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hartEx1.xml" ContentType="application/vnd.ms-office.chartex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codeName="ThisWorkbook"/>
  <bookViews>
    <workbookView xWindow="-120" yWindow="-120" windowWidth="19440" windowHeight="15600" tabRatio="397"/>
  </bookViews>
  <sheets>
    <sheet name="Doplnit označené" sheetId="3" r:id="rId1"/>
    <sheet name="ORTHO (nedoplňovat)" sheetId="5" r:id="rId2"/>
  </sheets>
  <definedNames>
    <definedName name="_xlnm._FilterDatabase" localSheetId="0" hidden="1">'Doplnit označené'!$A$2:$GF$168</definedName>
    <definedName name="_xlnm._FilterDatabase" localSheetId="1" hidden="1">'ORTHO (nedoplňovat)'!$A$1:$CD$1187</definedName>
    <definedName name="_xlchart.v1.0" hidden="1">'ORTHO (nedoplňovat)'!$BU$714:$BU$961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J4" i="3"/>
  <c r="AB4"/>
  <c r="AB96"/>
  <c r="AB144"/>
  <c r="AB109"/>
  <c r="AB121"/>
  <c r="AB120"/>
  <c r="AB119"/>
  <c r="AB51"/>
  <c r="AB7"/>
  <c r="AB67"/>
  <c r="AB37"/>
  <c r="AB70"/>
  <c r="AB41"/>
  <c r="F130" l="1"/>
  <c r="AF15" l="1"/>
  <c r="AF86"/>
  <c r="AF72"/>
  <c r="AF39"/>
  <c r="AF35"/>
  <c r="AF158"/>
  <c r="AF64"/>
  <c r="AF167"/>
  <c r="AF138"/>
  <c r="AF49"/>
  <c r="AF37"/>
  <c r="AF74"/>
  <c r="AF111"/>
  <c r="AF68"/>
  <c r="AF18"/>
  <c r="AF28"/>
  <c r="AF34"/>
  <c r="AF133"/>
  <c r="AF55"/>
  <c r="AF14"/>
  <c r="AF31"/>
  <c r="AF145"/>
  <c r="AF62"/>
  <c r="AF79"/>
  <c r="AF105"/>
  <c r="AF63"/>
  <c r="AF124"/>
  <c r="AF73"/>
  <c r="AF65"/>
  <c r="AF148"/>
  <c r="AF81"/>
  <c r="AF17"/>
  <c r="AF58"/>
  <c r="AF46"/>
  <c r="AF123"/>
  <c r="AF70"/>
  <c r="AF117"/>
  <c r="AF114"/>
  <c r="AF71"/>
  <c r="AF38"/>
  <c r="AF92"/>
  <c r="AF59"/>
  <c r="AF54"/>
  <c r="AF53"/>
  <c r="AF157"/>
  <c r="AF75"/>
  <c r="AF118"/>
  <c r="AF24"/>
  <c r="AF126"/>
  <c r="AF129"/>
  <c r="AF115"/>
  <c r="AF134"/>
  <c r="AF146"/>
  <c r="AF130"/>
  <c r="AF13"/>
  <c r="AF57"/>
  <c r="AF40"/>
  <c r="AF80"/>
  <c r="AF87"/>
  <c r="AF3"/>
  <c r="AF103"/>
  <c r="AF153"/>
  <c r="AE39"/>
  <c r="AE72"/>
  <c r="AE133"/>
  <c r="AE69"/>
  <c r="AE111"/>
  <c r="AE35"/>
  <c r="AE167"/>
  <c r="AE145"/>
  <c r="AE65"/>
  <c r="AE15"/>
  <c r="AE64"/>
  <c r="AE81"/>
  <c r="AE114"/>
  <c r="AE105"/>
  <c r="AE76"/>
  <c r="AE41"/>
  <c r="AE37"/>
  <c r="AE129"/>
  <c r="AE49"/>
  <c r="AE63"/>
  <c r="AE71"/>
  <c r="AE113"/>
  <c r="AE108"/>
  <c r="AE130"/>
  <c r="AE74"/>
  <c r="AE38"/>
  <c r="AE98"/>
  <c r="AE126"/>
  <c r="AE156"/>
  <c r="AE153"/>
  <c r="AE48"/>
  <c r="AE62"/>
  <c r="AE148"/>
  <c r="AE146"/>
  <c r="AE34"/>
  <c r="AE46"/>
  <c r="AE13"/>
  <c r="AE57"/>
  <c r="AE28"/>
  <c r="AE158"/>
  <c r="AE118"/>
  <c r="AE17"/>
  <c r="AE68"/>
  <c r="AE31"/>
  <c r="AE20"/>
  <c r="AE70"/>
  <c r="AE115"/>
  <c r="AE18"/>
  <c r="AE24"/>
  <c r="AE55"/>
  <c r="AE66"/>
  <c r="AE75"/>
  <c r="AE134"/>
  <c r="AE53"/>
  <c r="AE14"/>
  <c r="AE157"/>
  <c r="AE59"/>
  <c r="AE54"/>
  <c r="AE60"/>
  <c r="AE103"/>
  <c r="AE124"/>
  <c r="AE86"/>
  <c r="AE123"/>
  <c r="AE40"/>
  <c r="AE92"/>
  <c r="AE127"/>
  <c r="AE80"/>
  <c r="AE3"/>
  <c r="AE79"/>
  <c r="AE58"/>
  <c r="AE73"/>
  <c r="AE87"/>
  <c r="AE117"/>
  <c r="AE138"/>
  <c r="B2" i="5" l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AX697"/>
  <c r="BA697"/>
  <c r="BB697"/>
  <c r="B698"/>
  <c r="B699"/>
  <c r="B700"/>
  <c r="BA700"/>
  <c r="B701"/>
  <c r="G701"/>
  <c r="AS701"/>
  <c r="AX701"/>
  <c r="BA701"/>
  <c r="BB701"/>
  <c r="B702"/>
  <c r="G702"/>
  <c r="AS702"/>
  <c r="AX702"/>
  <c r="BB702"/>
  <c r="B703"/>
  <c r="G703"/>
  <c r="AS703"/>
  <c r="AX703"/>
  <c r="BB703"/>
  <c r="B704"/>
  <c r="G704"/>
  <c r="AS704"/>
  <c r="AX704"/>
  <c r="BB704"/>
  <c r="B705"/>
  <c r="G705"/>
  <c r="AX705"/>
  <c r="BA705"/>
  <c r="BB705"/>
  <c r="B706"/>
  <c r="G706"/>
  <c r="AS706"/>
  <c r="AX706"/>
  <c r="BB706"/>
  <c r="B707"/>
  <c r="G707"/>
  <c r="B708"/>
  <c r="G708"/>
  <c r="AS708"/>
  <c r="AX708"/>
  <c r="BB708"/>
  <c r="B709"/>
  <c r="G709"/>
  <c r="AS709"/>
  <c r="AX709"/>
  <c r="BA709"/>
  <c r="BB709"/>
  <c r="B710"/>
  <c r="G710"/>
  <c r="AS710"/>
  <c r="AX710"/>
  <c r="BA710"/>
  <c r="BB710"/>
  <c r="B711"/>
  <c r="G711"/>
  <c r="AS711"/>
  <c r="AX711"/>
  <c r="BB711"/>
  <c r="B712"/>
  <c r="G712"/>
  <c r="AS712"/>
  <c r="AX712"/>
  <c r="B713"/>
  <c r="AS713"/>
  <c r="AX713"/>
  <c r="B714"/>
  <c r="G714"/>
  <c r="AS714"/>
  <c r="AX714"/>
  <c r="B715"/>
  <c r="G715"/>
  <c r="AS715"/>
  <c r="AX715"/>
  <c r="BB715"/>
  <c r="B716"/>
  <c r="G716"/>
  <c r="AS716"/>
  <c r="AX716"/>
  <c r="B717"/>
  <c r="G717"/>
  <c r="AS717"/>
  <c r="AX717"/>
  <c r="BB717"/>
  <c r="B718"/>
  <c r="G718"/>
  <c r="AS718"/>
  <c r="AX718"/>
  <c r="BB718"/>
  <c r="B719"/>
  <c r="G719"/>
  <c r="AS719"/>
  <c r="AX719"/>
  <c r="B720"/>
  <c r="G720"/>
  <c r="AS720"/>
  <c r="AX720"/>
  <c r="B721"/>
  <c r="G721"/>
  <c r="AS721"/>
  <c r="AX721"/>
  <c r="BB721"/>
  <c r="B722"/>
  <c r="AS722"/>
  <c r="AX722"/>
  <c r="BB722"/>
  <c r="B723"/>
  <c r="AS723"/>
  <c r="AX723"/>
  <c r="B724"/>
  <c r="AS724"/>
  <c r="AX724"/>
  <c r="BB724"/>
  <c r="B725"/>
  <c r="AS725"/>
  <c r="AX725"/>
  <c r="BB725"/>
  <c r="B726"/>
  <c r="AS726"/>
  <c r="AX726"/>
  <c r="B727"/>
  <c r="AS727"/>
  <c r="AX727"/>
  <c r="BB727"/>
  <c r="B728"/>
  <c r="AS728"/>
  <c r="AX728"/>
  <c r="B729"/>
  <c r="AS729"/>
  <c r="AX729"/>
  <c r="B730"/>
  <c r="AS730"/>
  <c r="AX730"/>
  <c r="B731"/>
  <c r="AS731"/>
  <c r="AX731"/>
  <c r="BB731"/>
  <c r="B732"/>
  <c r="AS732"/>
  <c r="AX732"/>
  <c r="BB732"/>
  <c r="B733"/>
  <c r="AS733"/>
  <c r="AX733"/>
  <c r="B734"/>
  <c r="AS734"/>
  <c r="AX734"/>
  <c r="BB734"/>
  <c r="B735"/>
  <c r="AS735"/>
  <c r="AX735"/>
  <c r="B736"/>
  <c r="AS736"/>
  <c r="AX736"/>
  <c r="B737"/>
  <c r="AS737"/>
  <c r="AX737"/>
  <c r="B738"/>
  <c r="AS738"/>
  <c r="AX738"/>
  <c r="B739"/>
  <c r="AS739"/>
  <c r="AX739"/>
  <c r="B740"/>
  <c r="AS740"/>
  <c r="AX740"/>
  <c r="BB740"/>
  <c r="B741"/>
  <c r="AS741"/>
  <c r="BA741"/>
  <c r="BD741" s="1"/>
  <c r="AX741" s="1"/>
  <c r="B742"/>
  <c r="AS742"/>
  <c r="AX742"/>
  <c r="BB742"/>
  <c r="B743"/>
  <c r="G743"/>
  <c r="AS743"/>
  <c r="BA743"/>
  <c r="BD743"/>
  <c r="B744"/>
  <c r="G744"/>
  <c r="B745"/>
  <c r="G745"/>
  <c r="AS745"/>
  <c r="BA745"/>
  <c r="BD745" s="1"/>
  <c r="AX745" s="1"/>
  <c r="B746"/>
  <c r="G746"/>
  <c r="AS746"/>
  <c r="B747"/>
  <c r="G747"/>
  <c r="AS747"/>
  <c r="AX747"/>
  <c r="BA747"/>
  <c r="BB747"/>
  <c r="BD747"/>
  <c r="B748"/>
  <c r="G748"/>
  <c r="AS748"/>
  <c r="BA748"/>
  <c r="BD748" s="1"/>
  <c r="B749"/>
  <c r="G749"/>
  <c r="AS749"/>
  <c r="B750"/>
  <c r="AS750"/>
  <c r="BA750"/>
  <c r="BD750" s="1"/>
  <c r="B751"/>
  <c r="AS751"/>
  <c r="BA751"/>
  <c r="BD751" s="1"/>
  <c r="AX751" s="1"/>
  <c r="BB751"/>
  <c r="B752"/>
  <c r="AS752"/>
  <c r="BA752"/>
  <c r="BD752"/>
  <c r="AX752" s="1"/>
  <c r="B753"/>
  <c r="AS753"/>
  <c r="BA753"/>
  <c r="BD753" s="1"/>
  <c r="AX753" s="1"/>
  <c r="BB753"/>
  <c r="B754"/>
  <c r="BA754"/>
  <c r="BD754" s="1"/>
  <c r="BF754"/>
  <c r="BH754"/>
  <c r="B755"/>
  <c r="B756"/>
  <c r="AS756"/>
  <c r="BA756"/>
  <c r="BD756" s="1"/>
  <c r="AX756" s="1"/>
  <c r="BF756"/>
  <c r="BH756"/>
  <c r="B757"/>
  <c r="B758"/>
  <c r="AS758"/>
  <c r="BA758"/>
  <c r="BD758" s="1"/>
  <c r="BF758"/>
  <c r="BH758"/>
  <c r="B759"/>
  <c r="AS759"/>
  <c r="BA759"/>
  <c r="BD759" s="1"/>
  <c r="BF759"/>
  <c r="BH759"/>
  <c r="B760"/>
  <c r="AS760"/>
  <c r="BD760"/>
  <c r="AX760" s="1"/>
  <c r="BF760"/>
  <c r="BH760"/>
  <c r="B761"/>
  <c r="AS761"/>
  <c r="BD761"/>
  <c r="AX761" s="1"/>
  <c r="BF761"/>
  <c r="BH761"/>
  <c r="B762"/>
  <c r="AS762"/>
  <c r="BD762"/>
  <c r="BB762" s="1"/>
  <c r="BF762"/>
  <c r="BH762"/>
  <c r="B763"/>
  <c r="AS763"/>
  <c r="BA763"/>
  <c r="BD763" s="1"/>
  <c r="BF763"/>
  <c r="BH763"/>
  <c r="B764"/>
  <c r="AS764"/>
  <c r="BD764"/>
  <c r="BF764"/>
  <c r="BH764"/>
  <c r="B765"/>
  <c r="AS765"/>
  <c r="BA765"/>
  <c r="BD765"/>
  <c r="BF765"/>
  <c r="BH765"/>
  <c r="B766"/>
  <c r="AS766"/>
  <c r="BA766"/>
  <c r="BD766" s="1"/>
  <c r="BF766"/>
  <c r="BH766"/>
  <c r="B767"/>
  <c r="AS767"/>
  <c r="BD767"/>
  <c r="BF767"/>
  <c r="BB767" s="1"/>
  <c r="BH767"/>
  <c r="B768"/>
  <c r="AS768"/>
  <c r="BA768"/>
  <c r="BD768" s="1"/>
  <c r="BF768"/>
  <c r="BH768"/>
  <c r="B769"/>
  <c r="AS769"/>
  <c r="BA769"/>
  <c r="BD769"/>
  <c r="AX769" s="1"/>
  <c r="BF769"/>
  <c r="BH769"/>
  <c r="B770"/>
  <c r="AS770"/>
  <c r="BA770"/>
  <c r="BD770" s="1"/>
  <c r="AX770" s="1"/>
  <c r="BF770"/>
  <c r="BH770"/>
  <c r="B771"/>
  <c r="AS771"/>
  <c r="BA771"/>
  <c r="BD771" s="1"/>
  <c r="BF771"/>
  <c r="BH771"/>
  <c r="B772"/>
  <c r="AS772"/>
  <c r="BA772"/>
  <c r="BD772" s="1"/>
  <c r="BF772"/>
  <c r="BH772"/>
  <c r="B773"/>
  <c r="AS773"/>
  <c r="AX773"/>
  <c r="BD773"/>
  <c r="BF773"/>
  <c r="BH773"/>
  <c r="B774"/>
  <c r="AS774"/>
  <c r="BA774"/>
  <c r="BD774" s="1"/>
  <c r="BF774"/>
  <c r="BH774"/>
  <c r="B775"/>
  <c r="AS775"/>
  <c r="BA775"/>
  <c r="BD775" s="1"/>
  <c r="BF775"/>
  <c r="BH775"/>
  <c r="B776"/>
  <c r="AS776"/>
  <c r="BA776"/>
  <c r="BD776" s="1"/>
  <c r="BF776"/>
  <c r="BH776"/>
  <c r="B777"/>
  <c r="AS777"/>
  <c r="BD777"/>
  <c r="BB777" s="1"/>
  <c r="BF777"/>
  <c r="BH777"/>
  <c r="B778"/>
  <c r="AS778"/>
  <c r="BA778"/>
  <c r="BD778" s="1"/>
  <c r="BB778"/>
  <c r="BF778"/>
  <c r="BH778"/>
  <c r="B779"/>
  <c r="G779"/>
  <c r="AS779"/>
  <c r="BD779"/>
  <c r="BF779"/>
  <c r="AX779" s="1"/>
  <c r="BH779"/>
  <c r="B780"/>
  <c r="G780"/>
  <c r="AS780"/>
  <c r="BA780"/>
  <c r="BD780" s="1"/>
  <c r="BF780"/>
  <c r="BH780"/>
  <c r="B781"/>
  <c r="G781"/>
  <c r="AS781"/>
  <c r="BD781"/>
  <c r="BB781" s="1"/>
  <c r="BF781"/>
  <c r="BH781"/>
  <c r="B782"/>
  <c r="G782"/>
  <c r="AS782"/>
  <c r="BA782"/>
  <c r="BD782" s="1"/>
  <c r="BF782"/>
  <c r="BH782"/>
  <c r="B783"/>
  <c r="G783"/>
  <c r="AS783"/>
  <c r="BD783"/>
  <c r="BF783"/>
  <c r="BB783" s="1"/>
  <c r="BH783"/>
  <c r="B784"/>
  <c r="G784"/>
  <c r="AS784"/>
  <c r="BA784"/>
  <c r="BD784"/>
  <c r="BF784"/>
  <c r="BH784"/>
  <c r="B785"/>
  <c r="G785"/>
  <c r="AS785"/>
  <c r="BD785"/>
  <c r="BF785"/>
  <c r="BH785"/>
  <c r="B786"/>
  <c r="G786"/>
  <c r="AS786"/>
  <c r="BD786"/>
  <c r="BF786"/>
  <c r="BH786"/>
  <c r="B787"/>
  <c r="G787"/>
  <c r="B788"/>
  <c r="G788"/>
  <c r="AS788"/>
  <c r="AX788"/>
  <c r="BD788"/>
  <c r="BF788"/>
  <c r="BH788"/>
  <c r="B789"/>
  <c r="G789"/>
  <c r="AS789"/>
  <c r="BA789"/>
  <c r="BD789" s="1"/>
  <c r="AX789" s="1"/>
  <c r="BF789"/>
  <c r="BH789"/>
  <c r="B790"/>
  <c r="G790"/>
  <c r="AS790"/>
  <c r="BA790"/>
  <c r="BD790"/>
  <c r="BF790"/>
  <c r="BH790"/>
  <c r="B791"/>
  <c r="G791"/>
  <c r="AS791"/>
  <c r="BA791"/>
  <c r="BD791" s="1"/>
  <c r="BB791" s="1"/>
  <c r="BF791"/>
  <c r="BH791"/>
  <c r="B792"/>
  <c r="G792"/>
  <c r="AS792"/>
  <c r="BA792"/>
  <c r="BD792" s="1"/>
  <c r="BF792"/>
  <c r="BH792"/>
  <c r="B793"/>
  <c r="G793"/>
  <c r="AS793"/>
  <c r="BD793"/>
  <c r="AX793" s="1"/>
  <c r="BF793"/>
  <c r="BH793"/>
  <c r="B794"/>
  <c r="G794"/>
  <c r="AS794"/>
  <c r="BD794"/>
  <c r="BF794"/>
  <c r="AX794" s="1"/>
  <c r="BH794"/>
  <c r="B795"/>
  <c r="G795"/>
  <c r="AS795"/>
  <c r="BD795"/>
  <c r="BF795"/>
  <c r="BH795"/>
  <c r="B796"/>
  <c r="G796"/>
  <c r="AS796"/>
  <c r="BA796"/>
  <c r="BD796" s="1"/>
  <c r="BF796"/>
  <c r="BH796"/>
  <c r="B797"/>
  <c r="G797"/>
  <c r="AS797"/>
  <c r="BA797"/>
  <c r="BD797"/>
  <c r="BF797"/>
  <c r="BH797"/>
  <c r="B798"/>
  <c r="G798"/>
  <c r="AS798"/>
  <c r="BD798"/>
  <c r="BF798"/>
  <c r="BH798"/>
  <c r="B799"/>
  <c r="G799"/>
  <c r="AS799"/>
  <c r="BA799"/>
  <c r="BD799" s="1"/>
  <c r="AX799" s="1"/>
  <c r="BF799"/>
  <c r="BH799"/>
  <c r="B800"/>
  <c r="G800"/>
  <c r="AS800"/>
  <c r="BA800"/>
  <c r="BD800" s="1"/>
  <c r="BF800"/>
  <c r="BH800"/>
  <c r="B801"/>
  <c r="G801"/>
  <c r="AS801"/>
  <c r="BD801"/>
  <c r="BF801"/>
  <c r="BH801"/>
  <c r="B802"/>
  <c r="G802"/>
  <c r="AS802"/>
  <c r="AX802"/>
  <c r="BD802"/>
  <c r="BF802"/>
  <c r="BH802"/>
  <c r="B803"/>
  <c r="G803"/>
  <c r="AS803"/>
  <c r="BA803"/>
  <c r="BD803" s="1"/>
  <c r="BF803"/>
  <c r="BH803"/>
  <c r="B804"/>
  <c r="G804"/>
  <c r="AS804"/>
  <c r="BA804"/>
  <c r="BD804"/>
  <c r="BF804"/>
  <c r="BH804"/>
  <c r="B805"/>
  <c r="G805"/>
  <c r="AS805"/>
  <c r="BA805"/>
  <c r="BD805" s="1"/>
  <c r="AX805" s="1"/>
  <c r="BF805"/>
  <c r="BH805"/>
  <c r="B806"/>
  <c r="G806"/>
  <c r="AS806"/>
  <c r="BA806"/>
  <c r="BD806" s="1"/>
  <c r="BF806"/>
  <c r="BH806"/>
  <c r="B807"/>
  <c r="G807"/>
  <c r="AS807"/>
  <c r="BD807"/>
  <c r="AX807" s="1"/>
  <c r="BF807"/>
  <c r="BH807"/>
  <c r="B808"/>
  <c r="G808"/>
  <c r="AS808"/>
  <c r="AX808"/>
  <c r="BD808"/>
  <c r="BF808"/>
  <c r="BH808"/>
  <c r="B809"/>
  <c r="G809"/>
  <c r="AS809"/>
  <c r="BD809"/>
  <c r="BB809" s="1"/>
  <c r="BF809"/>
  <c r="BH809"/>
  <c r="B810"/>
  <c r="G810"/>
  <c r="AS810"/>
  <c r="BD810"/>
  <c r="BF810"/>
  <c r="AX810" s="1"/>
  <c r="BH810"/>
  <c r="B811"/>
  <c r="G811"/>
  <c r="AS811"/>
  <c r="BA811"/>
  <c r="BD811" s="1"/>
  <c r="AX811" s="1"/>
  <c r="BF811"/>
  <c r="BH811"/>
  <c r="B812"/>
  <c r="G812"/>
  <c r="AS812"/>
  <c r="BA812"/>
  <c r="BD812" s="1"/>
  <c r="BF812"/>
  <c r="BH812"/>
  <c r="B813"/>
  <c r="G813"/>
  <c r="AS813"/>
  <c r="BD813"/>
  <c r="BF813"/>
  <c r="BH813"/>
  <c r="B814"/>
  <c r="G814"/>
  <c r="AS814"/>
  <c r="BA814"/>
  <c r="BD814" s="1"/>
  <c r="BB814" s="1"/>
  <c r="BF814"/>
  <c r="BH814"/>
  <c r="B815"/>
  <c r="G815"/>
  <c r="AS815"/>
  <c r="BD815"/>
  <c r="AX815" s="1"/>
  <c r="BF815"/>
  <c r="BH815"/>
  <c r="B816"/>
  <c r="G816"/>
  <c r="AS816"/>
  <c r="BA816"/>
  <c r="BD816" s="1"/>
  <c r="BF816"/>
  <c r="BH816"/>
  <c r="B817"/>
  <c r="G817"/>
  <c r="AS817"/>
  <c r="BD817"/>
  <c r="BF817"/>
  <c r="AX817" s="1"/>
  <c r="BH817"/>
  <c r="B818"/>
  <c r="G818"/>
  <c r="AS818"/>
  <c r="BA818"/>
  <c r="BD818" s="1"/>
  <c r="AX818" s="1"/>
  <c r="BF818"/>
  <c r="BH818"/>
  <c r="B819"/>
  <c r="G819"/>
  <c r="AS819"/>
  <c r="BA819"/>
  <c r="BD819" s="1"/>
  <c r="BF819"/>
  <c r="BH819"/>
  <c r="B820"/>
  <c r="G820"/>
  <c r="AS820"/>
  <c r="BA820"/>
  <c r="BB820"/>
  <c r="BD820"/>
  <c r="BF820"/>
  <c r="AX820" s="1"/>
  <c r="BH820"/>
  <c r="B821"/>
  <c r="G821"/>
  <c r="AS821"/>
  <c r="BA821"/>
  <c r="BD821" s="1"/>
  <c r="BF821"/>
  <c r="BH821"/>
  <c r="B822"/>
  <c r="G822"/>
  <c r="AS822"/>
  <c r="BD822"/>
  <c r="AX822" s="1"/>
  <c r="BF822"/>
  <c r="BH822"/>
  <c r="B823"/>
  <c r="G823"/>
  <c r="AS823"/>
  <c r="AX823"/>
  <c r="BD823"/>
  <c r="BF823"/>
  <c r="BH823"/>
  <c r="B824"/>
  <c r="G824"/>
  <c r="AS824"/>
  <c r="BD824"/>
  <c r="BB824" s="1"/>
  <c r="BF824"/>
  <c r="BH824"/>
  <c r="B825"/>
  <c r="G825"/>
  <c r="AS825"/>
  <c r="BD825"/>
  <c r="BF825"/>
  <c r="AX825" s="1"/>
  <c r="BH825"/>
  <c r="B826"/>
  <c r="G826"/>
  <c r="AS826"/>
  <c r="BA826"/>
  <c r="BD826" s="1"/>
  <c r="AX826" s="1"/>
  <c r="BF826"/>
  <c r="BH826"/>
  <c r="B827"/>
  <c r="G827"/>
  <c r="AS827"/>
  <c r="BA827"/>
  <c r="BD827" s="1"/>
  <c r="BF827"/>
  <c r="BH827"/>
  <c r="B828"/>
  <c r="G828"/>
  <c r="AS828"/>
  <c r="BD828"/>
  <c r="BF828"/>
  <c r="BH828"/>
  <c r="B829"/>
  <c r="G829"/>
  <c r="AS829"/>
  <c r="BD829"/>
  <c r="BF829"/>
  <c r="BH829"/>
  <c r="B830"/>
  <c r="G830"/>
  <c r="AS830"/>
  <c r="BA830"/>
  <c r="BB830"/>
  <c r="BD830"/>
  <c r="BF830"/>
  <c r="AX830" s="1"/>
  <c r="BH830"/>
  <c r="B831"/>
  <c r="AS831"/>
  <c r="BD831"/>
  <c r="BF831"/>
  <c r="BH831"/>
  <c r="B832"/>
  <c r="AS832"/>
  <c r="BD832"/>
  <c r="BF832"/>
  <c r="BH832"/>
  <c r="B833"/>
  <c r="AS833"/>
  <c r="BA833"/>
  <c r="BD833" s="1"/>
  <c r="BB833" s="1"/>
  <c r="BF833"/>
  <c r="BH833"/>
  <c r="B834"/>
  <c r="AS834"/>
  <c r="BD834"/>
  <c r="AX834" s="1"/>
  <c r="BF834"/>
  <c r="BH834"/>
  <c r="B835"/>
  <c r="AS835"/>
  <c r="BA835"/>
  <c r="BD835" s="1"/>
  <c r="BF835"/>
  <c r="BH835"/>
  <c r="B836"/>
  <c r="AS836"/>
  <c r="BB836"/>
  <c r="BD836"/>
  <c r="BF836"/>
  <c r="BH836"/>
  <c r="B837"/>
  <c r="AS837"/>
  <c r="BA837"/>
  <c r="BD837"/>
  <c r="BB837" s="1"/>
  <c r="BF837"/>
  <c r="BH837"/>
  <c r="B838"/>
  <c r="AS838"/>
  <c r="BA838"/>
  <c r="BD838" s="1"/>
  <c r="BB838" s="1"/>
  <c r="BF838"/>
  <c r="BH838"/>
  <c r="B839"/>
  <c r="AS839"/>
  <c r="B840"/>
  <c r="AS840"/>
  <c r="B841"/>
  <c r="AS841"/>
  <c r="BA841"/>
  <c r="BD841" s="1"/>
  <c r="BB841" s="1"/>
  <c r="BF841"/>
  <c r="BH841"/>
  <c r="B842"/>
  <c r="AS842"/>
  <c r="BA842"/>
  <c r="BB842"/>
  <c r="BD842"/>
  <c r="BF842"/>
  <c r="AX842" s="1"/>
  <c r="BH842"/>
  <c r="B843"/>
  <c r="AS843"/>
  <c r="BA843"/>
  <c r="BD843"/>
  <c r="BB843" s="1"/>
  <c r="BF843"/>
  <c r="BH843"/>
  <c r="B844"/>
  <c r="AS844"/>
  <c r="BD844"/>
  <c r="BF844"/>
  <c r="BH844"/>
  <c r="B845"/>
  <c r="AS845"/>
  <c r="B846"/>
  <c r="AS846"/>
  <c r="B847"/>
  <c r="AS847"/>
  <c r="BA847"/>
  <c r="BD847" s="1"/>
  <c r="BF847"/>
  <c r="BH847"/>
  <c r="B848"/>
  <c r="AS848"/>
  <c r="BA848"/>
  <c r="BD848" s="1"/>
  <c r="BF848"/>
  <c r="BH848"/>
  <c r="B849"/>
  <c r="AS849"/>
  <c r="BA849"/>
  <c r="BD849" s="1"/>
  <c r="BF849"/>
  <c r="BH849"/>
  <c r="B850"/>
  <c r="AS850"/>
  <c r="BA850"/>
  <c r="BD850" s="1"/>
  <c r="BF850"/>
  <c r="BH850"/>
  <c r="B851"/>
  <c r="AS851"/>
  <c r="BA851"/>
  <c r="BD851" s="1"/>
  <c r="BF851"/>
  <c r="BH851"/>
  <c r="B852"/>
  <c r="AS852"/>
  <c r="BD852"/>
  <c r="AX852" s="1"/>
  <c r="BF852"/>
  <c r="BH852"/>
  <c r="B853"/>
  <c r="AS853"/>
  <c r="BA853"/>
  <c r="BD853"/>
  <c r="BF853"/>
  <c r="BH853"/>
  <c r="B854"/>
  <c r="AS854"/>
  <c r="BA854"/>
  <c r="BD854" s="1"/>
  <c r="AX854" s="1"/>
  <c r="BF854"/>
  <c r="BH854"/>
  <c r="B855"/>
  <c r="AS855"/>
  <c r="BA855"/>
  <c r="BD855"/>
  <c r="AX855" s="1"/>
  <c r="BF855"/>
  <c r="BH855"/>
  <c r="B856"/>
  <c r="AS856"/>
  <c r="BA856"/>
  <c r="BD856" s="1"/>
  <c r="AX856" s="1"/>
  <c r="BF856"/>
  <c r="BH856"/>
  <c r="B857"/>
  <c r="AS857"/>
  <c r="BA857"/>
  <c r="BD857" s="1"/>
  <c r="BF857"/>
  <c r="BH857"/>
  <c r="B858"/>
  <c r="AS858"/>
  <c r="BD858"/>
  <c r="BF858"/>
  <c r="AX858" s="1"/>
  <c r="BH858"/>
  <c r="B859"/>
  <c r="AS859"/>
  <c r="BA859"/>
  <c r="BD859" s="1"/>
  <c r="BF859"/>
  <c r="BH859"/>
  <c r="B860"/>
  <c r="AS860"/>
  <c r="BD860"/>
  <c r="BF860"/>
  <c r="BB860" s="1"/>
  <c r="BH860"/>
  <c r="B861"/>
  <c r="AS861"/>
  <c r="BA861"/>
  <c r="BD861" s="1"/>
  <c r="BB861" s="1"/>
  <c r="BF861"/>
  <c r="BH861"/>
  <c r="B862"/>
  <c r="AS862"/>
  <c r="BA862"/>
  <c r="BB862"/>
  <c r="BD862"/>
  <c r="BF862"/>
  <c r="AX862" s="1"/>
  <c r="BH862"/>
  <c r="B863"/>
  <c r="AS863"/>
  <c r="BD863"/>
  <c r="BF863"/>
  <c r="BH863"/>
  <c r="B864"/>
  <c r="G864"/>
  <c r="AS864"/>
  <c r="BA864"/>
  <c r="BD864" s="1"/>
  <c r="BB864" s="1"/>
  <c r="BF864"/>
  <c r="BH864"/>
  <c r="B865"/>
  <c r="G865"/>
  <c r="AS865"/>
  <c r="BA865"/>
  <c r="BD865" s="1"/>
  <c r="BF865"/>
  <c r="BH865"/>
  <c r="B866"/>
  <c r="G866"/>
  <c r="AS866"/>
  <c r="BD866"/>
  <c r="BF866"/>
  <c r="BH866"/>
  <c r="B867"/>
  <c r="G867"/>
  <c r="BA867"/>
  <c r="BD867" s="1"/>
  <c r="BF867"/>
  <c r="BH867"/>
  <c r="B868"/>
  <c r="G868"/>
  <c r="AS868"/>
  <c r="BD868"/>
  <c r="BF868"/>
  <c r="BH868"/>
  <c r="B869"/>
  <c r="G869"/>
  <c r="B870"/>
  <c r="G870"/>
  <c r="AS870"/>
  <c r="BA870"/>
  <c r="BD870"/>
  <c r="BF870"/>
  <c r="BH870"/>
  <c r="B871"/>
  <c r="G871"/>
  <c r="AS871"/>
  <c r="BA871"/>
  <c r="BD871"/>
  <c r="BF871"/>
  <c r="BH871"/>
  <c r="B872"/>
  <c r="G872"/>
  <c r="AS872"/>
  <c r="BA872"/>
  <c r="BD872"/>
  <c r="BF872"/>
  <c r="BH872"/>
  <c r="B873"/>
  <c r="G873"/>
  <c r="AS873"/>
  <c r="BA873"/>
  <c r="BD873"/>
  <c r="BF873"/>
  <c r="BH873"/>
  <c r="B874"/>
  <c r="G874"/>
  <c r="AS874"/>
  <c r="BA874"/>
  <c r="BD874"/>
  <c r="BF874"/>
  <c r="BB874" s="1"/>
  <c r="BH874"/>
  <c r="B875"/>
  <c r="G875"/>
  <c r="AS875"/>
  <c r="BD875"/>
  <c r="BF875"/>
  <c r="BB875" s="1"/>
  <c r="BH875"/>
  <c r="B876"/>
  <c r="G876"/>
  <c r="AS876"/>
  <c r="BB876"/>
  <c r="BD876"/>
  <c r="AX876" s="1"/>
  <c r="BF876"/>
  <c r="BH876"/>
  <c r="B877"/>
  <c r="G877"/>
  <c r="AS877"/>
  <c r="BA877"/>
  <c r="BD877"/>
  <c r="BF877"/>
  <c r="BH877"/>
  <c r="B878"/>
  <c r="G878"/>
  <c r="AS878"/>
  <c r="BD878"/>
  <c r="AX878" s="1"/>
  <c r="BF878"/>
  <c r="BH878"/>
  <c r="B879"/>
  <c r="G879"/>
  <c r="AS879"/>
  <c r="BA879"/>
  <c r="BD879"/>
  <c r="BF879"/>
  <c r="BH879"/>
  <c r="B880"/>
  <c r="G880"/>
  <c r="AS880"/>
  <c r="BD880"/>
  <c r="BF880"/>
  <c r="BH880"/>
  <c r="B881"/>
  <c r="G881"/>
  <c r="AS881"/>
  <c r="BD881"/>
  <c r="BB881" s="1"/>
  <c r="BF881"/>
  <c r="AX881" s="1"/>
  <c r="BH881"/>
  <c r="B882"/>
  <c r="G882"/>
  <c r="AS882"/>
  <c r="BA882"/>
  <c r="BD882"/>
  <c r="BF882"/>
  <c r="BH882"/>
  <c r="B883"/>
  <c r="G883"/>
  <c r="AS883"/>
  <c r="BA883"/>
  <c r="BD883"/>
  <c r="BF883"/>
  <c r="AX883" s="1"/>
  <c r="BH883"/>
  <c r="B884"/>
  <c r="G884"/>
  <c r="AS884"/>
  <c r="BA884"/>
  <c r="BD884"/>
  <c r="BF884"/>
  <c r="BH884"/>
  <c r="B885"/>
  <c r="AS885"/>
  <c r="BD885"/>
  <c r="BF885"/>
  <c r="BH885"/>
  <c r="B886"/>
  <c r="G886"/>
  <c r="AS886"/>
  <c r="BA886"/>
  <c r="BD886"/>
  <c r="BF886"/>
  <c r="BH886"/>
  <c r="B887"/>
  <c r="AS887"/>
  <c r="BA887"/>
  <c r="BD887"/>
  <c r="BF887"/>
  <c r="BH887"/>
  <c r="B888"/>
  <c r="BA888"/>
  <c r="BD888"/>
  <c r="BF888"/>
  <c r="BH888"/>
  <c r="B889"/>
  <c r="AS889"/>
  <c r="BA889"/>
  <c r="BD889"/>
  <c r="BB889" s="1"/>
  <c r="BF889"/>
  <c r="AX889" s="1"/>
  <c r="BH889"/>
  <c r="B890"/>
  <c r="AS890"/>
  <c r="BD890"/>
  <c r="BB890" s="1"/>
  <c r="BF890"/>
  <c r="BH890"/>
  <c r="B891"/>
  <c r="AS891"/>
  <c r="BD891"/>
  <c r="BF891"/>
  <c r="AX891" s="1"/>
  <c r="BH891"/>
  <c r="B892"/>
  <c r="AS892"/>
  <c r="BA892"/>
  <c r="BB892"/>
  <c r="BD892"/>
  <c r="BF892"/>
  <c r="BH892"/>
  <c r="B893"/>
  <c r="AS893"/>
  <c r="BD893"/>
  <c r="BF893"/>
  <c r="BH893"/>
  <c r="B894"/>
  <c r="BA894"/>
  <c r="BD894"/>
  <c r="BF894"/>
  <c r="BB894" s="1"/>
  <c r="BH894"/>
  <c r="B895"/>
  <c r="AS895"/>
  <c r="AX895"/>
  <c r="BD895"/>
  <c r="BF895"/>
  <c r="BH895"/>
  <c r="B896"/>
  <c r="AS896"/>
  <c r="BA896"/>
  <c r="BD896"/>
  <c r="BF896"/>
  <c r="BH896"/>
  <c r="B897"/>
  <c r="AS897"/>
  <c r="BB897"/>
  <c r="BD897"/>
  <c r="BF897"/>
  <c r="BH897"/>
  <c r="B898"/>
  <c r="AS898"/>
  <c r="BA898"/>
  <c r="BD898"/>
  <c r="BB898" s="1"/>
  <c r="BF898"/>
  <c r="BH898"/>
  <c r="B899"/>
  <c r="AS899"/>
  <c r="BA899"/>
  <c r="BD899"/>
  <c r="BB899" s="1"/>
  <c r="BF899"/>
  <c r="AX899" s="1"/>
  <c r="BH899"/>
  <c r="B900"/>
  <c r="AS900"/>
  <c r="BD900"/>
  <c r="BF900"/>
  <c r="BH900"/>
  <c r="B901"/>
  <c r="AS901"/>
  <c r="BD901"/>
  <c r="BF901"/>
  <c r="BB901" s="1"/>
  <c r="BH901"/>
  <c r="B902"/>
  <c r="AS902"/>
  <c r="BD902"/>
  <c r="BF902"/>
  <c r="BH902"/>
  <c r="B903"/>
  <c r="AS903"/>
  <c r="BB903"/>
  <c r="BD903"/>
  <c r="BF903"/>
  <c r="BH903"/>
  <c r="B904"/>
  <c r="AS904"/>
  <c r="BA904"/>
  <c r="BD904"/>
  <c r="BB904" s="1"/>
  <c r="BF904"/>
  <c r="BH904"/>
  <c r="B905"/>
  <c r="AS905"/>
  <c r="BA905"/>
  <c r="BD905"/>
  <c r="BB905" s="1"/>
  <c r="BF905"/>
  <c r="AX905" s="1"/>
  <c r="BH905"/>
  <c r="B906"/>
  <c r="AS906"/>
  <c r="BA906"/>
  <c r="BD906"/>
  <c r="BF906"/>
  <c r="AX906" s="1"/>
  <c r="BH906"/>
  <c r="B907"/>
  <c r="AS907"/>
  <c r="BA907"/>
  <c r="BB907"/>
  <c r="BD907"/>
  <c r="BF907"/>
  <c r="BH907"/>
  <c r="B908"/>
  <c r="AS908"/>
  <c r="BA908"/>
  <c r="BD908"/>
  <c r="BB908" s="1"/>
  <c r="BF908"/>
  <c r="BH908"/>
  <c r="B909"/>
  <c r="AS909"/>
  <c r="BA909"/>
  <c r="BD909"/>
  <c r="BB909" s="1"/>
  <c r="BF909"/>
  <c r="AX909" s="1"/>
  <c r="BH909"/>
  <c r="B910"/>
  <c r="AS910"/>
  <c r="BA910"/>
  <c r="BD910"/>
  <c r="BF910"/>
  <c r="AX910" s="1"/>
  <c r="BH910"/>
  <c r="B911"/>
  <c r="AS911"/>
  <c r="BA911"/>
  <c r="BB911"/>
  <c r="BD911"/>
  <c r="BF911"/>
  <c r="BH911"/>
  <c r="B912"/>
  <c r="AS912"/>
  <c r="BA912"/>
  <c r="BD912"/>
  <c r="BB912" s="1"/>
  <c r="BF912"/>
  <c r="BH912"/>
  <c r="B913"/>
  <c r="AS913"/>
  <c r="BA913"/>
  <c r="BD913"/>
  <c r="BB913" s="1"/>
  <c r="BF913"/>
  <c r="AX913" s="1"/>
  <c r="BH913"/>
  <c r="B914"/>
  <c r="AS914"/>
  <c r="BA914"/>
  <c r="BD914"/>
  <c r="BF914"/>
  <c r="AX914" s="1"/>
  <c r="BH914"/>
  <c r="B915"/>
  <c r="AS915"/>
  <c r="BA915"/>
  <c r="BB915"/>
  <c r="BD915"/>
  <c r="BF915"/>
  <c r="BH915"/>
  <c r="B916"/>
  <c r="AS916"/>
  <c r="BA916"/>
  <c r="BD916"/>
  <c r="BB916" s="1"/>
  <c r="BF916"/>
  <c r="BH916"/>
  <c r="B917"/>
  <c r="AS917"/>
  <c r="BA917"/>
  <c r="BD917"/>
  <c r="BB917" s="1"/>
  <c r="BF917"/>
  <c r="AX917" s="1"/>
  <c r="BH917"/>
  <c r="B918"/>
  <c r="AS918"/>
  <c r="BA918"/>
  <c r="BD918"/>
  <c r="BF918"/>
  <c r="AX918" s="1"/>
  <c r="BH918"/>
  <c r="B919"/>
  <c r="AS919"/>
  <c r="BA919"/>
  <c r="BB919"/>
  <c r="BD919"/>
  <c r="BF919"/>
  <c r="BH919"/>
  <c r="B920"/>
  <c r="AS920"/>
  <c r="BA920"/>
  <c r="BD920"/>
  <c r="BB920" s="1"/>
  <c r="BF920"/>
  <c r="BH920"/>
  <c r="B921"/>
  <c r="AS921"/>
  <c r="BA921"/>
  <c r="BD921"/>
  <c r="BB921" s="1"/>
  <c r="BF921"/>
  <c r="AX921" s="1"/>
  <c r="BH921"/>
  <c r="B922"/>
  <c r="AS922"/>
  <c r="BA922"/>
  <c r="BD922"/>
  <c r="BF922"/>
  <c r="AX922" s="1"/>
  <c r="BH922"/>
  <c r="B923"/>
  <c r="AS923"/>
  <c r="BA923"/>
  <c r="BB923"/>
  <c r="BD923"/>
  <c r="BF923"/>
  <c r="BH923"/>
  <c r="B924"/>
  <c r="AS924"/>
  <c r="BA924"/>
  <c r="BD924"/>
  <c r="BB924" s="1"/>
  <c r="BF924"/>
  <c r="BH924"/>
  <c r="B925"/>
  <c r="AS925"/>
  <c r="BA925"/>
  <c r="BD925"/>
  <c r="BB925" s="1"/>
  <c r="BF925"/>
  <c r="AX925" s="1"/>
  <c r="BH925"/>
  <c r="B926"/>
  <c r="AS926"/>
  <c r="BA926"/>
  <c r="BD926"/>
  <c r="BF926"/>
  <c r="AX926" s="1"/>
  <c r="BH926"/>
  <c r="B927"/>
  <c r="AS927"/>
  <c r="BA927"/>
  <c r="BB927"/>
  <c r="BD927"/>
  <c r="BF927"/>
  <c r="BH927"/>
  <c r="B928"/>
  <c r="AS928"/>
  <c r="BA928"/>
  <c r="BD928"/>
  <c r="BB928" s="1"/>
  <c r="BF928"/>
  <c r="BH928"/>
  <c r="B929"/>
  <c r="AS929"/>
  <c r="BA929"/>
  <c r="BD929"/>
  <c r="BB929" s="1"/>
  <c r="BF929"/>
  <c r="AX929" s="1"/>
  <c r="BH929"/>
  <c r="B930"/>
  <c r="AS930"/>
  <c r="BA930"/>
  <c r="BD930"/>
  <c r="BF930"/>
  <c r="AX930" s="1"/>
  <c r="BH930"/>
  <c r="B931"/>
  <c r="AS931"/>
  <c r="BA931"/>
  <c r="BB931"/>
  <c r="BD931"/>
  <c r="BF931"/>
  <c r="BH931"/>
  <c r="B932"/>
  <c r="AS932"/>
  <c r="BA932"/>
  <c r="BD932"/>
  <c r="BB932" s="1"/>
  <c r="BF932"/>
  <c r="BH932"/>
  <c r="B933"/>
  <c r="AS933"/>
  <c r="BA933"/>
  <c r="BD933"/>
  <c r="BB933" s="1"/>
  <c r="BF933"/>
  <c r="AX933" s="1"/>
  <c r="BH933"/>
  <c r="B934"/>
  <c r="AS934"/>
  <c r="BA934"/>
  <c r="BD934"/>
  <c r="BF934"/>
  <c r="AX934" s="1"/>
  <c r="BH934"/>
  <c r="B935"/>
  <c r="AS935"/>
  <c r="BA935"/>
  <c r="BB935"/>
  <c r="BD935"/>
  <c r="BF935"/>
  <c r="BH935"/>
  <c r="B936"/>
  <c r="AS936"/>
  <c r="BA936"/>
  <c r="BD936"/>
  <c r="BB936" s="1"/>
  <c r="BF936"/>
  <c r="BH936"/>
  <c r="B937"/>
  <c r="AS937"/>
  <c r="BA937"/>
  <c r="BD937"/>
  <c r="BB937" s="1"/>
  <c r="BF937"/>
  <c r="AX937" s="1"/>
  <c r="BH937"/>
  <c r="B938"/>
  <c r="AS938"/>
  <c r="BA938"/>
  <c r="BD938"/>
  <c r="BF938"/>
  <c r="AX938" s="1"/>
  <c r="BH938"/>
  <c r="B939"/>
  <c r="AS939"/>
  <c r="BA939"/>
  <c r="BB939"/>
  <c r="BD939"/>
  <c r="BF939"/>
  <c r="BH939"/>
  <c r="B940"/>
  <c r="AS940"/>
  <c r="BA940"/>
  <c r="BD940"/>
  <c r="BB940" s="1"/>
  <c r="BF940"/>
  <c r="BH940"/>
  <c r="B941"/>
  <c r="AS941"/>
  <c r="BA941"/>
  <c r="BD941"/>
  <c r="BB941" s="1"/>
  <c r="BF941"/>
  <c r="AX941" s="1"/>
  <c r="BH941"/>
  <c r="B942"/>
  <c r="B943"/>
  <c r="AS943"/>
  <c r="BA943"/>
  <c r="BD943"/>
  <c r="BF943"/>
  <c r="BH943"/>
  <c r="B944"/>
  <c r="AS944"/>
  <c r="BA944"/>
  <c r="BD944"/>
  <c r="BF944"/>
  <c r="BH944"/>
  <c r="B945"/>
  <c r="AS945"/>
  <c r="BA945"/>
  <c r="BD945"/>
  <c r="AX945" s="1"/>
  <c r="BF945"/>
  <c r="BH945"/>
  <c r="B946"/>
  <c r="G946"/>
  <c r="AS946"/>
  <c r="BA946"/>
  <c r="BD946"/>
  <c r="AX946" s="1"/>
  <c r="BF946"/>
  <c r="BH946"/>
  <c r="B947"/>
  <c r="G947"/>
  <c r="AS947"/>
  <c r="BA947"/>
  <c r="BD947"/>
  <c r="BF947"/>
  <c r="BH947"/>
  <c r="BB947" s="1"/>
  <c r="B948"/>
  <c r="G948"/>
  <c r="AS948"/>
  <c r="BA948"/>
  <c r="BD948"/>
  <c r="BF948"/>
  <c r="BH948"/>
  <c r="B949"/>
  <c r="G949"/>
  <c r="AS949"/>
  <c r="BA949"/>
  <c r="BD949"/>
  <c r="BF949"/>
  <c r="BH949"/>
  <c r="B950"/>
  <c r="G950"/>
  <c r="AS950"/>
  <c r="BA950"/>
  <c r="BD950"/>
  <c r="AX950" s="1"/>
  <c r="BF950"/>
  <c r="BH950"/>
  <c r="B951"/>
  <c r="G951"/>
  <c r="AS951"/>
  <c r="BA951"/>
  <c r="BD951"/>
  <c r="AX951" s="1"/>
  <c r="BF951"/>
  <c r="BH951"/>
  <c r="B952"/>
  <c r="G952"/>
  <c r="AS952"/>
  <c r="BA952"/>
  <c r="BD952"/>
  <c r="BF952"/>
  <c r="BH952"/>
  <c r="B953"/>
  <c r="G953"/>
  <c r="AS953"/>
  <c r="BA953"/>
  <c r="BD953"/>
  <c r="AX953" s="1"/>
  <c r="BF953"/>
  <c r="BH953"/>
  <c r="B954"/>
  <c r="G954"/>
  <c r="AS954"/>
  <c r="BA954"/>
  <c r="BD954"/>
  <c r="AX954" s="1"/>
  <c r="BF954"/>
  <c r="BH954"/>
  <c r="B955"/>
  <c r="G955"/>
  <c r="AS955"/>
  <c r="BA955"/>
  <c r="BD955"/>
  <c r="BF955"/>
  <c r="BH955"/>
  <c r="B956"/>
  <c r="G956"/>
  <c r="AS956"/>
  <c r="BA956"/>
  <c r="BD956"/>
  <c r="BF956"/>
  <c r="BH956"/>
  <c r="B957"/>
  <c r="G957"/>
  <c r="B958"/>
  <c r="G958"/>
  <c r="AS958"/>
  <c r="BA958"/>
  <c r="BD958"/>
  <c r="BF958"/>
  <c r="BH958"/>
  <c r="B959"/>
  <c r="G959"/>
  <c r="AS959"/>
  <c r="BA959"/>
  <c r="BD959"/>
  <c r="AX959" s="1"/>
  <c r="BF959"/>
  <c r="BH959"/>
  <c r="B960"/>
  <c r="G960"/>
  <c r="AS960"/>
  <c r="BA960"/>
  <c r="BD960"/>
  <c r="AX960" s="1"/>
  <c r="BF960"/>
  <c r="BH960"/>
  <c r="B961"/>
  <c r="G961"/>
  <c r="AS961"/>
  <c r="BA961"/>
  <c r="BD961"/>
  <c r="BF961"/>
  <c r="BH961"/>
  <c r="B962"/>
  <c r="G962"/>
  <c r="AS962"/>
  <c r="BA962"/>
  <c r="BD962"/>
  <c r="BF962"/>
  <c r="BB962" s="1"/>
  <c r="BH962"/>
  <c r="B963"/>
  <c r="AS963"/>
  <c r="BA963"/>
  <c r="BD963"/>
  <c r="AX963" s="1"/>
  <c r="BF963"/>
  <c r="BH963"/>
  <c r="B964"/>
  <c r="AS964"/>
  <c r="BA964"/>
  <c r="BD964"/>
  <c r="BF964"/>
  <c r="BH964"/>
  <c r="B965"/>
  <c r="AS965"/>
  <c r="BA965"/>
  <c r="BD965"/>
  <c r="AX965" s="1"/>
  <c r="BF965"/>
  <c r="BH965"/>
  <c r="BB965" s="1"/>
  <c r="B966"/>
  <c r="AS966"/>
  <c r="BA966"/>
  <c r="B967"/>
  <c r="AS967"/>
  <c r="BA967"/>
  <c r="BD967"/>
  <c r="BF967"/>
  <c r="BH967"/>
  <c r="B968"/>
  <c r="AS968"/>
  <c r="BA968"/>
  <c r="BD968"/>
  <c r="BF968"/>
  <c r="BH968"/>
  <c r="B969"/>
  <c r="AS969"/>
  <c r="BA969"/>
  <c r="BD969"/>
  <c r="AX969" s="1"/>
  <c r="BF969"/>
  <c r="BH969"/>
  <c r="B970"/>
  <c r="AS970"/>
  <c r="B971"/>
  <c r="AS971"/>
  <c r="BA971"/>
  <c r="BD971"/>
  <c r="BF971"/>
  <c r="BH971"/>
  <c r="B972"/>
  <c r="AS972"/>
  <c r="BA972"/>
  <c r="BD972"/>
  <c r="BF972"/>
  <c r="BH972"/>
  <c r="BB972" s="1"/>
  <c r="B973"/>
  <c r="G973"/>
  <c r="AS973"/>
  <c r="BA973"/>
  <c r="BD973"/>
  <c r="BF973"/>
  <c r="BH973"/>
  <c r="B974"/>
  <c r="G974"/>
  <c r="AS974"/>
  <c r="BA974"/>
  <c r="BD974"/>
  <c r="BF974"/>
  <c r="BH974"/>
  <c r="B975"/>
  <c r="G975"/>
  <c r="AS975"/>
  <c r="BA975"/>
  <c r="BD975"/>
  <c r="BF975"/>
  <c r="BH975"/>
  <c r="B976"/>
  <c r="G976"/>
  <c r="AS976"/>
  <c r="BA976"/>
  <c r="BD976"/>
  <c r="BF976"/>
  <c r="BH976"/>
  <c r="B977"/>
  <c r="G977"/>
  <c r="AS977"/>
  <c r="BA977"/>
  <c r="BD977"/>
  <c r="BB977" s="1"/>
  <c r="BF977"/>
  <c r="BH977"/>
  <c r="B978"/>
  <c r="G978"/>
  <c r="AS978"/>
  <c r="BA978"/>
  <c r="BB978"/>
  <c r="BD978"/>
  <c r="AX978" s="1"/>
  <c r="BF978"/>
  <c r="BH978"/>
  <c r="B979"/>
  <c r="G979"/>
  <c r="AS979"/>
  <c r="BA979"/>
  <c r="BB979"/>
  <c r="BD979"/>
  <c r="AX979" s="1"/>
  <c r="BF979"/>
  <c r="BH979"/>
  <c r="B980"/>
  <c r="G980"/>
  <c r="AS980"/>
  <c r="BA980"/>
  <c r="BD980"/>
  <c r="BF980"/>
  <c r="BH980"/>
  <c r="B981"/>
  <c r="G981"/>
  <c r="AS981"/>
  <c r="BA981"/>
  <c r="BD981"/>
  <c r="AX981" s="1"/>
  <c r="BF981"/>
  <c r="BH981"/>
  <c r="B982"/>
  <c r="G982"/>
  <c r="AS982"/>
  <c r="BA982"/>
  <c r="BD982"/>
  <c r="BF982"/>
  <c r="AX982" s="1"/>
  <c r="BH982"/>
  <c r="B983"/>
  <c r="G983"/>
  <c r="AS983"/>
  <c r="BA983"/>
  <c r="BD983"/>
  <c r="BF983"/>
  <c r="BH983"/>
  <c r="BB983" s="1"/>
  <c r="B984"/>
  <c r="G984"/>
  <c r="AS984"/>
  <c r="BA984"/>
  <c r="BD984"/>
  <c r="BF984"/>
  <c r="BH984"/>
  <c r="B985"/>
  <c r="G985"/>
  <c r="AS985"/>
  <c r="BA985"/>
  <c r="BD985"/>
  <c r="BB985" s="1"/>
  <c r="BF985"/>
  <c r="BH985"/>
  <c r="B986"/>
  <c r="G986"/>
  <c r="AS986"/>
  <c r="BA986"/>
  <c r="BD986"/>
  <c r="AX986" s="1"/>
  <c r="BF986"/>
  <c r="BH986"/>
  <c r="B987"/>
  <c r="G987"/>
  <c r="AS987"/>
  <c r="BA987"/>
  <c r="BD987"/>
  <c r="BF987"/>
  <c r="BH987"/>
  <c r="B988"/>
  <c r="G988"/>
  <c r="AS988"/>
  <c r="BA988"/>
  <c r="BD988"/>
  <c r="BF988"/>
  <c r="AX988" s="1"/>
  <c r="BH988"/>
  <c r="B989"/>
  <c r="G989"/>
  <c r="AS989"/>
  <c r="BA989"/>
  <c r="BD989"/>
  <c r="BB989" s="1"/>
  <c r="BF989"/>
  <c r="BH989"/>
  <c r="B990"/>
  <c r="G990"/>
  <c r="AS990"/>
  <c r="BA990"/>
  <c r="BB990"/>
  <c r="BD990"/>
  <c r="AX990" s="1"/>
  <c r="BF990"/>
  <c r="BH990"/>
  <c r="B991"/>
  <c r="G991"/>
  <c r="AS991"/>
  <c r="BA991"/>
  <c r="BD991"/>
  <c r="AX991" s="1"/>
  <c r="BF991"/>
  <c r="BH991"/>
  <c r="B992"/>
  <c r="G992"/>
  <c r="AS992"/>
  <c r="BA992"/>
  <c r="B993"/>
  <c r="G993"/>
  <c r="AS993"/>
  <c r="BA993"/>
  <c r="BD993"/>
  <c r="BF993"/>
  <c r="AX993" s="1"/>
  <c r="BH993"/>
  <c r="B994"/>
  <c r="G994"/>
  <c r="AS994"/>
  <c r="BA994"/>
  <c r="BD994"/>
  <c r="BF994"/>
  <c r="BH994"/>
  <c r="B995"/>
  <c r="G995"/>
  <c r="AS995"/>
  <c r="BA995"/>
  <c r="BD995"/>
  <c r="BF995"/>
  <c r="BH995"/>
  <c r="BB995" s="1"/>
  <c r="B996"/>
  <c r="G996"/>
  <c r="AS996"/>
  <c r="BA996"/>
  <c r="BD996"/>
  <c r="AX996" s="1"/>
  <c r="BF996"/>
  <c r="BH996"/>
  <c r="B997"/>
  <c r="G997"/>
  <c r="AS997"/>
  <c r="BA997"/>
  <c r="BD997"/>
  <c r="BF997"/>
  <c r="BH997"/>
  <c r="B998"/>
  <c r="G998"/>
  <c r="AS998"/>
  <c r="BA998"/>
  <c r="BD998"/>
  <c r="BF998"/>
  <c r="BH998"/>
  <c r="B999"/>
  <c r="G999"/>
  <c r="AS999"/>
  <c r="BA999"/>
  <c r="BD999"/>
  <c r="BF999"/>
  <c r="BH999"/>
  <c r="B1000"/>
  <c r="G1000"/>
  <c r="AS1000"/>
  <c r="BA1000"/>
  <c r="BD1000"/>
  <c r="BF1000"/>
  <c r="BH1000"/>
  <c r="BB1000" s="1"/>
  <c r="B1001"/>
  <c r="G1001"/>
  <c r="AS1001"/>
  <c r="BA1001"/>
  <c r="BD1001"/>
  <c r="BF1001"/>
  <c r="BH1001"/>
  <c r="B1002"/>
  <c r="G1002"/>
  <c r="AS1002"/>
  <c r="BA1002"/>
  <c r="BD1002"/>
  <c r="BB1002" s="1"/>
  <c r="BF1002"/>
  <c r="BH1002"/>
  <c r="B1003"/>
  <c r="G1003"/>
  <c r="AS1003"/>
  <c r="BA1003"/>
  <c r="BD1003"/>
  <c r="BF1003"/>
  <c r="BH1003"/>
  <c r="B1004"/>
  <c r="G1004"/>
  <c r="AS1004"/>
  <c r="BA1004"/>
  <c r="BD1004"/>
  <c r="BF1004"/>
  <c r="BH1004"/>
  <c r="B1005"/>
  <c r="G1005"/>
  <c r="AS1005"/>
  <c r="BA1005"/>
  <c r="BD1005"/>
  <c r="BF1005"/>
  <c r="AX1005" s="1"/>
  <c r="BH1005"/>
  <c r="B1006"/>
  <c r="G1006"/>
  <c r="AS1006"/>
  <c r="BA1006"/>
  <c r="BD1006"/>
  <c r="BB1006" s="1"/>
  <c r="BF1006"/>
  <c r="BH1006"/>
  <c r="B1007"/>
  <c r="G1007"/>
  <c r="AS1007"/>
  <c r="BA1007"/>
  <c r="BB1007"/>
  <c r="BD1007"/>
  <c r="AX1007" s="1"/>
  <c r="BF1007"/>
  <c r="BH1007"/>
  <c r="B1008"/>
  <c r="G1008"/>
  <c r="AS1008"/>
  <c r="BA1008"/>
  <c r="BD1008"/>
  <c r="AX1008" s="1"/>
  <c r="BF1008"/>
  <c r="BH1008"/>
  <c r="B1009"/>
  <c r="AS1009"/>
  <c r="BA1009"/>
  <c r="BD1009"/>
  <c r="BF1009"/>
  <c r="BH1009"/>
  <c r="BB1009" s="1"/>
  <c r="B1010"/>
  <c r="AS1010"/>
  <c r="BA1010"/>
  <c r="BD1010"/>
  <c r="AX1010" s="1"/>
  <c r="BF1010"/>
  <c r="BH1010"/>
  <c r="B1011"/>
  <c r="AS1011"/>
  <c r="BA1011"/>
  <c r="BD1011"/>
  <c r="BF1011"/>
  <c r="BH1011"/>
  <c r="BB1011" s="1"/>
  <c r="B1012"/>
  <c r="AS1012"/>
  <c r="BA1012"/>
  <c r="BD1012"/>
  <c r="BF1012"/>
  <c r="BH1012"/>
  <c r="B1013"/>
  <c r="G1013"/>
  <c r="AS1013"/>
  <c r="BA1013"/>
  <c r="BD1013"/>
  <c r="AX1013" s="1"/>
  <c r="BF1013"/>
  <c r="BB1013" s="1"/>
  <c r="BH1013"/>
  <c r="B1014"/>
  <c r="G1014"/>
  <c r="AS1014"/>
  <c r="BA1014"/>
  <c r="BD1014"/>
  <c r="BF1014"/>
  <c r="BH1014"/>
  <c r="B1015"/>
  <c r="G1015"/>
  <c r="AS1015"/>
  <c r="BA1015"/>
  <c r="BD1015"/>
  <c r="BF1015"/>
  <c r="BB1015" s="1"/>
  <c r="BH1015"/>
  <c r="B1016"/>
  <c r="AS1016"/>
  <c r="BA1016"/>
  <c r="BB1016"/>
  <c r="BD1016"/>
  <c r="AX1016" s="1"/>
  <c r="BF1016"/>
  <c r="BH1016"/>
  <c r="B1017"/>
  <c r="G1017"/>
  <c r="AS1017"/>
  <c r="BA1017"/>
  <c r="BD1017"/>
  <c r="AX1017" s="1"/>
  <c r="BF1017"/>
  <c r="BH1017"/>
  <c r="B1018"/>
  <c r="G1018"/>
  <c r="AS1018"/>
  <c r="BA1018"/>
  <c r="BD1018"/>
  <c r="BF1018"/>
  <c r="BB1018" s="1"/>
  <c r="BH1018"/>
  <c r="B1019"/>
  <c r="G1019"/>
  <c r="AS1019"/>
  <c r="BA1019"/>
  <c r="BD1019"/>
  <c r="BF1019"/>
  <c r="BH1019"/>
  <c r="B1020"/>
  <c r="G1020"/>
  <c r="AS1020"/>
  <c r="BA1020"/>
  <c r="BD1020"/>
  <c r="BF1020"/>
  <c r="BB1020" s="1"/>
  <c r="BH1020"/>
  <c r="B1021"/>
  <c r="G1021"/>
  <c r="AS1021"/>
  <c r="BA1021"/>
  <c r="BD1021"/>
  <c r="AX1021" s="1"/>
  <c r="BF1021"/>
  <c r="BH1021"/>
  <c r="B1022"/>
  <c r="G1022"/>
  <c r="AS1022"/>
  <c r="BA1022"/>
  <c r="BD1022"/>
  <c r="AX1022" s="1"/>
  <c r="BF1022"/>
  <c r="BH1022"/>
  <c r="B1023"/>
  <c r="G1023"/>
  <c r="AS1023"/>
  <c r="BA1023"/>
  <c r="BD1023"/>
  <c r="BF1023"/>
  <c r="BH1023"/>
  <c r="B1024"/>
  <c r="G1024"/>
  <c r="AS1024"/>
  <c r="BA1024"/>
  <c r="BD1024"/>
  <c r="AX1024" s="1"/>
  <c r="BF1024"/>
  <c r="BH1024"/>
  <c r="B1025"/>
  <c r="G1025"/>
  <c r="AS1025"/>
  <c r="BA1025"/>
  <c r="BD1025"/>
  <c r="BF1025"/>
  <c r="BH1025"/>
  <c r="B1026"/>
  <c r="G1026"/>
  <c r="AS1026"/>
  <c r="BA1026"/>
  <c r="BD1026"/>
  <c r="AX1026" s="1"/>
  <c r="BF1026"/>
  <c r="BB1026" s="1"/>
  <c r="BH1026"/>
  <c r="B1027"/>
  <c r="G1027"/>
  <c r="AS1027"/>
  <c r="BA1027"/>
  <c r="BD1027"/>
  <c r="BF1027"/>
  <c r="BH1027"/>
  <c r="B1028"/>
  <c r="G1028"/>
  <c r="AS1028"/>
  <c r="BA1028"/>
  <c r="BD1028"/>
  <c r="BF1028"/>
  <c r="BH1028"/>
  <c r="BB1028" s="1"/>
  <c r="B1029"/>
  <c r="G1029"/>
  <c r="AS1029"/>
  <c r="BA1029"/>
  <c r="BD1029"/>
  <c r="AX1029" s="1"/>
  <c r="BF1029"/>
  <c r="BH1029"/>
  <c r="B1030"/>
  <c r="G1030"/>
  <c r="AS1030"/>
  <c r="BA1030"/>
  <c r="BD1030"/>
  <c r="AX1030" s="1"/>
  <c r="BF1030"/>
  <c r="BH1030"/>
  <c r="B1031"/>
  <c r="G1031"/>
  <c r="AS1031"/>
  <c r="BA1031"/>
  <c r="BD1031"/>
  <c r="BF1031"/>
  <c r="BH1031"/>
  <c r="B1032"/>
  <c r="G1032"/>
  <c r="AS1032"/>
  <c r="BA1032"/>
  <c r="BD1032"/>
  <c r="AX1032" s="1"/>
  <c r="BF1032"/>
  <c r="BH1032"/>
  <c r="B1033"/>
  <c r="G1033"/>
  <c r="AS1033"/>
  <c r="BA1033"/>
  <c r="BD1033"/>
  <c r="BF1033"/>
  <c r="BH1033"/>
  <c r="B1034"/>
  <c r="G1034"/>
  <c r="AS1034"/>
  <c r="BA1034"/>
  <c r="BD1034"/>
  <c r="AX1034" s="1"/>
  <c r="BF1034"/>
  <c r="BB1034" s="1"/>
  <c r="BH1034"/>
  <c r="B1035"/>
  <c r="G1035"/>
  <c r="AS1035"/>
  <c r="BA1035"/>
  <c r="BD1035"/>
  <c r="BF1035"/>
  <c r="BH1035"/>
  <c r="B1036"/>
  <c r="G1036"/>
  <c r="B1037"/>
  <c r="G1037"/>
  <c r="AS1037"/>
  <c r="BA1037"/>
  <c r="BD1037"/>
  <c r="BF1037"/>
  <c r="BH1037"/>
  <c r="B1038"/>
  <c r="G1038"/>
  <c r="AS1038"/>
  <c r="BA1038"/>
  <c r="BD1038"/>
  <c r="BF1038"/>
  <c r="BH1038"/>
  <c r="B1039"/>
  <c r="G1039"/>
  <c r="AS1039"/>
  <c r="BA1039"/>
  <c r="BB1039"/>
  <c r="BD1039"/>
  <c r="BF1039"/>
  <c r="BH1039"/>
  <c r="B1040"/>
  <c r="G1040"/>
  <c r="AS1040"/>
  <c r="BA1040"/>
  <c r="BD1040"/>
  <c r="AX1040" s="1"/>
  <c r="BF1040"/>
  <c r="BH1040"/>
  <c r="B1041"/>
  <c r="G1041"/>
  <c r="AS1041"/>
  <c r="BA1041"/>
  <c r="BD1041"/>
  <c r="BF1041"/>
  <c r="BB1041" s="1"/>
  <c r="BH1041"/>
  <c r="B1042"/>
  <c r="G1042"/>
  <c r="AS1042"/>
  <c r="BA1042"/>
  <c r="BD1042"/>
  <c r="BF1042"/>
  <c r="BH1042"/>
  <c r="B1043"/>
  <c r="G1043"/>
  <c r="AS1043"/>
  <c r="BA1043"/>
  <c r="BD1043"/>
  <c r="AX1043" s="1"/>
  <c r="BF1043"/>
  <c r="BH1043"/>
  <c r="B1044"/>
  <c r="G1044"/>
  <c r="AS1044"/>
  <c r="BA1044"/>
  <c r="BD1044"/>
  <c r="AX1044" s="1"/>
  <c r="BF1044"/>
  <c r="BH1044"/>
  <c r="B1045"/>
  <c r="G1045"/>
  <c r="AS1045"/>
  <c r="BA1045"/>
  <c r="BD1045"/>
  <c r="BF1045"/>
  <c r="BH1045"/>
  <c r="B1046"/>
  <c r="G1046"/>
  <c r="AS1046"/>
  <c r="BA1046"/>
  <c r="BD1046"/>
  <c r="BF1046"/>
  <c r="BH1046"/>
  <c r="B1047"/>
  <c r="G1047"/>
  <c r="AS1047"/>
  <c r="BA1047"/>
  <c r="BD1047"/>
  <c r="AX1047" s="1"/>
  <c r="BF1047"/>
  <c r="BH1047"/>
  <c r="B1048"/>
  <c r="G1048"/>
  <c r="AS1048"/>
  <c r="BA1048"/>
  <c r="BD1048"/>
  <c r="AX1048" s="1"/>
  <c r="BF1048"/>
  <c r="BH1048"/>
  <c r="B1049"/>
  <c r="G1049"/>
  <c r="AS1049"/>
  <c r="BA1049"/>
  <c r="BD1049"/>
  <c r="BF1049"/>
  <c r="BH1049"/>
  <c r="B1050"/>
  <c r="G1050"/>
  <c r="AS1050"/>
  <c r="BA1050"/>
  <c r="BD1050"/>
  <c r="BF1050"/>
  <c r="BH1050"/>
  <c r="B1051"/>
  <c r="G1051"/>
  <c r="AS1051"/>
  <c r="BA1051"/>
  <c r="BD1051"/>
  <c r="BF1051"/>
  <c r="BB1051" s="1"/>
  <c r="BH1051"/>
  <c r="B1052"/>
  <c r="G1052"/>
  <c r="AS1052"/>
  <c r="BA1052"/>
  <c r="BB1052"/>
  <c r="BD1052"/>
  <c r="BF1052"/>
  <c r="BH1052"/>
  <c r="B1053"/>
  <c r="G1053"/>
  <c r="AS1053"/>
  <c r="BA1053"/>
  <c r="BD1053"/>
  <c r="BF1053"/>
  <c r="BH1053"/>
  <c r="B1054"/>
  <c r="G1054"/>
  <c r="AS1054"/>
  <c r="BA1054"/>
  <c r="BD1054"/>
  <c r="BF1054"/>
  <c r="BH1054"/>
  <c r="B1055"/>
  <c r="G1055"/>
  <c r="AS1055"/>
  <c r="BA1055"/>
  <c r="BD1055"/>
  <c r="BF1055"/>
  <c r="BB1055" s="1"/>
  <c r="BH1055"/>
  <c r="B1056"/>
  <c r="G1056"/>
  <c r="AS1056"/>
  <c r="BA1056"/>
  <c r="BB1056"/>
  <c r="BD1056"/>
  <c r="BF1056"/>
  <c r="BH1056"/>
  <c r="B1057"/>
  <c r="G1057"/>
  <c r="AS1057"/>
  <c r="BA1057"/>
  <c r="BD1057"/>
  <c r="BF1057"/>
  <c r="BH1057"/>
  <c r="B1058"/>
  <c r="G1058"/>
  <c r="AS1058"/>
  <c r="BA1058"/>
  <c r="BD1058"/>
  <c r="BF1058"/>
  <c r="BH1058"/>
  <c r="B1059"/>
  <c r="G1059"/>
  <c r="AS1059"/>
  <c r="BA1059"/>
  <c r="BD1059"/>
  <c r="BF1059"/>
  <c r="BB1059" s="1"/>
  <c r="BH1059"/>
  <c r="B1060"/>
  <c r="G1060"/>
  <c r="AS1060"/>
  <c r="BA1060"/>
  <c r="BD1060"/>
  <c r="BF1060"/>
  <c r="BB1060" s="1"/>
  <c r="BH1060"/>
  <c r="B1061"/>
  <c r="G1061"/>
  <c r="AS1061"/>
  <c r="BA1061"/>
  <c r="BD1061"/>
  <c r="BF1061"/>
  <c r="BH1061"/>
  <c r="B1062"/>
  <c r="G1062"/>
  <c r="AS1062"/>
  <c r="BA1062"/>
  <c r="BD1062"/>
  <c r="BF1062"/>
  <c r="BH1062"/>
  <c r="B1063"/>
  <c r="G1063"/>
  <c r="AS1063"/>
  <c r="BA1063"/>
  <c r="BB1063"/>
  <c r="BD1063"/>
  <c r="BF1063"/>
  <c r="BH1063"/>
  <c r="B1064"/>
  <c r="G1064"/>
  <c r="AS1064"/>
  <c r="BA1064"/>
  <c r="BB1064"/>
  <c r="BD1064"/>
  <c r="BF1064"/>
  <c r="BH1064"/>
  <c r="B1065"/>
  <c r="G1065"/>
  <c r="AS1065"/>
  <c r="BA1065"/>
  <c r="BD1065"/>
  <c r="BF1065"/>
  <c r="BH1065"/>
  <c r="B1066"/>
  <c r="G1066"/>
  <c r="AS1066"/>
  <c r="BA1066"/>
  <c r="BD1066"/>
  <c r="BF1066"/>
  <c r="BH1066"/>
  <c r="B1067"/>
  <c r="G1067"/>
  <c r="AS1067"/>
  <c r="BA1067"/>
  <c r="BD1067"/>
  <c r="BF1067"/>
  <c r="BB1067" s="1"/>
  <c r="BH1067"/>
  <c r="B1068"/>
  <c r="G1068"/>
  <c r="AS1068"/>
  <c r="BA1068"/>
  <c r="BD1068"/>
  <c r="BF1068"/>
  <c r="BB1068" s="1"/>
  <c r="BH1068"/>
  <c r="B1069"/>
  <c r="G1069"/>
  <c r="AS1069"/>
  <c r="BA1069"/>
  <c r="BD1069"/>
  <c r="BF1069"/>
  <c r="BH1069"/>
  <c r="B1070"/>
  <c r="G1070"/>
  <c r="AS1070"/>
  <c r="BA1070"/>
  <c r="BD1070"/>
  <c r="BF1070"/>
  <c r="BH1070"/>
  <c r="B1071"/>
  <c r="G1071"/>
  <c r="AS1071"/>
  <c r="BA1071"/>
  <c r="BB1071"/>
  <c r="BD1071"/>
  <c r="BF1071"/>
  <c r="BH1071"/>
  <c r="B1072"/>
  <c r="AS1072"/>
  <c r="BA1072"/>
  <c r="BD1072"/>
  <c r="BF1072"/>
  <c r="BH1072"/>
  <c r="B1073"/>
  <c r="AS1073"/>
  <c r="BA1073"/>
  <c r="BD1073"/>
  <c r="AX1073" s="1"/>
  <c r="BF1073"/>
  <c r="BH1073"/>
  <c r="B1074"/>
  <c r="AS1074"/>
  <c r="BA1074"/>
  <c r="BD1074"/>
  <c r="AX1074" s="1"/>
  <c r="BF1074"/>
  <c r="BH1074"/>
  <c r="B1075"/>
  <c r="AS1075"/>
  <c r="BA1075"/>
  <c r="BD1075"/>
  <c r="BF1075"/>
  <c r="BB1075" s="1"/>
  <c r="BH1075"/>
  <c r="B1076"/>
  <c r="AS1076"/>
  <c r="BA1076"/>
  <c r="BD1076"/>
  <c r="BF1076"/>
  <c r="BH1076"/>
  <c r="B1077"/>
  <c r="AS1077"/>
  <c r="BA1077"/>
  <c r="BD1077"/>
  <c r="AX1077" s="1"/>
  <c r="BF1077"/>
  <c r="BH1077"/>
  <c r="B1078"/>
  <c r="AS1078"/>
  <c r="BA1078"/>
  <c r="BD1078"/>
  <c r="AX1078" s="1"/>
  <c r="BF1078"/>
  <c r="BH1078"/>
  <c r="B1079"/>
  <c r="AS1079"/>
  <c r="BA1079"/>
  <c r="BB1079"/>
  <c r="BD1079"/>
  <c r="BF1079"/>
  <c r="BH1079"/>
  <c r="B1080"/>
  <c r="B1081"/>
  <c r="AS1081"/>
  <c r="BA1081"/>
  <c r="BB1081"/>
  <c r="BD1081"/>
  <c r="BF1081"/>
  <c r="BH1081"/>
  <c r="B1082"/>
  <c r="AS1082"/>
  <c r="BA1082"/>
  <c r="BD1082"/>
  <c r="BF1082"/>
  <c r="BH1082"/>
  <c r="B1083"/>
  <c r="AS1083"/>
  <c r="BA1083"/>
  <c r="BD1083"/>
  <c r="AX1083" s="1"/>
  <c r="BF1083"/>
  <c r="BH1083"/>
  <c r="B1084"/>
  <c r="AS1084"/>
  <c r="BA1084"/>
  <c r="BD1084"/>
  <c r="AX1084" s="1"/>
  <c r="BF1084"/>
  <c r="BH1084"/>
  <c r="B1085"/>
  <c r="AS1085"/>
  <c r="BA1085"/>
  <c r="BD1085"/>
  <c r="BF1085"/>
  <c r="BB1085" s="1"/>
  <c r="BH1085"/>
  <c r="B1086"/>
  <c r="AS1086"/>
  <c r="BA1086"/>
  <c r="BD1086"/>
  <c r="BF1086"/>
  <c r="BH1086"/>
  <c r="B1087"/>
  <c r="G1087"/>
  <c r="AS1087"/>
  <c r="BA1087"/>
  <c r="BD1087"/>
  <c r="AX1087" s="1"/>
  <c r="BF1087"/>
  <c r="BH1087"/>
  <c r="B1088"/>
  <c r="G1088"/>
  <c r="AS1088"/>
  <c r="BA1088"/>
  <c r="BD1088"/>
  <c r="BB1088" s="1"/>
  <c r="BF1088"/>
  <c r="BH1088"/>
  <c r="B1089"/>
  <c r="G1089"/>
  <c r="AS1089"/>
  <c r="BA1089"/>
  <c r="BD1089"/>
  <c r="BF1089"/>
  <c r="BH1089"/>
  <c r="B1090"/>
  <c r="G1090"/>
  <c r="AS1090"/>
  <c r="BA1090"/>
  <c r="BD1090"/>
  <c r="AX1090" s="1"/>
  <c r="BF1090"/>
  <c r="BH1090"/>
  <c r="BB1090" s="1"/>
  <c r="B1091"/>
  <c r="G1091"/>
  <c r="AS1091"/>
  <c r="AX1091"/>
  <c r="BA1091"/>
  <c r="BD1091"/>
  <c r="BF1091"/>
  <c r="BH1091"/>
  <c r="B1092"/>
  <c r="G1092"/>
  <c r="AS1092"/>
  <c r="BA1092"/>
  <c r="BD1092"/>
  <c r="BF1092"/>
  <c r="BH1092"/>
  <c r="B1093"/>
  <c r="G1093"/>
  <c r="AS1093"/>
  <c r="BA1093"/>
  <c r="BD1093"/>
  <c r="AX1093" s="1"/>
  <c r="BF1093"/>
  <c r="BH1093"/>
  <c r="B1094"/>
  <c r="G1094"/>
  <c r="AS1094"/>
  <c r="BA1094"/>
  <c r="BD1094"/>
  <c r="BF1094"/>
  <c r="BH1094"/>
  <c r="B1095"/>
  <c r="G1095"/>
  <c r="AS1095"/>
  <c r="BA1095"/>
  <c r="BD1095"/>
  <c r="BF1095"/>
  <c r="AX1095" s="1"/>
  <c r="BH1095"/>
  <c r="B1096"/>
  <c r="G1096"/>
  <c r="AS1096"/>
  <c r="BA1096"/>
  <c r="BD1096"/>
  <c r="BF1096"/>
  <c r="BH1096"/>
  <c r="B1097"/>
  <c r="G1097"/>
  <c r="AS1097"/>
  <c r="BA1097"/>
  <c r="BD1097"/>
  <c r="BF1097"/>
  <c r="BH1097"/>
  <c r="B1098"/>
  <c r="G1098"/>
  <c r="AS1098"/>
  <c r="BA1098"/>
  <c r="BB1098"/>
  <c r="BD1098"/>
  <c r="BF1098"/>
  <c r="BH1098"/>
  <c r="B1099"/>
  <c r="G1099"/>
  <c r="AS1099"/>
  <c r="BA1099"/>
  <c r="BD1099"/>
  <c r="AX1099" s="1"/>
  <c r="BF1099"/>
  <c r="BH1099"/>
  <c r="B1100"/>
  <c r="G1100"/>
  <c r="AS1100"/>
  <c r="BA1100"/>
  <c r="BD1100"/>
  <c r="BB1100" s="1"/>
  <c r="BF1100"/>
  <c r="BH1100"/>
  <c r="B1101"/>
  <c r="G1101"/>
  <c r="AS1101"/>
  <c r="BA1101"/>
  <c r="BD1101"/>
  <c r="BF1101"/>
  <c r="BH1101"/>
  <c r="B1102"/>
  <c r="G1102"/>
  <c r="AS1102"/>
  <c r="BA1102"/>
  <c r="BD1102"/>
  <c r="BF1102"/>
  <c r="BB1102" s="1"/>
  <c r="BH1102"/>
  <c r="B1103"/>
  <c r="G1103"/>
  <c r="AS1103"/>
  <c r="BA1103"/>
  <c r="BD1103"/>
  <c r="BF1103"/>
  <c r="AX1103" s="1"/>
  <c r="BH1103"/>
  <c r="B1104"/>
  <c r="G1104"/>
  <c r="AS1104"/>
  <c r="BA1104"/>
  <c r="BD1104"/>
  <c r="BF1104"/>
  <c r="BH1104"/>
  <c r="B1105"/>
  <c r="G1105"/>
  <c r="AS1105"/>
  <c r="BA1105"/>
  <c r="BD1105"/>
  <c r="BF1105"/>
  <c r="BH1105"/>
  <c r="B1106"/>
  <c r="G1106"/>
  <c r="AS1106"/>
  <c r="BA1106"/>
  <c r="BB1106"/>
  <c r="BD1106"/>
  <c r="BF1106"/>
  <c r="BH1106"/>
  <c r="B1107"/>
  <c r="G1107"/>
  <c r="AS1107"/>
  <c r="BA1107"/>
  <c r="BD1107"/>
  <c r="AX1107" s="1"/>
  <c r="BF1107"/>
  <c r="BH1107"/>
  <c r="B1108"/>
  <c r="G1108"/>
  <c r="AS1108"/>
  <c r="BA1108"/>
  <c r="BD1108"/>
  <c r="BB1108" s="1"/>
  <c r="BF1108"/>
  <c r="BH1108"/>
  <c r="B1109"/>
  <c r="G1109"/>
  <c r="AS1109"/>
  <c r="BA1109"/>
  <c r="BD1109"/>
  <c r="BF1109"/>
  <c r="BH1109"/>
  <c r="B1110"/>
  <c r="G1110"/>
  <c r="AS1110"/>
  <c r="BA1110"/>
  <c r="BD1110"/>
  <c r="BF1110"/>
  <c r="BB1110" s="1"/>
  <c r="BH1110"/>
  <c r="B1111"/>
  <c r="G1111"/>
  <c r="AS1111"/>
  <c r="BA1111"/>
  <c r="BD1111"/>
  <c r="BF1111"/>
  <c r="AX1111" s="1"/>
  <c r="BH1111"/>
  <c r="B1112"/>
  <c r="G1112"/>
  <c r="AS1112"/>
  <c r="BA1112"/>
  <c r="BD1112"/>
  <c r="BF1112"/>
  <c r="BH1112"/>
  <c r="B1113"/>
  <c r="G1113"/>
  <c r="AS1113"/>
  <c r="BA1113"/>
  <c r="BD1113"/>
  <c r="BF1113"/>
  <c r="BH1113"/>
  <c r="B1114"/>
  <c r="G1114"/>
  <c r="AS1114"/>
  <c r="BA1114"/>
  <c r="BB1114"/>
  <c r="BD1114"/>
  <c r="BF1114"/>
  <c r="BH1114"/>
  <c r="B1115"/>
  <c r="G1115"/>
  <c r="AS1115"/>
  <c r="BA1115"/>
  <c r="BD1115"/>
  <c r="AX1115" s="1"/>
  <c r="BF1115"/>
  <c r="BH1115"/>
  <c r="B1116"/>
  <c r="G1116"/>
  <c r="AS1116"/>
  <c r="BA1116"/>
  <c r="BD1116"/>
  <c r="BB1116" s="1"/>
  <c r="BF1116"/>
  <c r="BH1116"/>
  <c r="B1117"/>
  <c r="G1117"/>
  <c r="AS1117"/>
  <c r="BA1117"/>
  <c r="BD1117"/>
  <c r="BF1117"/>
  <c r="BH1117"/>
  <c r="B1118"/>
  <c r="G1118"/>
  <c r="AS1118"/>
  <c r="BA1118"/>
  <c r="BD1118"/>
  <c r="BF1118"/>
  <c r="BB1118" s="1"/>
  <c r="BH1118"/>
  <c r="B1119"/>
  <c r="G1119"/>
  <c r="AS1119"/>
  <c r="BA1119"/>
  <c r="BD1119"/>
  <c r="BF1119"/>
  <c r="AX1119" s="1"/>
  <c r="BH1119"/>
  <c r="B1120"/>
  <c r="G1120"/>
  <c r="AS1120"/>
  <c r="BA1120"/>
  <c r="BD1120"/>
  <c r="BB1120" s="1"/>
  <c r="BF1120"/>
  <c r="BH1120"/>
  <c r="B1121"/>
  <c r="G1121"/>
  <c r="AS1121"/>
  <c r="BA1121"/>
  <c r="BD1121"/>
  <c r="BF1121"/>
  <c r="BH1121"/>
  <c r="B1122"/>
  <c r="G1122"/>
  <c r="AS1122"/>
  <c r="BA1122"/>
  <c r="BD1122"/>
  <c r="BF1122"/>
  <c r="BB1122" s="1"/>
  <c r="BH1122"/>
  <c r="B1123"/>
  <c r="G1123"/>
  <c r="AS1123"/>
  <c r="BA1123"/>
  <c r="BD1123"/>
  <c r="AX1123" s="1"/>
  <c r="BF1123"/>
  <c r="BH1123"/>
  <c r="B1124"/>
  <c r="G1124"/>
  <c r="AS1124"/>
  <c r="BA1124"/>
  <c r="BD1124"/>
  <c r="BB1124" s="1"/>
  <c r="BF1124"/>
  <c r="BH1124"/>
  <c r="B1125"/>
  <c r="G1125"/>
  <c r="AS1125"/>
  <c r="BA1125"/>
  <c r="BD1125"/>
  <c r="BF1125"/>
  <c r="BH1125"/>
  <c r="B1126"/>
  <c r="G1126"/>
  <c r="AS1126"/>
  <c r="BA1126"/>
  <c r="BD1126"/>
  <c r="BF1126"/>
  <c r="BB1126" s="1"/>
  <c r="BH1126"/>
  <c r="B1127"/>
  <c r="G1127"/>
  <c r="AS1127"/>
  <c r="BA1127"/>
  <c r="BD1127"/>
  <c r="BF1127"/>
  <c r="AX1127" s="1"/>
  <c r="BH1127"/>
  <c r="B1128"/>
  <c r="G1128"/>
  <c r="AS1128"/>
  <c r="BA1128"/>
  <c r="BD1128"/>
  <c r="BB1128" s="1"/>
  <c r="BF1128"/>
  <c r="BH1128"/>
  <c r="B1129"/>
  <c r="G1129"/>
  <c r="AS1129"/>
  <c r="BA1129"/>
  <c r="BD1129"/>
  <c r="BF1129"/>
  <c r="BH1129"/>
  <c r="B1130"/>
  <c r="G1130"/>
  <c r="AS1130"/>
  <c r="BA1130"/>
  <c r="BB1130"/>
  <c r="BD1130"/>
  <c r="BF1130"/>
  <c r="BH1130"/>
  <c r="B1131"/>
  <c r="G1131"/>
  <c r="AS1131"/>
  <c r="BA1131"/>
  <c r="BD1131"/>
  <c r="AX1131" s="1"/>
  <c r="BF1131"/>
  <c r="BH1131"/>
  <c r="B1132"/>
  <c r="G1132"/>
  <c r="AS1132"/>
  <c r="BA1132"/>
  <c r="BD1132"/>
  <c r="BB1132" s="1"/>
  <c r="BF1132"/>
  <c r="BH1132"/>
  <c r="B1133"/>
  <c r="G1133"/>
  <c r="AS1133"/>
  <c r="BA1133"/>
  <c r="BD1133"/>
  <c r="BF1133"/>
  <c r="BH1133"/>
  <c r="B1134"/>
  <c r="G1134"/>
  <c r="AS1134"/>
  <c r="BA1134"/>
  <c r="BD1134"/>
  <c r="BF1134"/>
  <c r="BB1134" s="1"/>
  <c r="BH1134"/>
  <c r="B1135"/>
  <c r="G1135"/>
  <c r="AS1135"/>
  <c r="BA1135"/>
  <c r="BD1135"/>
  <c r="BF1135"/>
  <c r="AX1135" s="1"/>
  <c r="BH1135"/>
  <c r="B1136"/>
  <c r="G1136"/>
  <c r="AS1136"/>
  <c r="BA1136"/>
  <c r="BD1136"/>
  <c r="BB1136" s="1"/>
  <c r="BF1136"/>
  <c r="BH1136"/>
  <c r="B1137"/>
  <c r="G1137"/>
  <c r="AS1137"/>
  <c r="BA1137"/>
  <c r="BD1137"/>
  <c r="BF1137"/>
  <c r="BH1137"/>
  <c r="B1138"/>
  <c r="G1138"/>
  <c r="AS1138"/>
  <c r="BA1138"/>
  <c r="BD1138"/>
  <c r="AX1138" s="1"/>
  <c r="BF1138"/>
  <c r="BH1138"/>
  <c r="B1139"/>
  <c r="G1139"/>
  <c r="AS1139"/>
  <c r="BA1139"/>
  <c r="BD1139"/>
  <c r="BB1139" s="1"/>
  <c r="BF1139"/>
  <c r="BH1139"/>
  <c r="B1140"/>
  <c r="G1140"/>
  <c r="AS1140"/>
  <c r="AX1140"/>
  <c r="BA1140"/>
  <c r="BD1140"/>
  <c r="BF1140"/>
  <c r="BH1140"/>
  <c r="B1141"/>
  <c r="G1141"/>
  <c r="AS1141"/>
  <c r="BA1141"/>
  <c r="BD1141"/>
  <c r="BF1141"/>
  <c r="AX1141" s="1"/>
  <c r="BH1141"/>
  <c r="B1142"/>
  <c r="G1142"/>
  <c r="AS1142"/>
  <c r="BA1142"/>
  <c r="BD1142"/>
  <c r="AX1142" s="1"/>
  <c r="BF1142"/>
  <c r="BH1142"/>
  <c r="B1143"/>
  <c r="G1143"/>
  <c r="B1144"/>
  <c r="G1144"/>
  <c r="AS1144"/>
  <c r="BA1144"/>
  <c r="BD1144"/>
  <c r="BB1144" s="1"/>
  <c r="BF1144"/>
  <c r="BH1144"/>
  <c r="B1145"/>
  <c r="G1145"/>
  <c r="B1146"/>
  <c r="G1146"/>
  <c r="B1147"/>
  <c r="G1147"/>
  <c r="B1148"/>
  <c r="G1148"/>
  <c r="B1149"/>
  <c r="G1149"/>
  <c r="B1150"/>
  <c r="G1150"/>
  <c r="B1151"/>
  <c r="G1151"/>
  <c r="B1152"/>
  <c r="G1152"/>
  <c r="AB66" i="3"/>
  <c r="AM66" s="1"/>
  <c r="AB167"/>
  <c r="AM167" s="1"/>
  <c r="CK10"/>
  <c r="AG167" l="1"/>
  <c r="AK167" s="1"/>
  <c r="AH167"/>
  <c r="AL167" s="1"/>
  <c r="AG66"/>
  <c r="AH66"/>
  <c r="AL66" s="1"/>
  <c r="BB1141" i="5"/>
  <c r="AX1134"/>
  <c r="AX1133"/>
  <c r="AX1126"/>
  <c r="AX1125"/>
  <c r="AX1118"/>
  <c r="AX1117"/>
  <c r="AX1110"/>
  <c r="AX1109"/>
  <c r="AX1102"/>
  <c r="AX1101"/>
  <c r="AX1094"/>
  <c r="AX1089"/>
  <c r="BB1086"/>
  <c r="AX1085"/>
  <c r="AX1082"/>
  <c r="BB1077"/>
  <c r="AX1075"/>
  <c r="AX1072"/>
  <c r="BB1069"/>
  <c r="AX1068"/>
  <c r="AX1067"/>
  <c r="BB1061"/>
  <c r="AX1060"/>
  <c r="AX1059"/>
  <c r="BB1053"/>
  <c r="AX1052"/>
  <c r="AX1051"/>
  <c r="BB1045"/>
  <c r="BB1040"/>
  <c r="AX1033"/>
  <c r="BB1032"/>
  <c r="BB1029"/>
  <c r="AX1025"/>
  <c r="BB1024"/>
  <c r="BB1021"/>
  <c r="AX1012"/>
  <c r="AX1003"/>
  <c r="BB1003"/>
  <c r="BB1112"/>
  <c r="BB1104"/>
  <c r="BB1096"/>
  <c r="BB1084"/>
  <c r="BB1044"/>
  <c r="BB1043"/>
  <c r="AX1039"/>
  <c r="BB1030"/>
  <c r="AX1028"/>
  <c r="BB1022"/>
  <c r="AX1020"/>
  <c r="BB1017"/>
  <c r="AX1144"/>
  <c r="AX1139"/>
  <c r="AX1137"/>
  <c r="AX1130"/>
  <c r="AX1129"/>
  <c r="AX1122"/>
  <c r="AX1121"/>
  <c r="AX1114"/>
  <c r="AX1113"/>
  <c r="AX1106"/>
  <c r="AX1105"/>
  <c r="AX1098"/>
  <c r="AX1097"/>
  <c r="BB1094"/>
  <c r="BB1092"/>
  <c r="AX1086"/>
  <c r="BB1083"/>
  <c r="BB1082"/>
  <c r="AX1081"/>
  <c r="AX1079"/>
  <c r="AX1076"/>
  <c r="BB1073"/>
  <c r="AX1071"/>
  <c r="BB1065"/>
  <c r="AX1064"/>
  <c r="AX1063"/>
  <c r="BB1057"/>
  <c r="AX1056"/>
  <c r="AX1055"/>
  <c r="BB1049"/>
  <c r="BB1033"/>
  <c r="BB1025"/>
  <c r="BB1012"/>
  <c r="BB1048"/>
  <c r="BB1047"/>
  <c r="BB1037"/>
  <c r="BB750"/>
  <c r="AX750"/>
  <c r="AX958"/>
  <c r="BB951"/>
  <c r="BB950"/>
  <c r="BB885"/>
  <c r="BB879"/>
  <c r="BB856"/>
  <c r="AX838"/>
  <c r="AX814"/>
  <c r="BB782"/>
  <c r="BB772"/>
  <c r="BB770"/>
  <c r="AX1015"/>
  <c r="AX1004"/>
  <c r="AX999"/>
  <c r="BB998"/>
  <c r="BB996"/>
  <c r="AX987"/>
  <c r="BB986"/>
  <c r="BB976"/>
  <c r="AX975"/>
  <c r="AX972"/>
  <c r="BB967"/>
  <c r="AX964"/>
  <c r="AX962"/>
  <c r="BB961"/>
  <c r="BB958"/>
  <c r="AX956"/>
  <c r="AX955"/>
  <c r="AX948"/>
  <c r="AX947"/>
  <c r="AX939"/>
  <c r="AX935"/>
  <c r="AX931"/>
  <c r="AX927"/>
  <c r="AX923"/>
  <c r="AX919"/>
  <c r="AX915"/>
  <c r="AX911"/>
  <c r="AX907"/>
  <c r="AX903"/>
  <c r="AX901"/>
  <c r="AX897"/>
  <c r="BB893"/>
  <c r="AX892"/>
  <c r="AX875"/>
  <c r="BB872"/>
  <c r="BB868"/>
  <c r="AX864"/>
  <c r="AX861"/>
  <c r="BB853"/>
  <c r="AX841"/>
  <c r="AX824"/>
  <c r="AX809"/>
  <c r="BB803"/>
  <c r="BB794"/>
  <c r="AX781"/>
  <c r="AX778"/>
  <c r="AX777"/>
  <c r="AX767"/>
  <c r="BB756"/>
  <c r="BB752"/>
  <c r="BB745"/>
  <c r="BB741"/>
  <c r="AX1011"/>
  <c r="BB1010"/>
  <c r="AX1009"/>
  <c r="BB1008"/>
  <c r="AX1001"/>
  <c r="AX1000"/>
  <c r="BB999"/>
  <c r="AX995"/>
  <c r="BB994"/>
  <c r="BB991"/>
  <c r="BB984"/>
  <c r="AX983"/>
  <c r="BB980"/>
  <c r="AX973"/>
  <c r="BB971"/>
  <c r="AX968"/>
  <c r="BB952"/>
  <c r="AX944"/>
  <c r="AX940"/>
  <c r="BB938"/>
  <c r="AX936"/>
  <c r="BB934"/>
  <c r="AX932"/>
  <c r="BB930"/>
  <c r="AX928"/>
  <c r="BB926"/>
  <c r="AX924"/>
  <c r="BB922"/>
  <c r="AX920"/>
  <c r="BB918"/>
  <c r="AX916"/>
  <c r="BB914"/>
  <c r="AX912"/>
  <c r="BB910"/>
  <c r="AX908"/>
  <c r="BB906"/>
  <c r="AX904"/>
  <c r="AX898"/>
  <c r="BB895"/>
  <c r="BB891"/>
  <c r="BB888"/>
  <c r="BB883"/>
  <c r="AX880"/>
  <c r="BB863"/>
  <c r="BB857"/>
  <c r="BB854"/>
  <c r="BB801"/>
  <c r="BB796"/>
  <c r="BB795"/>
  <c r="AX791"/>
  <c r="BB789"/>
  <c r="BB779"/>
  <c r="BB771"/>
  <c r="BB768"/>
  <c r="BB1004"/>
  <c r="AX997"/>
  <c r="BB987"/>
  <c r="AX980"/>
  <c r="BB975"/>
  <c r="AX974"/>
  <c r="AX971"/>
  <c r="BB955"/>
  <c r="BB954"/>
  <c r="AX952"/>
  <c r="BB870"/>
  <c r="BB855"/>
  <c r="BB852"/>
  <c r="AX843"/>
  <c r="AX837"/>
  <c r="AX836"/>
  <c r="BB823"/>
  <c r="BB815"/>
  <c r="BB808"/>
  <c r="BB805"/>
  <c r="BB802"/>
  <c r="AX801"/>
  <c r="BB799"/>
  <c r="AX795"/>
  <c r="BB773"/>
  <c r="BB769"/>
  <c r="AX763"/>
  <c r="AX762"/>
  <c r="BB760"/>
  <c r="BB1129"/>
  <c r="BB1109"/>
  <c r="BB1142"/>
  <c r="BB1140"/>
  <c r="BB1135"/>
  <c r="BB1131"/>
  <c r="BB1127"/>
  <c r="BB1123"/>
  <c r="BB1119"/>
  <c r="BB1115"/>
  <c r="BB1111"/>
  <c r="BB1107"/>
  <c r="BB1103"/>
  <c r="BB1099"/>
  <c r="BB1095"/>
  <c r="BB1091"/>
  <c r="BB1087"/>
  <c r="BB1078"/>
  <c r="BB1074"/>
  <c r="BB1070"/>
  <c r="BB1066"/>
  <c r="BB1062"/>
  <c r="BB1058"/>
  <c r="BB1054"/>
  <c r="BB1050"/>
  <c r="BB1046"/>
  <c r="BB1042"/>
  <c r="AX1037"/>
  <c r="BB1035"/>
  <c r="AX1035"/>
  <c r="BB1027"/>
  <c r="AX1027"/>
  <c r="BB1019"/>
  <c r="AX1019"/>
  <c r="AX1018"/>
  <c r="BB1014"/>
  <c r="AX1014"/>
  <c r="BB1138"/>
  <c r="BB1133"/>
  <c r="BB1121"/>
  <c r="BB1117"/>
  <c r="BB1113"/>
  <c r="BB1101"/>
  <c r="BB1097"/>
  <c r="BB1093"/>
  <c r="BB1089"/>
  <c r="BB1076"/>
  <c r="BB1072"/>
  <c r="AX1070"/>
  <c r="AX1069"/>
  <c r="AX1066"/>
  <c r="AX1065"/>
  <c r="AX1062"/>
  <c r="AX1061"/>
  <c r="AX1058"/>
  <c r="AX1057"/>
  <c r="AX1054"/>
  <c r="AX1053"/>
  <c r="AX1050"/>
  <c r="AX1049"/>
  <c r="AX1046"/>
  <c r="AX1045"/>
  <c r="AX1042"/>
  <c r="AX1041"/>
  <c r="BB1031"/>
  <c r="AX1031"/>
  <c r="BB1023"/>
  <c r="AX1023"/>
  <c r="BB1137"/>
  <c r="BB1125"/>
  <c r="BB1105"/>
  <c r="AX1136"/>
  <c r="AX1132"/>
  <c r="AX1128"/>
  <c r="AX1124"/>
  <c r="AX1120"/>
  <c r="AX1116"/>
  <c r="AX1112"/>
  <c r="AX1108"/>
  <c r="AX1104"/>
  <c r="AX1100"/>
  <c r="AX1096"/>
  <c r="AX1092"/>
  <c r="AX1088"/>
  <c r="BB1038"/>
  <c r="AX1038"/>
  <c r="BB1005"/>
  <c r="BB1001"/>
  <c r="BB997"/>
  <c r="BB993"/>
  <c r="BB988"/>
  <c r="AX985"/>
  <c r="BB982"/>
  <c r="BB981"/>
  <c r="AX977"/>
  <c r="BB946"/>
  <c r="AX1006"/>
  <c r="AX1002"/>
  <c r="AX998"/>
  <c r="AX994"/>
  <c r="AX989"/>
  <c r="AX984"/>
  <c r="AX976"/>
  <c r="AX943"/>
  <c r="BB943"/>
  <c r="BB968"/>
  <c r="BB963"/>
  <c r="AX961"/>
  <c r="BB974"/>
  <c r="BB973"/>
  <c r="BB969"/>
  <c r="AX967"/>
  <c r="BB964"/>
  <c r="BB959"/>
  <c r="BB949"/>
  <c r="AX949"/>
  <c r="AX894"/>
  <c r="BB884"/>
  <c r="AX884"/>
  <c r="AX882"/>
  <c r="BB882"/>
  <c r="AX879"/>
  <c r="BB867"/>
  <c r="AX867"/>
  <c r="AX829"/>
  <c r="BB829"/>
  <c r="AX827"/>
  <c r="BB827"/>
  <c r="AX819"/>
  <c r="BB819"/>
  <c r="AX812"/>
  <c r="BB812"/>
  <c r="AX798"/>
  <c r="BB798"/>
  <c r="BB776"/>
  <c r="AX776"/>
  <c r="AX743"/>
  <c r="BB743"/>
  <c r="BB960"/>
  <c r="BB956"/>
  <c r="BB948"/>
  <c r="BB944"/>
  <c r="BB902"/>
  <c r="BB900"/>
  <c r="AX896"/>
  <c r="BB896"/>
  <c r="AX893"/>
  <c r="AX890"/>
  <c r="AX888"/>
  <c r="BB887"/>
  <c r="AX887"/>
  <c r="BB877"/>
  <c r="AX877"/>
  <c r="AX874"/>
  <c r="AX872"/>
  <c r="AX870"/>
  <c r="BB865"/>
  <c r="AX865"/>
  <c r="BB859"/>
  <c r="AX859"/>
  <c r="AX851"/>
  <c r="BB851"/>
  <c r="AX849"/>
  <c r="BB849"/>
  <c r="AX847"/>
  <c r="BB847"/>
  <c r="BB835"/>
  <c r="AX835"/>
  <c r="AX833"/>
  <c r="AX832"/>
  <c r="BB832"/>
  <c r="BB816"/>
  <c r="AX816"/>
  <c r="AX785"/>
  <c r="BB785"/>
  <c r="BB775"/>
  <c r="AX775"/>
  <c r="AX766"/>
  <c r="BB766"/>
  <c r="AX764"/>
  <c r="BB764"/>
  <c r="AX759"/>
  <c r="BB759"/>
  <c r="BB953"/>
  <c r="BB945"/>
  <c r="AX902"/>
  <c r="AX900"/>
  <c r="AX885"/>
  <c r="BB878"/>
  <c r="AX868"/>
  <c r="BB866"/>
  <c r="AX863"/>
  <c r="BB834"/>
  <c r="AX828"/>
  <c r="BB828"/>
  <c r="BB825"/>
  <c r="BB821"/>
  <c r="AX821"/>
  <c r="BB817"/>
  <c r="AX813"/>
  <c r="BB813"/>
  <c r="BB810"/>
  <c r="BB806"/>
  <c r="AX806"/>
  <c r="AX797"/>
  <c r="BB797"/>
  <c r="BB792"/>
  <c r="AX792"/>
  <c r="BB788"/>
  <c r="AX783"/>
  <c r="AX782"/>
  <c r="BB774"/>
  <c r="AX774"/>
  <c r="AX771"/>
  <c r="BB763"/>
  <c r="BB761"/>
  <c r="BB754"/>
  <c r="AX754"/>
  <c r="BB886"/>
  <c r="AX886"/>
  <c r="BB880"/>
  <c r="AX873"/>
  <c r="BB873"/>
  <c r="BB871"/>
  <c r="AX871"/>
  <c r="AX866"/>
  <c r="AX860"/>
  <c r="BB858"/>
  <c r="AX857"/>
  <c r="AX853"/>
  <c r="AX850"/>
  <c r="BB850"/>
  <c r="AX848"/>
  <c r="BB848"/>
  <c r="AX844"/>
  <c r="BB844"/>
  <c r="AX831"/>
  <c r="BB831"/>
  <c r="BB826"/>
  <c r="BB822"/>
  <c r="BB818"/>
  <c r="BB811"/>
  <c r="BB807"/>
  <c r="AX804"/>
  <c r="BB804"/>
  <c r="AX803"/>
  <c r="BB800"/>
  <c r="AX800"/>
  <c r="AX796"/>
  <c r="BB793"/>
  <c r="AX790"/>
  <c r="BB790"/>
  <c r="AX786"/>
  <c r="BB786"/>
  <c r="AX784"/>
  <c r="BB784"/>
  <c r="BB780"/>
  <c r="AX780"/>
  <c r="AX772"/>
  <c r="AX768"/>
  <c r="AX765"/>
  <c r="BB765"/>
  <c r="AX758"/>
  <c r="BB758"/>
  <c r="BB748"/>
  <c r="AX748"/>
  <c r="AI66" i="3" l="1"/>
  <c r="AK66"/>
  <c r="AI167"/>
  <c r="AB80"/>
  <c r="AM80" s="1"/>
  <c r="AB79"/>
  <c r="AM79" s="1"/>
  <c r="AB118"/>
  <c r="AM118" s="1"/>
  <c r="AB85"/>
  <c r="AB29"/>
  <c r="AB155"/>
  <c r="AB38"/>
  <c r="AM38" s="1"/>
  <c r="AB50"/>
  <c r="AM50" s="1"/>
  <c r="AB3"/>
  <c r="AM3" s="1"/>
  <c r="AB115"/>
  <c r="AM115" s="1"/>
  <c r="AB73"/>
  <c r="AM73" s="1"/>
  <c r="AB117"/>
  <c r="AM117" s="1"/>
  <c r="AB87"/>
  <c r="AM87" s="1"/>
  <c r="AB140"/>
  <c r="AB136"/>
  <c r="AB88"/>
  <c r="AB131"/>
  <c r="AB97"/>
  <c r="AB95"/>
  <c r="AB82"/>
  <c r="AB164"/>
  <c r="AB94"/>
  <c r="AB84"/>
  <c r="AB8"/>
  <c r="AB112"/>
  <c r="AB44"/>
  <c r="AB6"/>
  <c r="AB151"/>
  <c r="AB21"/>
  <c r="AB165"/>
  <c r="AB5"/>
  <c r="AB74"/>
  <c r="AM74" s="1"/>
  <c r="AB57"/>
  <c r="AM57" s="1"/>
  <c r="AB65"/>
  <c r="AM65" s="1"/>
  <c r="AB158"/>
  <c r="AM158" s="1"/>
  <c r="AB63"/>
  <c r="AM63" s="1"/>
  <c r="AB64"/>
  <c r="AM64" s="1"/>
  <c r="AB148"/>
  <c r="AM148" s="1"/>
  <c r="AB49"/>
  <c r="AM49" s="1"/>
  <c r="AB105"/>
  <c r="AM105" s="1"/>
  <c r="AB130"/>
  <c r="AM130" s="1"/>
  <c r="AB100"/>
  <c r="AM100" s="1"/>
  <c r="AB28"/>
  <c r="AM28" s="1"/>
  <c r="AB55"/>
  <c r="AM55" s="1"/>
  <c r="AB46"/>
  <c r="AM46" s="1"/>
  <c r="AB114"/>
  <c r="AM114" s="1"/>
  <c r="AB15"/>
  <c r="AM15" s="1"/>
  <c r="AB146"/>
  <c r="AM146" s="1"/>
  <c r="AB60"/>
  <c r="AM60" s="1"/>
  <c r="AB138"/>
  <c r="AM138" s="1"/>
  <c r="AB71"/>
  <c r="AM71" s="1"/>
  <c r="AB62"/>
  <c r="AM62" s="1"/>
  <c r="AB13"/>
  <c r="AM13" s="1"/>
  <c r="AB18"/>
  <c r="AM18" s="1"/>
  <c r="AB98"/>
  <c r="AM98" s="1"/>
  <c r="AB127"/>
  <c r="AM127" s="1"/>
  <c r="AB34"/>
  <c r="AM34" s="1"/>
  <c r="AB135"/>
  <c r="AM135" s="1"/>
  <c r="AB107"/>
  <c r="AM107" s="1"/>
  <c r="AB48"/>
  <c r="AM48" s="1"/>
  <c r="AB126"/>
  <c r="AM126" s="1"/>
  <c r="AB40"/>
  <c r="AM40" s="1"/>
  <c r="AB69"/>
  <c r="AM69" s="1"/>
  <c r="AB17"/>
  <c r="AM17" s="1"/>
  <c r="AM70"/>
  <c r="AB156"/>
  <c r="AM156" s="1"/>
  <c r="AB58"/>
  <c r="AM58" s="1"/>
  <c r="AB113"/>
  <c r="AM113" s="1"/>
  <c r="AB86"/>
  <c r="AM86" s="1"/>
  <c r="AB123"/>
  <c r="AM123" s="1"/>
  <c r="AB103"/>
  <c r="AM103" s="1"/>
  <c r="AB76"/>
  <c r="AM76" s="1"/>
  <c r="AB157"/>
  <c r="AM157" s="1"/>
  <c r="AB14"/>
  <c r="AM14" s="1"/>
  <c r="AB24"/>
  <c r="AM24" s="1"/>
  <c r="AM41"/>
  <c r="AB108"/>
  <c r="AM108" s="1"/>
  <c r="AB153"/>
  <c r="AM153" s="1"/>
  <c r="AB134"/>
  <c r="AM134" s="1"/>
  <c r="AM37"/>
  <c r="AB20"/>
  <c r="AM20" s="1"/>
  <c r="AB31"/>
  <c r="AM31" s="1"/>
  <c r="AB54"/>
  <c r="AM54" s="1"/>
  <c r="AB133"/>
  <c r="AM133" s="1"/>
  <c r="AB92"/>
  <c r="AM92" s="1"/>
  <c r="AB81"/>
  <c r="AM81" s="1"/>
  <c r="AB75"/>
  <c r="AM75" s="1"/>
  <c r="AB111"/>
  <c r="AM111" s="1"/>
  <c r="AB145"/>
  <c r="AM145" s="1"/>
  <c r="AB124"/>
  <c r="AM124" s="1"/>
  <c r="AB53"/>
  <c r="AM53" s="1"/>
  <c r="AB129"/>
  <c r="AM129" s="1"/>
  <c r="AB68"/>
  <c r="AM68" s="1"/>
  <c r="AB72"/>
  <c r="AM72" s="1"/>
  <c r="AB35"/>
  <c r="AM35" s="1"/>
  <c r="AB59"/>
  <c r="AM59" s="1"/>
  <c r="AB39"/>
  <c r="AM39" s="1"/>
  <c r="AG35" l="1"/>
  <c r="AK35" s="1"/>
  <c r="AH35"/>
  <c r="AL35" s="1"/>
  <c r="AG53"/>
  <c r="AK53" s="1"/>
  <c r="AH53"/>
  <c r="AL53" s="1"/>
  <c r="AG75"/>
  <c r="AK75" s="1"/>
  <c r="AH75"/>
  <c r="AL75" s="1"/>
  <c r="AG92"/>
  <c r="AK92" s="1"/>
  <c r="AH92"/>
  <c r="AL92" s="1"/>
  <c r="AG31"/>
  <c r="AK31" s="1"/>
  <c r="AH31"/>
  <c r="AL31" s="1"/>
  <c r="AG153"/>
  <c r="AH153"/>
  <c r="AL153" s="1"/>
  <c r="AG14"/>
  <c r="AK14" s="1"/>
  <c r="AH14"/>
  <c r="AL14" s="1"/>
  <c r="AG123"/>
  <c r="AH123"/>
  <c r="AL123" s="1"/>
  <c r="AG156"/>
  <c r="AK156" s="1"/>
  <c r="AH156"/>
  <c r="AL156" s="1"/>
  <c r="AG40"/>
  <c r="AH40"/>
  <c r="AL40" s="1"/>
  <c r="AG135"/>
  <c r="AK135" s="1"/>
  <c r="AH135"/>
  <c r="AL135" s="1"/>
  <c r="AG18"/>
  <c r="AH18"/>
  <c r="AL18" s="1"/>
  <c r="AG138"/>
  <c r="AK138" s="1"/>
  <c r="AH138"/>
  <c r="AL138" s="1"/>
  <c r="AG55"/>
  <c r="AH55"/>
  <c r="AL55" s="1"/>
  <c r="AG105"/>
  <c r="AK105" s="1"/>
  <c r="AH105"/>
  <c r="AL105" s="1"/>
  <c r="AG63"/>
  <c r="AH63"/>
  <c r="AL63" s="1"/>
  <c r="AG74"/>
  <c r="AK74" s="1"/>
  <c r="AH74"/>
  <c r="AL74" s="1"/>
  <c r="AG115"/>
  <c r="AH115"/>
  <c r="AL115" s="1"/>
  <c r="AG118"/>
  <c r="AK118" s="1"/>
  <c r="AH118"/>
  <c r="AL118" s="1"/>
  <c r="AG72"/>
  <c r="AK72" s="1"/>
  <c r="AH72"/>
  <c r="AL72" s="1"/>
  <c r="AG124"/>
  <c r="AH124"/>
  <c r="AL124" s="1"/>
  <c r="AG81"/>
  <c r="AK81" s="1"/>
  <c r="AH81"/>
  <c r="AL81" s="1"/>
  <c r="AG133"/>
  <c r="AH133"/>
  <c r="AL133" s="1"/>
  <c r="AG20"/>
  <c r="AK20" s="1"/>
  <c r="AH20"/>
  <c r="AL20" s="1"/>
  <c r="AG108"/>
  <c r="AH108"/>
  <c r="AL108" s="1"/>
  <c r="AG157"/>
  <c r="AK157" s="1"/>
  <c r="AH157"/>
  <c r="AL157" s="1"/>
  <c r="AG86"/>
  <c r="AH86"/>
  <c r="AL86" s="1"/>
  <c r="AG70"/>
  <c r="AK70" s="1"/>
  <c r="AH70"/>
  <c r="AL70" s="1"/>
  <c r="AG126"/>
  <c r="AH126"/>
  <c r="AL126" s="1"/>
  <c r="AG34"/>
  <c r="AK34" s="1"/>
  <c r="AH34"/>
  <c r="AL34" s="1"/>
  <c r="AG13"/>
  <c r="AH13"/>
  <c r="AL13" s="1"/>
  <c r="AG60"/>
  <c r="AK60" s="1"/>
  <c r="AH60"/>
  <c r="AL60" s="1"/>
  <c r="AG114"/>
  <c r="AH114"/>
  <c r="AL114" s="1"/>
  <c r="AG28"/>
  <c r="AK28" s="1"/>
  <c r="AH28"/>
  <c r="AL28" s="1"/>
  <c r="AG49"/>
  <c r="AH49"/>
  <c r="AL49" s="1"/>
  <c r="AG158"/>
  <c r="AK158" s="1"/>
  <c r="AH158"/>
  <c r="AL158" s="1"/>
  <c r="AG87"/>
  <c r="AH87"/>
  <c r="AL87" s="1"/>
  <c r="AG3"/>
  <c r="AK3" s="1"/>
  <c r="AH3"/>
  <c r="AL3" s="1"/>
  <c r="AG79"/>
  <c r="AH79"/>
  <c r="AL79" s="1"/>
  <c r="AG39"/>
  <c r="AH39"/>
  <c r="AL39" s="1"/>
  <c r="AG68"/>
  <c r="AK68" s="1"/>
  <c r="AH68"/>
  <c r="AL68" s="1"/>
  <c r="AG145"/>
  <c r="AH145"/>
  <c r="AL145" s="1"/>
  <c r="AG54"/>
  <c r="AH54"/>
  <c r="AL54" s="1"/>
  <c r="AG37"/>
  <c r="AK37" s="1"/>
  <c r="AH37"/>
  <c r="AL37" s="1"/>
  <c r="AG41"/>
  <c r="AH41"/>
  <c r="AL41" s="1"/>
  <c r="AG76"/>
  <c r="AK76" s="1"/>
  <c r="AH76"/>
  <c r="AL76" s="1"/>
  <c r="AG113"/>
  <c r="AH113"/>
  <c r="AL113" s="1"/>
  <c r="AG17"/>
  <c r="AK17" s="1"/>
  <c r="AH17"/>
  <c r="AL17" s="1"/>
  <c r="AG48"/>
  <c r="AH48"/>
  <c r="AL48" s="1"/>
  <c r="AG127"/>
  <c r="AK127" s="1"/>
  <c r="AH127"/>
  <c r="AL127" s="1"/>
  <c r="AG62"/>
  <c r="AH62"/>
  <c r="AL62" s="1"/>
  <c r="AG146"/>
  <c r="AK146" s="1"/>
  <c r="AH146"/>
  <c r="AL146" s="1"/>
  <c r="AG46"/>
  <c r="AH46"/>
  <c r="AL46" s="1"/>
  <c r="AG100"/>
  <c r="AK100" s="1"/>
  <c r="AH100"/>
  <c r="AL100" s="1"/>
  <c r="AG148"/>
  <c r="AH148"/>
  <c r="AL148" s="1"/>
  <c r="AG65"/>
  <c r="AK65" s="1"/>
  <c r="AH65"/>
  <c r="AL65" s="1"/>
  <c r="AG117"/>
  <c r="AH117"/>
  <c r="AL117" s="1"/>
  <c r="AG50"/>
  <c r="AK50" s="1"/>
  <c r="AH50"/>
  <c r="AL50" s="1"/>
  <c r="AG80"/>
  <c r="AH80"/>
  <c r="AL80" s="1"/>
  <c r="AG59"/>
  <c r="AK59" s="1"/>
  <c r="AH59"/>
  <c r="AL59" s="1"/>
  <c r="AG129"/>
  <c r="AH129"/>
  <c r="AL129" s="1"/>
  <c r="AG111"/>
  <c r="AK111" s="1"/>
  <c r="AH111"/>
  <c r="AL111" s="1"/>
  <c r="AG134"/>
  <c r="AH134"/>
  <c r="AL134" s="1"/>
  <c r="AG24"/>
  <c r="AK24" s="1"/>
  <c r="AH24"/>
  <c r="AL24" s="1"/>
  <c r="AG103"/>
  <c r="AH103"/>
  <c r="AL103" s="1"/>
  <c r="AG58"/>
  <c r="AK58" s="1"/>
  <c r="AH58"/>
  <c r="AL58" s="1"/>
  <c r="AG69"/>
  <c r="AH69"/>
  <c r="AL69" s="1"/>
  <c r="AG107"/>
  <c r="AK107" s="1"/>
  <c r="AH107"/>
  <c r="AL107" s="1"/>
  <c r="AG98"/>
  <c r="AH98"/>
  <c r="AL98" s="1"/>
  <c r="AG71"/>
  <c r="AK71" s="1"/>
  <c r="AH71"/>
  <c r="AL71" s="1"/>
  <c r="AG15"/>
  <c r="AH15"/>
  <c r="AL15" s="1"/>
  <c r="AG130"/>
  <c r="AK130" s="1"/>
  <c r="AH130"/>
  <c r="AL130" s="1"/>
  <c r="AG64"/>
  <c r="AH64"/>
  <c r="AL64" s="1"/>
  <c r="AG57"/>
  <c r="AK57" s="1"/>
  <c r="AH57"/>
  <c r="AL57" s="1"/>
  <c r="AG73"/>
  <c r="AH73"/>
  <c r="AL73" s="1"/>
  <c r="AG38"/>
  <c r="AK38" s="1"/>
  <c r="AH38"/>
  <c r="AL38" s="1"/>
  <c r="AI73" l="1"/>
  <c r="AK73"/>
  <c r="AI64"/>
  <c r="AK64"/>
  <c r="AI15"/>
  <c r="AK15"/>
  <c r="AI98"/>
  <c r="AK98"/>
  <c r="AI69"/>
  <c r="AK69"/>
  <c r="AI103"/>
  <c r="AK103"/>
  <c r="AI134"/>
  <c r="AK134"/>
  <c r="AI129"/>
  <c r="AK129"/>
  <c r="AI80"/>
  <c r="AK80"/>
  <c r="AI117"/>
  <c r="AK117"/>
  <c r="AI148"/>
  <c r="AK148"/>
  <c r="AI46"/>
  <c r="AK46"/>
  <c r="AI62"/>
  <c r="AK62"/>
  <c r="AI48"/>
  <c r="AK48"/>
  <c r="AI113"/>
  <c r="AK113"/>
  <c r="AI41"/>
  <c r="AK41"/>
  <c r="AI54"/>
  <c r="AK54"/>
  <c r="AI145"/>
  <c r="AK145"/>
  <c r="AI39"/>
  <c r="AK39"/>
  <c r="AI79"/>
  <c r="AK79"/>
  <c r="AI87"/>
  <c r="AK87"/>
  <c r="AI49"/>
  <c r="AK49"/>
  <c r="AI114"/>
  <c r="AK114"/>
  <c r="AI13"/>
  <c r="AK13"/>
  <c r="AI126"/>
  <c r="AK126"/>
  <c r="AI86"/>
  <c r="AK86"/>
  <c r="AI108"/>
  <c r="AK108"/>
  <c r="AI133"/>
  <c r="AK133"/>
  <c r="AI124"/>
  <c r="AK124"/>
  <c r="AI115"/>
  <c r="AK115"/>
  <c r="AI63"/>
  <c r="AK63"/>
  <c r="AI55"/>
  <c r="AK55"/>
  <c r="AI18"/>
  <c r="AK18"/>
  <c r="AI40"/>
  <c r="AK40"/>
  <c r="AI123"/>
  <c r="AK123"/>
  <c r="AI153"/>
  <c r="AK153"/>
  <c r="AI92"/>
  <c r="AI53"/>
  <c r="AI38"/>
  <c r="AI57"/>
  <c r="AI130"/>
  <c r="AI71"/>
  <c r="AI58"/>
  <c r="AI24"/>
  <c r="AI111"/>
  <c r="AI59"/>
  <c r="AI65"/>
  <c r="AI146"/>
  <c r="AI127"/>
  <c r="AI17"/>
  <c r="AI76"/>
  <c r="AI37"/>
  <c r="AI68"/>
  <c r="AI3"/>
  <c r="AI158"/>
  <c r="AI28"/>
  <c r="AI60"/>
  <c r="AI34"/>
  <c r="AI70"/>
  <c r="AI157"/>
  <c r="AI20"/>
  <c r="AI81"/>
  <c r="AI72"/>
  <c r="AI118"/>
  <c r="AI74"/>
  <c r="AI105"/>
  <c r="AI138"/>
  <c r="AI156"/>
  <c r="AI14"/>
  <c r="AI31"/>
  <c r="AI75"/>
  <c r="AI35"/>
</calcChain>
</file>

<file path=xl/comments1.xml><?xml version="1.0" encoding="utf-8"?>
<comments xmlns="http://schemas.openxmlformats.org/spreadsheetml/2006/main">
  <authors>
    <author>Gabcova Gabriela</author>
    <author>ZM</author>
    <author>Žužla</author>
    <author>C009745 user</author>
  </authors>
  <commentLis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1-mechanical damage
2 - follow-up after arthroscopy
3 - osteoarthritis
4 - Total joint arthroplasty
5 - septic arthritis
6 - prosthetic joint infection
7 - rheumatoid arthritis, reactive arthropathy, acute gout attack
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1-mechanical damage
2 - follow-up after arthroscopy
3 - osteoarthritis
4 - Total joint arthroplasty
5 - septic arthritis
6 - prosthetic joint infection
7 - rheumatoid arthritis, reactive arthropathy, acute gout attack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1-knee
2-hip
3-elbow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 | Freq. of Parent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V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W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X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Y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AC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AD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AE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AF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AN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1 - low NEU
2 - Middle
3 - High NEU low bb
4 - High NEU high bb</t>
        </r>
      </text>
    </comment>
    <comment ref="CS1" authorId="1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CT1" authorId="1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CU1" authorId="1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DC1" authorId="1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DK1" authorId="2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L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Kellgren-Lawrence</t>
        </r>
      </text>
    </comment>
    <comment ref="DM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0 - No joint damage
1- Localised joint damage
2- Global joint damage</t>
        </r>
      </text>
    </comment>
    <comment ref="DN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DO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teplota, zarudnutí, bolest atd</t>
        </r>
      </text>
    </comment>
    <comment ref="DQ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opakování odběru výpotku – chronický výpotek?</t>
        </r>
      </text>
    </comment>
    <comment ref="DR1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I72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zle pomenovane -má to byť 10376</t>
        </r>
      </text>
    </comment>
    <comment ref="CV128" authorId="3">
      <text>
        <r>
          <rPr>
            <b/>
            <sz val="9"/>
            <color indexed="81"/>
            <rFont val="Tahoma"/>
            <family val="2"/>
            <charset val="238"/>
          </rPr>
          <t>ODBĚR 28.8.2018</t>
        </r>
      </text>
    </comment>
    <comment ref="AA146" author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celkový počet bb po filtraci v tis.</t>
        </r>
      </text>
    </comment>
    <comment ref="CT162" authorId="3">
      <text>
        <r>
          <rPr>
            <b/>
            <sz val="9"/>
            <color indexed="81"/>
            <rFont val="Tahoma"/>
            <family val="2"/>
            <charset val="238"/>
          </rPr>
          <t>11.7.2019</t>
        </r>
      </text>
    </comment>
  </commentList>
</comments>
</file>

<file path=xl/comments2.xml><?xml version="1.0" encoding="utf-8"?>
<comments xmlns="http://schemas.openxmlformats.org/spreadsheetml/2006/main">
  <authors>
    <author>ZM</author>
    <author>Gabcova Gabriela</author>
    <author>Žužla</author>
    <author>64015</author>
    <author>Svoboda Michal, MUDr.</author>
    <author>C009745 user</author>
  </authors>
  <commentList>
    <comment ref="M1" author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BJ1" author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BK1" author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BL1" author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BT1" author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BT21" authorId="3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  <comment ref="D45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in OA group, but also had arthroscopic meniscectomy</t>
        </r>
      </text>
    </comment>
    <comment ref="D47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BT51" authorId="3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capitis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D63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BT66" authorId="4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aureus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BT74" authorId="4">
      <text>
        <r>
          <rPr>
            <i/>
            <sz val="9"/>
            <color indexed="81"/>
            <rFont val="Tahoma"/>
            <family val="2"/>
            <charset val="238"/>
          </rPr>
          <t>Staphylococcus hominis</t>
        </r>
        <r>
          <rPr>
            <sz val="9"/>
            <color indexed="81"/>
            <rFont val="Tahoma"/>
            <family val="2"/>
            <charset val="238"/>
          </rPr>
          <t xml:space="preserve"> sporadic</t>
        </r>
      </text>
    </comment>
    <comment ref="BT77" authorId="4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warneri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BT78" authorId="4">
      <text>
        <r>
          <rPr>
            <i/>
            <sz val="9"/>
            <color indexed="81"/>
            <rFont val="Tahoma"/>
            <family val="2"/>
            <charset val="238"/>
          </rPr>
          <t>Staphylococcus haemolyticus</t>
        </r>
        <r>
          <rPr>
            <sz val="9"/>
            <color indexed="81"/>
            <rFont val="Tahoma"/>
            <family val="2"/>
            <charset val="238"/>
          </rPr>
          <t xml:space="preserve"> after multiplying</t>
        </r>
      </text>
    </comment>
    <comment ref="BT84" authorId="4">
      <text>
        <r>
          <rPr>
            <i/>
            <sz val="9"/>
            <color indexed="81"/>
            <rFont val="Tahoma"/>
            <family val="2"/>
            <charset val="238"/>
          </rPr>
          <t>Staphylococcus epidermidis</t>
        </r>
        <r>
          <rPr>
            <sz val="9"/>
            <color indexed="81"/>
            <rFont val="Tahoma"/>
            <family val="2"/>
            <charset val="238"/>
          </rPr>
          <t xml:space="preserve"> after multiplying</t>
        </r>
      </text>
    </comment>
    <comment ref="BT100" authorId="4">
      <text>
        <r>
          <rPr>
            <i/>
            <sz val="9"/>
            <color indexed="81"/>
            <rFont val="Tahoma"/>
            <family val="2"/>
            <charset val="238"/>
          </rPr>
          <t>Micrococcus luteus</t>
        </r>
        <r>
          <rPr>
            <sz val="9"/>
            <color indexed="81"/>
            <rFont val="Tahoma"/>
            <family val="2"/>
            <charset val="238"/>
          </rPr>
          <t xml:space="preserve">
after multiplying</t>
        </r>
      </text>
    </comment>
    <comment ref="D119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in OA group, but also had arthroscopic meniscectomy</t>
        </r>
      </text>
    </comment>
    <comment ref="S339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2x dil for FC</t>
        </r>
      </text>
    </comment>
    <comment ref="S346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20x dil for FC</t>
        </r>
      </text>
    </comment>
    <comment ref="BK516" authorId="5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  <comment ref="BK566" authorId="5">
      <text>
        <r>
          <rPr>
            <b/>
            <sz val="9"/>
            <color indexed="81"/>
            <rFont val="Tahoma"/>
            <family val="2"/>
            <charset val="238"/>
          </rPr>
          <t>11.7.2019</t>
        </r>
      </text>
    </comment>
    <comment ref="BM610" authorId="5">
      <text>
        <r>
          <rPr>
            <b/>
            <sz val="9"/>
            <color indexed="81"/>
            <rFont val="Tahoma"/>
            <family val="2"/>
            <charset val="238"/>
          </rPr>
          <t>ODBĚR 28.8.2018</t>
        </r>
      </text>
    </comment>
  </commentList>
</comments>
</file>

<file path=xl/sharedStrings.xml><?xml version="1.0" encoding="utf-8"?>
<sst xmlns="http://schemas.openxmlformats.org/spreadsheetml/2006/main" count="34860" uniqueCount="3487">
  <si>
    <t>8933 ROS fluid_A5_low fMLP.fcs</t>
  </si>
  <si>
    <t>8934 ROS fluid_B2_low fMLP.fcs</t>
  </si>
  <si>
    <t>8936 ROS fluid_B5_low fMLP.fcs</t>
  </si>
  <si>
    <t>8938 ROS fluid_C2_low fMLP.fcs</t>
  </si>
  <si>
    <t>8975 ROS fluid_C5_low fMLP.fcs</t>
  </si>
  <si>
    <t>8976 ROS fluid_D2_low fMLP.fcs</t>
  </si>
  <si>
    <t>8977 ROS fluid_D5_low fMLP.fcs</t>
  </si>
  <si>
    <t>n/a</t>
  </si>
  <si>
    <t>8982 ROS fluid_B3_low fMLP.fcs</t>
  </si>
  <si>
    <t>8991 ROS fluid_C3_low fMLP.fcs</t>
  </si>
  <si>
    <t>8992 ROS fluid_C6_low fMLP.fcs</t>
  </si>
  <si>
    <t>9091 ROS fluid_B1_low fMLP.fcs</t>
  </si>
  <si>
    <t>9104 ROS fluid_C3_low fMLP.fcs</t>
  </si>
  <si>
    <t>9105 ROS fluid_D2_low fMLP.fcs</t>
  </si>
  <si>
    <t>9129 ROS fluid_B6_low fMLP.fcs</t>
  </si>
  <si>
    <t>9363 fluid ROS_D1_low fMLP.fcs</t>
  </si>
  <si>
    <t>9364 fluid ROS_D6_low fMLP.fcs</t>
  </si>
  <si>
    <t>9412 fluid ROS_C1_low fMLP.fcs</t>
  </si>
  <si>
    <t>9413 fluid ROS_C5_low fMLP.fcs</t>
  </si>
  <si>
    <t>9424 fluid ROS_D3_low fMLP.fcs</t>
  </si>
  <si>
    <t>9425 fluid ROS_A1_low fMLP.fcs</t>
  </si>
  <si>
    <t>9480 fluid ROS_C1_low fMLP.fcs</t>
  </si>
  <si>
    <t>9507 fluid ROS_A3_low fMLP.fcs</t>
  </si>
  <si>
    <t>9519 fluid ROS_C1_low fMLP.fcs</t>
  </si>
  <si>
    <t>9525 fluid ROS_D5_low fMLP.fcs</t>
  </si>
  <si>
    <t>9546 fluid ROS_B3_low fMLP.fcs</t>
  </si>
  <si>
    <t>9661 fluid ROS_A6_low fMLP.fcs</t>
  </si>
  <si>
    <t>9662 fluid ROS_B4_low fMLP.fcs</t>
  </si>
  <si>
    <t>9679 fluid ROS DHR10x_C2_low fMLP.fcs</t>
  </si>
  <si>
    <t>Singlets</t>
  </si>
  <si>
    <t>Singlets - NEU %</t>
  </si>
  <si>
    <t>Singlets - MON-MF %</t>
  </si>
  <si>
    <t>NEU - DHR123 %</t>
  </si>
  <si>
    <t>NEU - DHR123 MFI</t>
  </si>
  <si>
    <t>Sample</t>
  </si>
  <si>
    <t>fMLP</t>
  </si>
  <si>
    <t>Stimulant</t>
  </si>
  <si>
    <t>Tube</t>
  </si>
  <si>
    <t>Dg.</t>
  </si>
  <si>
    <t>Age</t>
  </si>
  <si>
    <t>Sex</t>
  </si>
  <si>
    <t>Name</t>
  </si>
  <si>
    <t xml:space="preserve">Körner </t>
  </si>
  <si>
    <t>M</t>
  </si>
  <si>
    <t>M170, M1701</t>
  </si>
  <si>
    <t>Kolář</t>
  </si>
  <si>
    <t>M2546</t>
  </si>
  <si>
    <t>Kouřilová</t>
  </si>
  <si>
    <t>F</t>
  </si>
  <si>
    <t>M171, G562</t>
  </si>
  <si>
    <t>Mereďa</t>
  </si>
  <si>
    <t>M2322, M7094</t>
  </si>
  <si>
    <t>Halčarová</t>
  </si>
  <si>
    <t>S832, W0111</t>
  </si>
  <si>
    <t>Kalandřík</t>
  </si>
  <si>
    <t>M170</t>
  </si>
  <si>
    <t>Spurný</t>
  </si>
  <si>
    <t>S834, W0101</t>
  </si>
  <si>
    <t>Bobáček</t>
  </si>
  <si>
    <t>Überall</t>
  </si>
  <si>
    <t>M171</t>
  </si>
  <si>
    <t>M7032, W0100</t>
  </si>
  <si>
    <t>Hradilová</t>
  </si>
  <si>
    <t>M185</t>
  </si>
  <si>
    <t>Skaličková</t>
  </si>
  <si>
    <t>M171, M201</t>
  </si>
  <si>
    <t>Červienková</t>
  </si>
  <si>
    <t>M171, M7126</t>
  </si>
  <si>
    <t xml:space="preserve">Zemanová </t>
  </si>
  <si>
    <t>S835, W0111, M2351</t>
  </si>
  <si>
    <t>Sekaninová</t>
  </si>
  <si>
    <t>Ludmilová</t>
  </si>
  <si>
    <t>M2322, M2416, M2325</t>
  </si>
  <si>
    <t>Grunwaldová</t>
  </si>
  <si>
    <t>T845,Y792, Z470</t>
  </si>
  <si>
    <t>Kikal</t>
  </si>
  <si>
    <t>M171, M1317, L031</t>
  </si>
  <si>
    <t>Příhoda</t>
  </si>
  <si>
    <t>M23.26, M17.1, S832</t>
  </si>
  <si>
    <t>Šustr</t>
  </si>
  <si>
    <t>M17.1, M25.46, M171</t>
  </si>
  <si>
    <t>Brožková</t>
  </si>
  <si>
    <t>T84.5, Y79.2, Z966</t>
  </si>
  <si>
    <t xml:space="preserve">Svoboda </t>
  </si>
  <si>
    <t>M2546,M1316</t>
  </si>
  <si>
    <t xml:space="preserve">Vašíček </t>
  </si>
  <si>
    <t>Kontinová</t>
  </si>
  <si>
    <t>M2556, M7712</t>
  </si>
  <si>
    <t>Vodička</t>
  </si>
  <si>
    <t>Iacopelli</t>
  </si>
  <si>
    <t>Navrátil</t>
  </si>
  <si>
    <t>M170, M7196</t>
  </si>
  <si>
    <t>Ondrák</t>
  </si>
  <si>
    <t>M17.1</t>
  </si>
  <si>
    <t>Veber</t>
  </si>
  <si>
    <t>Kopečný</t>
  </si>
  <si>
    <t>M23.21, M24.16, M171</t>
  </si>
  <si>
    <t>Gruntová</t>
  </si>
  <si>
    <t>Kucián</t>
  </si>
  <si>
    <t>M2320, M171</t>
  </si>
  <si>
    <t>Lehký</t>
  </si>
  <si>
    <t>Koukal</t>
  </si>
  <si>
    <t>M0096</t>
  </si>
  <si>
    <t>Zapletal</t>
  </si>
  <si>
    <t>T845, Y792, Z966</t>
  </si>
  <si>
    <t>KOA</t>
  </si>
  <si>
    <t>výpotok</t>
  </si>
  <si>
    <t>Pyogenní artritida NS - Bérec</t>
  </si>
  <si>
    <t>KOA, Porucha menisku</t>
  </si>
  <si>
    <t>KOA, Poškození loketního nervu</t>
  </si>
  <si>
    <t>Podvrtnutí kolena</t>
  </si>
  <si>
    <t>KOA, porucha menisku</t>
  </si>
  <si>
    <t xml:space="preserve">Porucha menisku </t>
  </si>
  <si>
    <t>Bérec</t>
  </si>
  <si>
    <t>Bolest v kloubu;bérec</t>
  </si>
  <si>
    <t>Monoartritida, výpotok</t>
  </si>
  <si>
    <t>KOA, Monoartritida</t>
  </si>
  <si>
    <t>KOA, Přetržení menisku</t>
  </si>
  <si>
    <t>Porucha menisku</t>
  </si>
  <si>
    <t>Jiná sekundární artróza</t>
  </si>
  <si>
    <t>KOA, Vbočený palec nohy</t>
  </si>
  <si>
    <t>KOA, Bakerova cysta</t>
  </si>
  <si>
    <t>Podvrtnutí, Chronická nestabilita kolena</t>
  </si>
  <si>
    <t xml:space="preserve">Dg. </t>
  </si>
  <si>
    <t>na</t>
  </si>
  <si>
    <t xml:space="preserve"> </t>
  </si>
  <si>
    <t>?</t>
  </si>
  <si>
    <t>9696 fluid ROS_C1_low fMLP.fcs</t>
  </si>
  <si>
    <t>10029 fluid ROS_C2_low fMLP.fcs</t>
  </si>
  <si>
    <t>10045 fluid ROS_D6_low fMLP.fcs</t>
  </si>
  <si>
    <t>10049 fluid ROS_A3_low fMLP.fcs</t>
  </si>
  <si>
    <t>10065 fluid ROS(1)_C1_low fMLP.fcs</t>
  </si>
  <si>
    <t>10095 fluid ROS_A5_low fMLP.fcs</t>
  </si>
  <si>
    <t>10108 fluid ROS_C4_low fMLP.fcs</t>
  </si>
  <si>
    <t>10133 fluid ROS_A6_low fMLP.fcs</t>
  </si>
  <si>
    <t>10143 fluid ROS_B3_low fMLP.fcs</t>
  </si>
  <si>
    <t>10144 fluid ROS_B6_low fMLP.fcs</t>
  </si>
  <si>
    <t>10171 fluid ROS_C4_low fMLP.fcs</t>
  </si>
  <si>
    <t>10172 fluid ROS_D1_low fMLP.fcs</t>
  </si>
  <si>
    <t>10173 fluid ROS_D4_low fMLP.fcs</t>
  </si>
  <si>
    <t>Urbancová</t>
  </si>
  <si>
    <t>Polášek</t>
  </si>
  <si>
    <t>Hruška</t>
  </si>
  <si>
    <t>S8200, W0102</t>
  </si>
  <si>
    <t>Kubíček</t>
  </si>
  <si>
    <t>S832, W0111, M2556</t>
  </si>
  <si>
    <t>Lang</t>
  </si>
  <si>
    <t>M2322,M171,M2548</t>
  </si>
  <si>
    <t>Krejčí</t>
  </si>
  <si>
    <t xml:space="preserve">Fišer </t>
  </si>
  <si>
    <t>M25.46</t>
  </si>
  <si>
    <t>Mašek</t>
  </si>
  <si>
    <t>T845, Y792</t>
  </si>
  <si>
    <t>Šuba</t>
  </si>
  <si>
    <t>M2500</t>
  </si>
  <si>
    <t>Csóka</t>
  </si>
  <si>
    <t>M23.22, M17.1, M751</t>
  </si>
  <si>
    <t xml:space="preserve">Holík </t>
  </si>
  <si>
    <t>S83.2, W01.00, M2556</t>
  </si>
  <si>
    <t>Šurkal</t>
  </si>
  <si>
    <t>Vitásková</t>
  </si>
  <si>
    <t>Vojkůvka</t>
  </si>
  <si>
    <t>M224</t>
  </si>
  <si>
    <t>M2320</t>
  </si>
  <si>
    <t>M2322</t>
  </si>
  <si>
    <t>zlomenina čéšky</t>
  </si>
  <si>
    <t>podtržení menisku</t>
  </si>
  <si>
    <t>KOA, podtržení menisku</t>
  </si>
  <si>
    <t>chondropatie</t>
  </si>
  <si>
    <t>krv v kloubu</t>
  </si>
  <si>
    <t>Group Dg.</t>
  </si>
  <si>
    <t>Location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</si>
  <si>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</si>
  <si>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</si>
  <si>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</si>
  <si>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</si>
  <si>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</si>
  <si>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</si>
  <si>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</si>
  <si>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</si>
  <si>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</si>
  <si>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</si>
  <si>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</si>
  <si>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</si>
  <si>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</si>
  <si>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</si>
  <si>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</si>
  <si>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</si>
  <si>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</si>
  <si>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</si>
  <si>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</si>
  <si>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</si>
  <si>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10207 fluid ROS_B1_low fMLP.fcs</t>
  </si>
  <si>
    <t>10208 fluid ROS_B4_low fMLP.fcs</t>
  </si>
  <si>
    <t>10221 fluid ROS_D2_low fMLP.fcs</t>
  </si>
  <si>
    <t>Hejč</t>
  </si>
  <si>
    <t>M2350, S837</t>
  </si>
  <si>
    <t>Šindler</t>
  </si>
  <si>
    <t>Pitauer</t>
  </si>
  <si>
    <t>M23.22</t>
  </si>
  <si>
    <t>MON-MF - fMLP %</t>
  </si>
  <si>
    <t>MON-MF - fMLP MFI</t>
  </si>
  <si>
    <t>NEU - fMLP %</t>
  </si>
  <si>
    <t>NEU - fMLP MFI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</si>
  <si>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</si>
  <si>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</si>
  <si>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</si>
  <si>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</si>
  <si>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</si>
  <si>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</si>
  <si>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</si>
  <si>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</si>
  <si>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</si>
  <si>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</si>
  <si>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</si>
  <si>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10333 fluid ROS_D2_low fMLP.fcs</t>
  </si>
  <si>
    <t>10360 fluid ROS_B3_low fMLP.fcs</t>
  </si>
  <si>
    <t>10361 fluid ROS_B6_low fMLP.fcs</t>
  </si>
  <si>
    <t>10364 fluid ROS_C3_low fMLP.fcs</t>
  </si>
  <si>
    <t>10367 fluid ROS_C6_low fMLP.fcs</t>
  </si>
  <si>
    <t>10380 fluid ROS_D3_low fMLP.fcs</t>
  </si>
  <si>
    <t>10402 fluid ROS_B1_low fMLP.fcs</t>
  </si>
  <si>
    <t>10403 fluid ROS_B4_low fMLP.fcs</t>
  </si>
  <si>
    <t>10404 fluid ROS_C1_low fMLP.fcs</t>
  </si>
  <si>
    <t>Brada</t>
  </si>
  <si>
    <t>M2323</t>
  </si>
  <si>
    <t>M2556</t>
  </si>
  <si>
    <t xml:space="preserve">Hradil </t>
  </si>
  <si>
    <t xml:space="preserve">S832, W0100  </t>
  </si>
  <si>
    <t>Pumprlová</t>
  </si>
  <si>
    <t xml:space="preserve">M2352 </t>
  </si>
  <si>
    <t>Chronická nestabilita kolena</t>
  </si>
  <si>
    <t>Pavelka</t>
  </si>
  <si>
    <t xml:space="preserve">Dohnal </t>
  </si>
  <si>
    <t>S832, W0130, M7690</t>
  </si>
  <si>
    <t>výpotok, Bérec</t>
  </si>
  <si>
    <t xml:space="preserve">Ječný </t>
  </si>
  <si>
    <t>10508 fluid ROS_D1_low fMLP.fcs</t>
  </si>
  <si>
    <t>10522 fluid ROS_A1_low fMLP.fcs</t>
  </si>
  <si>
    <t>10540 fluid ROS_A4_low fMLP.fcs</t>
  </si>
  <si>
    <t>10542 fluid ROS_B1_low fMLP.fcs</t>
  </si>
  <si>
    <t>Kopečná</t>
  </si>
  <si>
    <t>Marek</t>
  </si>
  <si>
    <t>M171, M510</t>
  </si>
  <si>
    <t>M2320, W0130</t>
  </si>
  <si>
    <t>M7126, M171</t>
  </si>
  <si>
    <t>M2546, W1991</t>
  </si>
  <si>
    <t>Lastovka</t>
  </si>
  <si>
    <t>Onemocnění lumbálních a jiných meziobratlových plotének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</si>
  <si>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</si>
  <si>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</si>
  <si>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</si>
  <si>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</si>
  <si>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</si>
  <si>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</si>
  <si>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</si>
  <si>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</si>
  <si>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</si>
  <si>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</si>
  <si>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</si>
  <si>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</si>
  <si>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</si>
  <si>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Nevřelová</t>
  </si>
  <si>
    <t>Runštuk</t>
  </si>
  <si>
    <t>M7033, M1914</t>
  </si>
  <si>
    <t>burzitida lokte, artróza</t>
  </si>
  <si>
    <t>Spáčil</t>
  </si>
  <si>
    <t>M17.1, M70.56</t>
  </si>
  <si>
    <t>Válková</t>
  </si>
  <si>
    <t>M2320, M2322</t>
  </si>
  <si>
    <t>Kníž</t>
  </si>
  <si>
    <t>Andresová</t>
  </si>
  <si>
    <t>S835, W0100, M5312</t>
  </si>
  <si>
    <t>Salač</t>
  </si>
  <si>
    <t xml:space="preserve">Vaňák </t>
  </si>
  <si>
    <t>M17.1, M25.48</t>
  </si>
  <si>
    <t>10232 fluid ROS_D2_low fMLP.fcs</t>
  </si>
  <si>
    <t>10234 fluid ROS_D2_low fMLP.fcs</t>
  </si>
  <si>
    <t>10015 fluid ROS_C2_low fMLP.fcs</t>
  </si>
  <si>
    <t>10060 fluid ROS_A3_low fMLP.fcs</t>
  </si>
  <si>
    <t>10078 fluid ROS(1)_C1_low fMLP.fcs</t>
  </si>
  <si>
    <t>10117 fluid ROS_D1_low fMLP.fcs</t>
  </si>
  <si>
    <t>10159 fluid ROS_B6_low fMLP.fcs</t>
  </si>
  <si>
    <t>10206 fluid ROS_B1_low fMLP.fcs</t>
  </si>
  <si>
    <t>10563 fluid ROS_B4_low fMLP.fcs</t>
  </si>
  <si>
    <t>10564 fluid ROS_C1_low fMLP.fcs</t>
  </si>
  <si>
    <t>10613 fluid ROS_C4_low fMLP.fcs</t>
  </si>
  <si>
    <t>10628 fluid ROS_D1_low fMLP.fcs</t>
  </si>
  <si>
    <t>10630 fluid ROS_D4_low fMLP.fcs</t>
  </si>
  <si>
    <t>10647 fluid ROS_A1_low fMLP.fcs</t>
  </si>
  <si>
    <t>10648 fluid ROS_A4_low fMLP.fcs</t>
  </si>
  <si>
    <t>Kroček</t>
  </si>
  <si>
    <t>Šoustal</t>
  </si>
  <si>
    <t>Linhart</t>
  </si>
  <si>
    <t>M2545</t>
  </si>
  <si>
    <t>Voštinka</t>
  </si>
  <si>
    <t>abs počet NEU</t>
  </si>
  <si>
    <t>Šolc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</si>
  <si>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</si>
  <si>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</si>
  <si>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</si>
  <si>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</si>
  <si>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</si>
  <si>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</si>
  <si>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</si>
  <si>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</si>
  <si>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</si>
  <si>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</si>
  <si>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</si>
  <si>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</si>
  <si>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</si>
  <si>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</si>
  <si>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</si>
  <si>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</si>
  <si>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</si>
  <si>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</si>
  <si>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</si>
  <si>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</si>
  <si>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</si>
  <si>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</si>
  <si>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</si>
  <si>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</si>
  <si>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</si>
  <si>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</si>
  <si>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</si>
  <si>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</si>
  <si>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</si>
  <si>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</si>
  <si>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</si>
  <si>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Kroupová</t>
  </si>
  <si>
    <t>M2550, M2320</t>
  </si>
  <si>
    <t>delta NEU MFI</t>
  </si>
  <si>
    <t>F49</t>
  </si>
  <si>
    <t>F50</t>
  </si>
  <si>
    <t>abs.p FMLP neu</t>
  </si>
  <si>
    <t>abs.p DHR neu</t>
  </si>
  <si>
    <t>delta abs počtov</t>
  </si>
  <si>
    <t>10718 fluid NEU+MON_NEU.fcs</t>
  </si>
  <si>
    <t>10720 fluid NEU+MON_NEU.fcs</t>
  </si>
  <si>
    <t>10801 fluid NEU+MON_NEU.fcs</t>
  </si>
  <si>
    <t>10808 fluid NEU+MON_NEU.fcs</t>
  </si>
  <si>
    <t>10811 fluid NEU+MON_NEU.fcs</t>
  </si>
  <si>
    <t>10853 fluid NEU+MON_NEU.fcs</t>
  </si>
  <si>
    <t>10885 fluid NEU+MON_NEU.fcs</t>
  </si>
  <si>
    <t>10899 fluid NEU+MON_NEU.fcs</t>
  </si>
  <si>
    <t>11043 fluid NEU+MON_NEU.fcs</t>
  </si>
  <si>
    <t>11044 fluid NEU+MON_NEU.fcs</t>
  </si>
  <si>
    <t>11075 fluid NEU+MON_NEU.fcs</t>
  </si>
  <si>
    <t>11076 fluid NEU+MON_NEU.fcs</t>
  </si>
  <si>
    <t>11089 fluid NEU+MON_NEU.fcs</t>
  </si>
  <si>
    <t>11122fluid NEU+MON_NEU.fcs</t>
  </si>
  <si>
    <t>11135 fluid NEU+MON_NEU.fcs</t>
  </si>
  <si>
    <t>11210 fluid NEU+MON_NEU.fcs</t>
  </si>
  <si>
    <t>11211 fluid NEU+MON_NEU.fcs</t>
  </si>
  <si>
    <t>Canto MON hlavny %</t>
  </si>
  <si>
    <t>Bachan</t>
  </si>
  <si>
    <t>Zavřel</t>
  </si>
  <si>
    <t>M171, M2546</t>
  </si>
  <si>
    <t>Slepánek</t>
  </si>
  <si>
    <t>Dokoupil</t>
  </si>
  <si>
    <t>Veselý</t>
  </si>
  <si>
    <t>Bajer</t>
  </si>
  <si>
    <t>Chmelová</t>
  </si>
  <si>
    <t>M171, M2322</t>
  </si>
  <si>
    <t>Bajerková</t>
  </si>
  <si>
    <t>Kubalíková</t>
  </si>
  <si>
    <t>Martincová</t>
  </si>
  <si>
    <t>M171, M2326</t>
  </si>
  <si>
    <t>M1917, M171</t>
  </si>
  <si>
    <t>M170, M160</t>
  </si>
  <si>
    <t xml:space="preserve">Skopal </t>
  </si>
  <si>
    <t>Andrejší</t>
  </si>
  <si>
    <t>M2356</t>
  </si>
  <si>
    <t>11369 fluid NEU+MON_NEU.fcs</t>
  </si>
  <si>
    <t>11375 fluid NEU+MON_NEU.fcs</t>
  </si>
  <si>
    <t>11386 fluid NEU+MON_NEU.fcs</t>
  </si>
  <si>
    <t>11388 fluid NEU+MON_NEU.fcs</t>
  </si>
  <si>
    <t>11403 fluid NEU+MON_NEU.fcs</t>
  </si>
  <si>
    <t>Holík</t>
  </si>
  <si>
    <t>S2322, W0100, M2556</t>
  </si>
  <si>
    <t>Vlček</t>
  </si>
  <si>
    <t>M171, M755</t>
  </si>
  <si>
    <t>M171, M5449</t>
  </si>
  <si>
    <t>Prokop</t>
  </si>
  <si>
    <t>Grygar</t>
  </si>
  <si>
    <t>M2322, M171, M2556</t>
  </si>
  <si>
    <t>Martinec</t>
  </si>
  <si>
    <t>Z966, M171, M170</t>
  </si>
  <si>
    <t>Skvorcovová</t>
  </si>
  <si>
    <t>M2548</t>
  </si>
  <si>
    <t>Mechanické poškodenie, Bolest v kloubu;bérec</t>
  </si>
  <si>
    <t>celkový počet bb v tis</t>
  </si>
  <si>
    <t>11411 fluid NEU+MON_NEU.fcs</t>
  </si>
  <si>
    <t>11412 fluid NEU+MON_NEU.fcs</t>
  </si>
  <si>
    <t>Mádlová</t>
  </si>
  <si>
    <t>M171, M2351, M7712</t>
  </si>
  <si>
    <t>Macháč</t>
  </si>
  <si>
    <t>11202_fMLP.fcs</t>
  </si>
  <si>
    <t>11203_fMLP.fcs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</si>
  <si>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</si>
  <si>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</si>
  <si>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</si>
  <si>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</si>
  <si>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</si>
  <si>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</si>
  <si>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</si>
  <si>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</si>
  <si>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</si>
  <si>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</si>
  <si>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N</t>
  </si>
  <si>
    <t>&lt;0,6</t>
  </si>
  <si>
    <t>&gt;50000</t>
  </si>
  <si>
    <t xml:space="preserve">Staphylococcus  aureus   ++ </t>
  </si>
  <si>
    <t xml:space="preserve">Proteus  mirabilis </t>
  </si>
  <si>
    <t>&gt;5000</t>
  </si>
  <si>
    <t>Paenibacillus  glucanolyticus   +</t>
  </si>
  <si>
    <t>Hrabec</t>
  </si>
  <si>
    <t>Skřebská</t>
  </si>
  <si>
    <t>M171, W0101</t>
  </si>
  <si>
    <t>Ledvina</t>
  </si>
  <si>
    <t>Klanic</t>
  </si>
  <si>
    <t>11212 fluid NEU+MON_NEU.fcs</t>
  </si>
  <si>
    <t>Mika</t>
  </si>
  <si>
    <t>Objem SF</t>
  </si>
  <si>
    <t>abs počet fMLP/1ul</t>
  </si>
  <si>
    <t>abs počet DHR123/1ul</t>
  </si>
  <si>
    <t>abs počet NEU/ul</t>
  </si>
  <si>
    <t>Skupiny počtu NEU</t>
  </si>
  <si>
    <t>F51</t>
  </si>
  <si>
    <t>F52</t>
  </si>
  <si>
    <t>F53</t>
  </si>
  <si>
    <t>F54</t>
  </si>
  <si>
    <t>F55</t>
  </si>
  <si>
    <t>F66</t>
  </si>
  <si>
    <t>F67</t>
  </si>
  <si>
    <t>F68</t>
  </si>
  <si>
    <t>F69</t>
  </si>
  <si>
    <t>F70</t>
  </si>
  <si>
    <t>ne</t>
  </si>
  <si>
    <t>bolesti, otok, výpotek, drásoty</t>
  </si>
  <si>
    <t>ano</t>
  </si>
  <si>
    <t>opakované punkce a obstřiky kortikoidem, později TEP</t>
  </si>
  <si>
    <t>bolesti, otok, výpotek</t>
  </si>
  <si>
    <t>25.2.2019 - mírně omez. Hybnost jinak bpn.</t>
  </si>
  <si>
    <t>M0599</t>
  </si>
  <si>
    <t>M175</t>
  </si>
  <si>
    <t>bolest, otok, masivní výpotek</t>
  </si>
  <si>
    <t>opakované punkce, obstřik kortikoidem, revmatologická medikace</t>
  </si>
  <si>
    <t xml:space="preserve">nepřišla </t>
  </si>
  <si>
    <t>výpotek, bolesti</t>
  </si>
  <si>
    <t>20ml</t>
  </si>
  <si>
    <t>Augmentin tbl.po 14 dní</t>
  </si>
  <si>
    <t>14/8/19- nedostavil se</t>
  </si>
  <si>
    <t>otok, výpotek, teploty</t>
  </si>
  <si>
    <t>opakované punkce, Amoksiklav 7 dní po</t>
  </si>
  <si>
    <t>opakované kontroly + pce výpotku,bez potíží, indikován k TEP</t>
  </si>
  <si>
    <t>bolesti, výpotek</t>
  </si>
  <si>
    <t>30ml</t>
  </si>
  <si>
    <t xml:space="preserve">OWOT tibiae </t>
  </si>
  <si>
    <t>30/5/19 bez potíží</t>
  </si>
  <si>
    <t>50ml</t>
  </si>
  <si>
    <t xml:space="preserve">ne </t>
  </si>
  <si>
    <t>reASK gen.l.sin</t>
  </si>
  <si>
    <t>30/04/19 přetrvávají bolesti a min.výpotek</t>
  </si>
  <si>
    <t>60ml</t>
  </si>
  <si>
    <t>Aulin</t>
  </si>
  <si>
    <t>na další kontrolu se nedostavil</t>
  </si>
  <si>
    <t>LYM %</t>
  </si>
  <si>
    <t>MON/Mf %</t>
  </si>
  <si>
    <t>NEU %</t>
  </si>
  <si>
    <t>Primary diagnosis</t>
  </si>
  <si>
    <t>Current diagnosis</t>
  </si>
  <si>
    <t>Pain level</t>
  </si>
  <si>
    <t>Osteoarthritis grade</t>
  </si>
  <si>
    <t>Range of joint damage</t>
  </si>
  <si>
    <t>Podezření na infekci </t>
  </si>
  <si>
    <t>Klinika k datumu odběru (sloupec H)</t>
  </si>
  <si>
    <t>Celkové množství výpotku [ml]</t>
  </si>
  <si>
    <t>Opakovaná tvorba výpotku (ano/ne)</t>
  </si>
  <si>
    <t>Antibiotika (ano/ne)</t>
  </si>
  <si>
    <t>Léčba (včetně antibiotik) 1měsic před, až 6 měsíců po odběru</t>
  </si>
  <si>
    <t>Klinika v období po 6 měsících po odběru</t>
  </si>
  <si>
    <t>F72</t>
  </si>
  <si>
    <t>F73</t>
  </si>
  <si>
    <t>F74</t>
  </si>
  <si>
    <t>F76</t>
  </si>
  <si>
    <t>F77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</si>
  <si>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</si>
  <si>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</si>
  <si>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</si>
  <si>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</si>
  <si>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</si>
  <si>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</si>
  <si>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</si>
  <si>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</si>
  <si>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</si>
  <si>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</si>
  <si>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Vitásek</t>
  </si>
  <si>
    <t>otoky, recid. Zkalené výpotky</t>
  </si>
  <si>
    <t xml:space="preserve">02.03.18 - 19.3.2018 Amoksiklav, 02.03.18 - 12.03.2018 Ciprofloxacin, 19.3.2018 - 26.03.2018 Clindamycin, 26.03-06.04.2018- Dalacin C </t>
  </si>
  <si>
    <t>17.7.2018 - klidný kloub, bez zn. Inf.</t>
  </si>
  <si>
    <t>Hájková</t>
  </si>
  <si>
    <t>M1395</t>
  </si>
  <si>
    <t>M1315</t>
  </si>
  <si>
    <t>Skopalová</t>
  </si>
  <si>
    <t>S835, W1900, M7656</t>
  </si>
  <si>
    <t>S835</t>
  </si>
  <si>
    <t>otoky, bolesti, přeskak. V koleni</t>
  </si>
  <si>
    <t>27.9.2018 - mírný výpotek, saltace mediálně</t>
  </si>
  <si>
    <t>Baroš</t>
  </si>
  <si>
    <t>výpotek, bolesti kolene</t>
  </si>
  <si>
    <t>22.5.2018 - poslední KO kde recidiva výpotku</t>
  </si>
  <si>
    <t>RA</t>
  </si>
  <si>
    <t>RA, duplicita</t>
  </si>
  <si>
    <t>Hándlová</t>
  </si>
  <si>
    <t>otok, výpotek</t>
  </si>
  <si>
    <t>7.5.2018 - Amoksiklav na 4T</t>
  </si>
  <si>
    <t xml:space="preserve">9.1.2019 - bolesti </t>
  </si>
  <si>
    <t>Václavský</t>
  </si>
  <si>
    <t>M2556,M1097</t>
  </si>
  <si>
    <t>M450</t>
  </si>
  <si>
    <t>nebyla</t>
  </si>
  <si>
    <t>DNA, Bechtěrev</t>
  </si>
  <si>
    <t>Vychodil</t>
  </si>
  <si>
    <t>M171,M2147</t>
  </si>
  <si>
    <t>bolesti, výpotek, omez. Hybnost</t>
  </si>
  <si>
    <t>6.12.2018 - bolesti, man. na men. med +</t>
  </si>
  <si>
    <t>Fencl</t>
  </si>
  <si>
    <t>Hirsch</t>
  </si>
  <si>
    <t>M1316</t>
  </si>
  <si>
    <t>bolesti, výpotek, subfebrilie</t>
  </si>
  <si>
    <t>Drápalová</t>
  </si>
  <si>
    <t>M2546, M171, S7200</t>
  </si>
  <si>
    <t>17.6.2018 do 24.6.2018 - Amoksiklav</t>
  </si>
  <si>
    <t>bolesti, otok</t>
  </si>
  <si>
    <t>7.1.2019 - otok, omezená hybnost, po ASK</t>
  </si>
  <si>
    <t>Kadlec</t>
  </si>
  <si>
    <t>M2147, M1907</t>
  </si>
  <si>
    <t>M2321</t>
  </si>
  <si>
    <t>29.6.2018 - 13.7.2018 - Amoksiklav po, 20.7.2018 - 4.8.2018 Piperacillin/Tazobactam Kabi iv, 5.8.2018 - 17.8.2018 Amoksiklav iv, 17.8.2018 - Amoksiklav po na 8T</t>
  </si>
  <si>
    <t>5.12.2018 - otok, zátěžové bolesti</t>
  </si>
  <si>
    <t>Lukášek</t>
  </si>
  <si>
    <t>S831, W0100</t>
  </si>
  <si>
    <t>S831</t>
  </si>
  <si>
    <t>13.6.2019 - idem, objednán k TEP</t>
  </si>
  <si>
    <t>Chlápek</t>
  </si>
  <si>
    <t>S832</t>
  </si>
  <si>
    <t>bolesti, manévry na med. Men. +</t>
  </si>
  <si>
    <t>otok, výpotek, proteplání kolene</t>
  </si>
  <si>
    <t>6.8.2018 - ? - Zinnat</t>
  </si>
  <si>
    <t>M2321, M2416, M171</t>
  </si>
  <si>
    <t>zkalený výpotek</t>
  </si>
  <si>
    <t>opakované punkce, ASK synovectomie,Xorimax</t>
  </si>
  <si>
    <t>přetrvávajéící bolesti a výpotky</t>
  </si>
  <si>
    <t>Škodová</t>
  </si>
  <si>
    <t>M171, C672</t>
  </si>
  <si>
    <t>zkalený výpotek, otok,bolesti</t>
  </si>
  <si>
    <t>další kontrola nebyla</t>
  </si>
  <si>
    <t>Bednařík</t>
  </si>
  <si>
    <t>Viskosuplement., Novalgin</t>
  </si>
  <si>
    <t>Vlach</t>
  </si>
  <si>
    <t>L02.4, M0093</t>
  </si>
  <si>
    <t>teploty, vznik abscesu</t>
  </si>
  <si>
    <t>40ml hnisu</t>
  </si>
  <si>
    <t>operace, Vak,ATB iv + po Clindamycin</t>
  </si>
  <si>
    <t>rameno bez obtíží</t>
  </si>
  <si>
    <t>35ml</t>
  </si>
  <si>
    <t>Diclofenac, rhb-ft</t>
  </si>
  <si>
    <t>9/1/19 kontrola, ad rhb-ft, přetrvávajécé bolesti, výpotek ne</t>
  </si>
  <si>
    <t>teploty, zchvácenost, otok, zarudnutí</t>
  </si>
  <si>
    <t>DAIR TEP gen.l.sin, CLI+CIPRO iv.</t>
  </si>
  <si>
    <t>27/6/19 bez výpotku, bolesti FP,TEP ve spravném postavení</t>
  </si>
  <si>
    <t>bolesti,výpotek, teploty</t>
  </si>
  <si>
    <t>70ml</t>
  </si>
  <si>
    <t>otevřená synovectomie + Amoksiklav iv +po</t>
  </si>
  <si>
    <t>2/11/18 koleno klidné, min.výpotek, mírně omezená hybnost</t>
  </si>
  <si>
    <t>Vávrová</t>
  </si>
  <si>
    <t>M25.36</t>
  </si>
  <si>
    <t>bolesti a otok po plastice LCA</t>
  </si>
  <si>
    <t>Amoksiklav po 14 dní</t>
  </si>
  <si>
    <t>26/2/19 bez potíží</t>
  </si>
  <si>
    <t>Začalová</t>
  </si>
  <si>
    <t>T848, Y792, Z479</t>
  </si>
  <si>
    <t>Pelech</t>
  </si>
  <si>
    <t>bolesti, teploty, výpotek</t>
  </si>
  <si>
    <t>40ml</t>
  </si>
  <si>
    <t>ASK, otevřená synovectomie, ATB iv + po</t>
  </si>
  <si>
    <t>24/7/19 bolesti, indikován k OWOT</t>
  </si>
  <si>
    <t>ASK gen.l.dx</t>
  </si>
  <si>
    <t>15/5/19 bez potíží</t>
  </si>
  <si>
    <t>výpotek, bolesti, subfebrilie</t>
  </si>
  <si>
    <t>Doxyhexal 22.1.2019 - 24.1.2019 před punkcí</t>
  </si>
  <si>
    <t>24/1/19 bez potíží pak již kontrola nebyla</t>
  </si>
  <si>
    <t>Válek</t>
  </si>
  <si>
    <t>S8200, W1800</t>
  </si>
  <si>
    <t>55ml</t>
  </si>
  <si>
    <t>excochleace OM čéšky, otevřená synovectomie ATB iv+po</t>
  </si>
  <si>
    <t>19/8/19 bolesti,.min.výpotek, bez známek infekce</t>
  </si>
  <si>
    <t>výpotek po plastice LCA</t>
  </si>
  <si>
    <t>opakované punkce a  obstřiky depo + meso</t>
  </si>
  <si>
    <t>8/7/19 indikován k OWOT</t>
  </si>
  <si>
    <t>výpotek</t>
  </si>
  <si>
    <t>ASK, opakované punkce a obstřiky</t>
  </si>
  <si>
    <t>20/8/19 opakované punkce výpotku</t>
  </si>
  <si>
    <t>masivní výpotek</t>
  </si>
  <si>
    <t>230ml</t>
  </si>
  <si>
    <t>2/3/19 opakované punkce, indikace k TEP</t>
  </si>
  <si>
    <t>Vysloužilová</t>
  </si>
  <si>
    <t>M17.0</t>
  </si>
  <si>
    <t>m171</t>
  </si>
  <si>
    <t>otok, výpotek, bolesti</t>
  </si>
  <si>
    <t>Amoksiklav 7.2.2019 - 12.2.2019, Dalacin 12.2.2019 - 19.2.2019</t>
  </si>
  <si>
    <t>dočasná úleva, recidiva obtíží v dubnu 2019</t>
  </si>
  <si>
    <t>T845,Y792</t>
  </si>
  <si>
    <t>M161</t>
  </si>
  <si>
    <t>NA</t>
  </si>
  <si>
    <t>bolest, zarudnutí, otok, subfebrilie</t>
  </si>
  <si>
    <t>ASK plastika LCA hamstring 2.2.2019, Ask laváž 1.3.2019</t>
  </si>
  <si>
    <t>klidné</t>
  </si>
  <si>
    <t>S800</t>
  </si>
  <si>
    <t>bez terapie</t>
  </si>
  <si>
    <t>recidivující výpotek</t>
  </si>
  <si>
    <t>M0006</t>
  </si>
  <si>
    <t>masivní výpotek, výrazné bolesti</t>
  </si>
  <si>
    <t>ASK laváž 13.2.2018, Amoksiklav</t>
  </si>
  <si>
    <t>výpotek čirý, omezení pohyblivosti</t>
  </si>
  <si>
    <t>Zachari</t>
  </si>
  <si>
    <t>m2546</t>
  </si>
  <si>
    <t>výpotek, bolest</t>
  </si>
  <si>
    <t>opakované punkce, spontánní úprava</t>
  </si>
  <si>
    <t>Markytánová</t>
  </si>
  <si>
    <t>M160,M170</t>
  </si>
  <si>
    <t>4.4.2018 ASK gen. L. sin., 25.10.2019 exstirpace Bakerovy pseudocysty</t>
  </si>
  <si>
    <t>Kotasová</t>
  </si>
  <si>
    <t>T848, Y792, Z478</t>
  </si>
  <si>
    <t>Husák</t>
  </si>
  <si>
    <t>masivní otok a výpotek</t>
  </si>
  <si>
    <t>opakované punkce a obstřiky</t>
  </si>
  <si>
    <t>nepřišel na kontrolu</t>
  </si>
  <si>
    <t>Palinek</t>
  </si>
  <si>
    <t>bolesti, výpotek, paramenisk. Ganglion</t>
  </si>
  <si>
    <t>obstřik kortikoidem</t>
  </si>
  <si>
    <t>Simajchlová</t>
  </si>
  <si>
    <t>T848, Y792</t>
  </si>
  <si>
    <t>Hajkr</t>
  </si>
  <si>
    <t>m1096</t>
  </si>
  <si>
    <t>opakované punkce a obstřiky kortikoidem</t>
  </si>
  <si>
    <t>otok, výpotek, valgozita</t>
  </si>
  <si>
    <t>opakované punkce a obstřiky kortikoidem, visko</t>
  </si>
  <si>
    <t>Hamplová</t>
  </si>
  <si>
    <t>L400</t>
  </si>
  <si>
    <t>Perůžek</t>
  </si>
  <si>
    <t>M171, M7195</t>
  </si>
  <si>
    <t>nepřišel</t>
  </si>
  <si>
    <t>Zahradníčková</t>
  </si>
  <si>
    <t>M1901, Y792</t>
  </si>
  <si>
    <t>M1901</t>
  </si>
  <si>
    <t>Špilháček</t>
  </si>
  <si>
    <t>T848,Y792</t>
  </si>
  <si>
    <t>Z966</t>
  </si>
  <si>
    <t>Balunová</t>
  </si>
  <si>
    <t>m2550</t>
  </si>
  <si>
    <t>sledování</t>
  </si>
  <si>
    <t>Změlík</t>
  </si>
  <si>
    <t>M17.4, M5450</t>
  </si>
  <si>
    <t>bolest, otok, výpotek</t>
  </si>
  <si>
    <t>revmatologická medikace</t>
  </si>
  <si>
    <t>infekce</t>
  </si>
  <si>
    <t>chemokiny</t>
  </si>
  <si>
    <t>11426 fluid NEU+MON_NEU.fcs</t>
  </si>
  <si>
    <t>fluid</t>
  </si>
  <si>
    <t>11576 fluid NEU+MON_NEU.fcs</t>
  </si>
  <si>
    <t>Němec</t>
  </si>
  <si>
    <t>M0886</t>
  </si>
  <si>
    <r>
      <t>juvenile arthritis</t>
    </r>
    <r>
      <rPr>
        <sz val="11"/>
        <color indexed="10"/>
        <rFont val="Calibri"/>
        <family val="2"/>
        <charset val="238"/>
      </rPr>
      <t>, Salmonela in stool</t>
    </r>
  </si>
  <si>
    <t>11600 fluid NEU+MON_NEU.fcs</t>
  </si>
  <si>
    <t>Obšelová</t>
  </si>
  <si>
    <t>M25.45</t>
  </si>
  <si>
    <t>pain in knee</t>
  </si>
  <si>
    <t>11615 fluid NEU+MON_NEU.fcs</t>
  </si>
  <si>
    <t>Špunda</t>
  </si>
  <si>
    <t>11679 fluid NEU+MON_NEU.fcs</t>
  </si>
  <si>
    <t>Mitášová</t>
  </si>
  <si>
    <t>meniscal tear</t>
  </si>
  <si>
    <t>11680 fluid NEU+MON_NEU.fcs</t>
  </si>
  <si>
    <t>Švarcová</t>
  </si>
  <si>
    <t>11681 fluid NEU+MON_NEU.fcs</t>
  </si>
  <si>
    <t>Vacová</t>
  </si>
  <si>
    <t>11424 fluid NEU+MON_NEU.fcs</t>
  </si>
  <si>
    <t>pHRODO</t>
  </si>
  <si>
    <t>Valčík</t>
  </si>
  <si>
    <t>Vydra</t>
  </si>
  <si>
    <t>Kohoutek</t>
  </si>
  <si>
    <t>M1904,M171,M161</t>
  </si>
  <si>
    <t>Šťastný</t>
  </si>
  <si>
    <t>M17.3, M25.48, M170</t>
  </si>
  <si>
    <t>Fojtík</t>
  </si>
  <si>
    <t>Spilková</t>
  </si>
  <si>
    <t>Fraňková</t>
  </si>
  <si>
    <t>M171, M2326, M5456</t>
  </si>
  <si>
    <t>Mader</t>
  </si>
  <si>
    <t>Galko</t>
  </si>
  <si>
    <t>Vachutka</t>
  </si>
  <si>
    <t>M171,M7737</t>
  </si>
  <si>
    <t>Ondrejková</t>
  </si>
  <si>
    <t>M171, M2548, T840</t>
  </si>
  <si>
    <t>Mokrošová</t>
  </si>
  <si>
    <t>Bürglová</t>
  </si>
  <si>
    <t xml:space="preserve">M171, M2548 </t>
  </si>
  <si>
    <t>Králíček</t>
  </si>
  <si>
    <t>Rybková</t>
  </si>
  <si>
    <t>M171,M2416</t>
  </si>
  <si>
    <t>Večeř</t>
  </si>
  <si>
    <t>Zechmeister</t>
  </si>
  <si>
    <t>M171, W0191</t>
  </si>
  <si>
    <t>chemokiny + pHRODO</t>
  </si>
  <si>
    <t>Dobešová</t>
  </si>
  <si>
    <t>S832, W0199, M2321</t>
  </si>
  <si>
    <t>Večeřová</t>
  </si>
  <si>
    <t>THP-1 M1-M2</t>
  </si>
  <si>
    <t>infekce + pHRODO + THP-1 M1-M2</t>
  </si>
  <si>
    <t>pHRODO + THP-1 M1-M2</t>
  </si>
  <si>
    <t>pHRODO + THP-1 M1-M3</t>
  </si>
  <si>
    <t>pHRODO + THP-1 M1-M4</t>
  </si>
  <si>
    <t>pHRODO + THP-1 M1-M5</t>
  </si>
  <si>
    <t>pHRODO + THP-1 M1-M6</t>
  </si>
  <si>
    <t>pHRODO + THP-1 M1-M7</t>
  </si>
  <si>
    <t>pHRODO + THP-1 M1-M8</t>
  </si>
  <si>
    <t>pHRODO + THP-1 M1-M9</t>
  </si>
  <si>
    <t>pHRODO + THP-1 M1-M10</t>
  </si>
  <si>
    <t>pHRODO + THP-1 M1-M11</t>
  </si>
  <si>
    <t>pHRODO + THP-1 M1-M12</t>
  </si>
  <si>
    <t>pHRODO + THP-1 M1-M13</t>
  </si>
  <si>
    <t>pHRODO + THP-1 M1-M14</t>
  </si>
  <si>
    <t>pHRODO + THP-1 M1-M16</t>
  </si>
  <si>
    <t>fMLP + pHRODO + THP-1 M1-M2</t>
  </si>
  <si>
    <t>pHRODO + THP-1 M1-M17</t>
  </si>
  <si>
    <t>pHRODO + THP-1 M1-M18</t>
  </si>
  <si>
    <t>pHRODO + THP-1 M1-M19</t>
  </si>
  <si>
    <t>pHRODO + THP-1 M1-M20</t>
  </si>
  <si>
    <t>Polyák</t>
  </si>
  <si>
    <t>chemokiny + THP-1 M1-M2</t>
  </si>
  <si>
    <t>pHRODO + THP-1 M1-M21</t>
  </si>
  <si>
    <t>pHRODO + THP-1 M1-M22</t>
  </si>
  <si>
    <t xml:space="preserve">chemokiny + pHRODO + THP-1 M1-M2 </t>
  </si>
  <si>
    <t>MMP9 [ng/ml]</t>
  </si>
  <si>
    <t>MPO [pg/ml]</t>
  </si>
  <si>
    <t>&gt;50</t>
  </si>
  <si>
    <t>Singlets / CD3+ %</t>
  </si>
  <si>
    <t>Singlets / NK cells %</t>
  </si>
  <si>
    <t>LYM / NK cells %</t>
  </si>
  <si>
    <t>NK cells / CD69+</t>
  </si>
  <si>
    <t>NK cells / HLA-DR+</t>
  </si>
  <si>
    <t>Singlets / Mast cells %</t>
  </si>
  <si>
    <t>CD3+ / Th %</t>
  </si>
  <si>
    <t>CD3+ / Tc %</t>
  </si>
  <si>
    <t>CD4/CD8 Th/Tc</t>
  </si>
  <si>
    <t>Singlets / Tregs %</t>
  </si>
  <si>
    <t>Singlets / CD3- / CD19+ B cells</t>
  </si>
  <si>
    <t>CD3+ / Th HLA-DR+ %</t>
  </si>
  <si>
    <t>CD3+ / Tc HLA-DR+ %</t>
  </si>
  <si>
    <t>Singlets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</si>
  <si>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</si>
  <si>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</si>
  <si>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</si>
  <si>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</si>
  <si>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</si>
  <si>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</si>
  <si>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</si>
  <si>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</si>
  <si>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</si>
  <si>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</si>
  <si>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</si>
  <si>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LYM/(MON+NEU) subgroup</t>
  </si>
  <si>
    <t>Note1</t>
  </si>
  <si>
    <t>Zastoupení im. Buněk CD45+ %</t>
  </si>
  <si>
    <t>Počet im. buněk *10e9/L</t>
  </si>
  <si>
    <t>levé koleno</t>
  </si>
  <si>
    <t>M-NEU</t>
  </si>
  <si>
    <t>Staphylococcus  aureus   ojediněle</t>
  </si>
  <si>
    <t>F2-NEU</t>
  </si>
  <si>
    <t>pravé koleno</t>
  </si>
  <si>
    <t xml:space="preserve">Staphylococcus  epidermidis  </t>
  </si>
  <si>
    <t>levá kyčel</t>
  </si>
  <si>
    <t>F-NEU</t>
  </si>
  <si>
    <t>pravá kyčel</t>
  </si>
  <si>
    <t>M1-NEU</t>
  </si>
  <si>
    <t>TEP kolene</t>
  </si>
  <si>
    <t>&lt;1,5</t>
  </si>
  <si>
    <t>F1-NEU</t>
  </si>
  <si>
    <t>M2-NEU</t>
  </si>
  <si>
    <t>Streptococcus  mitis   +</t>
  </si>
  <si>
    <t>M1</t>
  </si>
  <si>
    <t>M2</t>
  </si>
  <si>
    <t>fMLP, infekce</t>
  </si>
  <si>
    <t>fmMLP, infekce</t>
  </si>
  <si>
    <t>Staphylococcus  aureus   +++</t>
  </si>
  <si>
    <t>NELZE HODNOTIT</t>
  </si>
  <si>
    <t>levé koleno po TEP</t>
  </si>
  <si>
    <t>Stafylococcus aureus</t>
  </si>
  <si>
    <t xml:space="preserve">Enterobacter  cloacae </t>
  </si>
  <si>
    <t>koleno</t>
  </si>
  <si>
    <t>Stafylococcus hominis</t>
  </si>
  <si>
    <t xml:space="preserve">Escherichia  coli </t>
  </si>
  <si>
    <t>selhání TEP kyčle</t>
  </si>
  <si>
    <t>Escherichia  coli   +++</t>
  </si>
  <si>
    <t xml:space="preserve">Micrococcus  luteus </t>
  </si>
  <si>
    <t>loket</t>
  </si>
  <si>
    <t>TEP GEN L SIN koleno</t>
  </si>
  <si>
    <t>pravé koleno, infekční?</t>
  </si>
  <si>
    <r>
      <t xml:space="preserve">levé koleno, </t>
    </r>
    <r>
      <rPr>
        <sz val="11"/>
        <color rgb="FFFF0000"/>
        <rFont val="Calibri"/>
        <family val="2"/>
        <charset val="238"/>
      </rPr>
      <t>juvenilní artritída, Salmonela v stolici</t>
    </r>
    <r>
      <rPr>
        <sz val="10"/>
        <rFont val="Arial"/>
        <family val="2"/>
        <charset val="238"/>
      </rPr>
      <t>, + PK v EDTA</t>
    </r>
  </si>
  <si>
    <t>MCh</t>
  </si>
  <si>
    <t>ORT-AMB</t>
  </si>
  <si>
    <t>M171, W0199, M2417</t>
  </si>
  <si>
    <t>2020_01_06</t>
  </si>
  <si>
    <t>6504182707</t>
  </si>
  <si>
    <t>Zdeněk</t>
  </si>
  <si>
    <t>Haislar</t>
  </si>
  <si>
    <t>OJ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</si>
  <si>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</si>
  <si>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11c/PD-L1/-/303/163/HLA-DR/11b/206/64/45/15/16/14/3</t>
  </si>
  <si>
    <t>3x(51)</t>
  </si>
  <si>
    <t>H</t>
  </si>
  <si>
    <t>M170,M2326</t>
  </si>
  <si>
    <t>2020_01_02</t>
  </si>
  <si>
    <t>5402022274</t>
  </si>
  <si>
    <t>Jiří</t>
  </si>
  <si>
    <t>Všetička</t>
  </si>
  <si>
    <t>2+6</t>
  </si>
  <si>
    <t>M2546,M170</t>
  </si>
  <si>
    <t>7653185716</t>
  </si>
  <si>
    <t>Jana</t>
  </si>
  <si>
    <t>Urbanová</t>
  </si>
  <si>
    <t>490521033</t>
  </si>
  <si>
    <t>Jaroslav</t>
  </si>
  <si>
    <t>Novák</t>
  </si>
  <si>
    <t>2+7</t>
  </si>
  <si>
    <t>7811075448</t>
  </si>
  <si>
    <t>Petr</t>
  </si>
  <si>
    <t>Kešelák</t>
  </si>
  <si>
    <t>450923416</t>
  </si>
  <si>
    <t>Gabriel</t>
  </si>
  <si>
    <t>MT</t>
  </si>
  <si>
    <t>L</t>
  </si>
  <si>
    <t>1+12</t>
  </si>
  <si>
    <t>28,5</t>
  </si>
  <si>
    <t>M2322, M171</t>
  </si>
  <si>
    <t>2019_12_20</t>
  </si>
  <si>
    <t>5755080386</t>
  </si>
  <si>
    <t>Arnoštka</t>
  </si>
  <si>
    <t>Davidová</t>
  </si>
  <si>
    <t>3x(50)</t>
  </si>
  <si>
    <t>M2322, M170</t>
  </si>
  <si>
    <t>2019_12_18</t>
  </si>
  <si>
    <t>Vlastimil</t>
  </si>
  <si>
    <t>pravé rameno</t>
  </si>
  <si>
    <t>extra H</t>
  </si>
  <si>
    <t>2+10</t>
  </si>
  <si>
    <t>M674, M7023</t>
  </si>
  <si>
    <t>Straka</t>
  </si>
  <si>
    <t>2+5+12</t>
  </si>
  <si>
    <t>S831, W0191</t>
  </si>
  <si>
    <t>2019_12_17</t>
  </si>
  <si>
    <t>Rozsíval</t>
  </si>
  <si>
    <t>Procházková</t>
  </si>
  <si>
    <t>Dagmar</t>
  </si>
  <si>
    <t>Coufalová</t>
  </si>
  <si>
    <t>3/16+56/123/127/163/HLA-DR/11b/64/25/45/15/4/14/8</t>
  </si>
  <si>
    <t>2+12</t>
  </si>
  <si>
    <t>M2550</t>
  </si>
  <si>
    <t>Eva</t>
  </si>
  <si>
    <t>Badalová</t>
  </si>
  <si>
    <t>10+5</t>
  </si>
  <si>
    <t>M2546, M171</t>
  </si>
  <si>
    <t>2019_12_16</t>
  </si>
  <si>
    <t>Drahomír</t>
  </si>
  <si>
    <t>S835, W0100, W0111</t>
  </si>
  <si>
    <t>Milan</t>
  </si>
  <si>
    <t>2019_12_13</t>
  </si>
  <si>
    <t>Stanislav</t>
  </si>
  <si>
    <t>Kadlčík</t>
  </si>
  <si>
    <t>2+5</t>
  </si>
  <si>
    <t>Michal</t>
  </si>
  <si>
    <t>Matouš</t>
  </si>
  <si>
    <t>Hederer</t>
  </si>
  <si>
    <t>8+5</t>
  </si>
  <si>
    <t>2019_12_12</t>
  </si>
  <si>
    <t>2019_12_11</t>
  </si>
  <si>
    <t>Antonín</t>
  </si>
  <si>
    <t>Vašek</t>
  </si>
  <si>
    <t>levé koleno- prepatelární burza</t>
  </si>
  <si>
    <t>M7196, W1040</t>
  </si>
  <si>
    <t>Němčáková</t>
  </si>
  <si>
    <t>2+</t>
  </si>
  <si>
    <t>Jitka</t>
  </si>
  <si>
    <t>Dittrichová</t>
  </si>
  <si>
    <t>DK-REVM</t>
  </si>
  <si>
    <t>M0085, M7966</t>
  </si>
  <si>
    <t>0311294841</t>
  </si>
  <si>
    <t>Martin</t>
  </si>
  <si>
    <t>Crhonek</t>
  </si>
  <si>
    <t>GG</t>
  </si>
  <si>
    <t>2019_12_06</t>
  </si>
  <si>
    <t>445529436</t>
  </si>
  <si>
    <t>Jaroslava</t>
  </si>
  <si>
    <t>Sovová</t>
  </si>
  <si>
    <t>2+3</t>
  </si>
  <si>
    <t>M171, M5312, M750</t>
  </si>
  <si>
    <t>2019_12_05</t>
  </si>
  <si>
    <t>5552271340</t>
  </si>
  <si>
    <t>Černá</t>
  </si>
  <si>
    <t>2019_12_04</t>
  </si>
  <si>
    <t>5658011865</t>
  </si>
  <si>
    <t>Dana</t>
  </si>
  <si>
    <t>Šmídová</t>
  </si>
  <si>
    <t>9+5</t>
  </si>
  <si>
    <t>5410133333</t>
  </si>
  <si>
    <t>Robert</t>
  </si>
  <si>
    <t>Pospíšil</t>
  </si>
  <si>
    <t>2+1</t>
  </si>
  <si>
    <t>M170, M1904</t>
  </si>
  <si>
    <t>481104289</t>
  </si>
  <si>
    <t>Kubík</t>
  </si>
  <si>
    <t>S835, W0100</t>
  </si>
  <si>
    <t>2019_12_03</t>
  </si>
  <si>
    <t>7852195681</t>
  </si>
  <si>
    <t>Naděžda</t>
  </si>
  <si>
    <t>Růžičková</t>
  </si>
  <si>
    <t>M2322, M2556</t>
  </si>
  <si>
    <t>6809231110</t>
  </si>
  <si>
    <t>Fabián</t>
  </si>
  <si>
    <t>Horváth</t>
  </si>
  <si>
    <t>2019_12_02</t>
  </si>
  <si>
    <t>60008310803</t>
  </si>
  <si>
    <t>Dušan</t>
  </si>
  <si>
    <t>Vaško</t>
  </si>
  <si>
    <t>S836, W0111</t>
  </si>
  <si>
    <t>8302225305</t>
  </si>
  <si>
    <t>Steiger</t>
  </si>
  <si>
    <t>M2380</t>
  </si>
  <si>
    <t>8303015336</t>
  </si>
  <si>
    <t>Pavel</t>
  </si>
  <si>
    <t>Potůček</t>
  </si>
  <si>
    <t>1x(49), 2x(50)</t>
  </si>
  <si>
    <t>S835, W0130, M5450</t>
  </si>
  <si>
    <t>711235681</t>
  </si>
  <si>
    <t>Zbyněk</t>
  </si>
  <si>
    <t>Mařák</t>
  </si>
  <si>
    <t>3x (49)</t>
  </si>
  <si>
    <t>2019_11_29</t>
  </si>
  <si>
    <t>5909250501</t>
  </si>
  <si>
    <t>Václav</t>
  </si>
  <si>
    <t>Otava</t>
  </si>
  <si>
    <t>M2322, M2416, M171</t>
  </si>
  <si>
    <t>6062261161</t>
  </si>
  <si>
    <t>Marta</t>
  </si>
  <si>
    <t>Šromová</t>
  </si>
  <si>
    <t>M171, M161</t>
  </si>
  <si>
    <t>446021447</t>
  </si>
  <si>
    <t>Silvia</t>
  </si>
  <si>
    <t>Klimešová</t>
  </si>
  <si>
    <t>M2351, W0119</t>
  </si>
  <si>
    <t>6704191098</t>
  </si>
  <si>
    <t>Látal</t>
  </si>
  <si>
    <t>9912106127</t>
  </si>
  <si>
    <t>Michael</t>
  </si>
  <si>
    <t>Mitraš</t>
  </si>
  <si>
    <t>2019_11_28</t>
  </si>
  <si>
    <t>M2326, M171</t>
  </si>
  <si>
    <t>476125424</t>
  </si>
  <si>
    <t>Kurfürstová</t>
  </si>
  <si>
    <t>M171, Z479, Z478</t>
  </si>
  <si>
    <t>530507203</t>
  </si>
  <si>
    <t>Kubálek</t>
  </si>
  <si>
    <t>2019_11_27</t>
  </si>
  <si>
    <t>7501034596</t>
  </si>
  <si>
    <t>2x (49)</t>
  </si>
  <si>
    <t>M171, M160</t>
  </si>
  <si>
    <t>5907251328</t>
  </si>
  <si>
    <t>Ladislav</t>
  </si>
  <si>
    <t>Vašica</t>
  </si>
  <si>
    <t>1x (49)</t>
  </si>
  <si>
    <t>M171, M161, M1907</t>
  </si>
  <si>
    <t>5752202379</t>
  </si>
  <si>
    <t>Zdena</t>
  </si>
  <si>
    <t>Kupková</t>
  </si>
  <si>
    <t>0405037083</t>
  </si>
  <si>
    <t>Ondřej</t>
  </si>
  <si>
    <t>Vašina</t>
  </si>
  <si>
    <t>M2321, S835</t>
  </si>
  <si>
    <t>2019_11_26</t>
  </si>
  <si>
    <t>7505302882</t>
  </si>
  <si>
    <t>Vladimír</t>
  </si>
  <si>
    <t>Rendek</t>
  </si>
  <si>
    <t>8+6</t>
  </si>
  <si>
    <t>M170, M2326</t>
  </si>
  <si>
    <t>2019_11_21</t>
  </si>
  <si>
    <t>6012180581</t>
  </si>
  <si>
    <t>Drahoš</t>
  </si>
  <si>
    <t>Dušek</t>
  </si>
  <si>
    <t>5711120415</t>
  </si>
  <si>
    <t>Josef</t>
  </si>
  <si>
    <t>Černý</t>
  </si>
  <si>
    <t>6255300568</t>
  </si>
  <si>
    <t>Marcela</t>
  </si>
  <si>
    <t>levé rameno</t>
  </si>
  <si>
    <t>5+9</t>
  </si>
  <si>
    <t>T845, Y792,</t>
  </si>
  <si>
    <t>5702271047</t>
  </si>
  <si>
    <t>Levé koleno</t>
  </si>
  <si>
    <t>M2380, M7790</t>
  </si>
  <si>
    <t>391112428</t>
  </si>
  <si>
    <t>Jan</t>
  </si>
  <si>
    <t>2019_11_20</t>
  </si>
  <si>
    <t>7003305848</t>
  </si>
  <si>
    <t>Kořenek</t>
  </si>
  <si>
    <t>M170, M2540</t>
  </si>
  <si>
    <t>6959265093</t>
  </si>
  <si>
    <t>Věra</t>
  </si>
  <si>
    <t>Hlaváčová</t>
  </si>
  <si>
    <t>M2410</t>
  </si>
  <si>
    <t>7659134483</t>
  </si>
  <si>
    <t>Marie</t>
  </si>
  <si>
    <t>Minxová</t>
  </si>
  <si>
    <t>6+8</t>
  </si>
  <si>
    <t>M1904, M171, M2147</t>
  </si>
  <si>
    <t>5904130001</t>
  </si>
  <si>
    <t>Miroslav</t>
  </si>
  <si>
    <t xml:space="preserve">Kohoutek </t>
  </si>
  <si>
    <t>kyčel</t>
  </si>
  <si>
    <t>6+9</t>
  </si>
  <si>
    <t>ORT-29a</t>
  </si>
  <si>
    <t>T848, Y792, S700</t>
  </si>
  <si>
    <t>5953180739</t>
  </si>
  <si>
    <t>Stoklasová</t>
  </si>
  <si>
    <t>2019_11_19</t>
  </si>
  <si>
    <t>510914244</t>
  </si>
  <si>
    <t>Škrabálek</t>
  </si>
  <si>
    <t>M171, M5450</t>
  </si>
  <si>
    <t>2019_11_18</t>
  </si>
  <si>
    <t>496005148</t>
  </si>
  <si>
    <t>Alenka</t>
  </si>
  <si>
    <t>Blechtová</t>
  </si>
  <si>
    <t>S835, W0191, M2557</t>
  </si>
  <si>
    <t>8809103765</t>
  </si>
  <si>
    <t xml:space="preserve">Jaroměřský </t>
  </si>
  <si>
    <t>3x (48)</t>
  </si>
  <si>
    <t>485523466</t>
  </si>
  <si>
    <t>Černická</t>
  </si>
  <si>
    <t>2x (48)</t>
  </si>
  <si>
    <t>7806095341</t>
  </si>
  <si>
    <t>Tomáš</t>
  </si>
  <si>
    <t xml:space="preserve">Hruška </t>
  </si>
  <si>
    <t>3x(48)</t>
  </si>
  <si>
    <t>S832, W0101</t>
  </si>
  <si>
    <t>2019_11_15</t>
  </si>
  <si>
    <t>6752151285</t>
  </si>
  <si>
    <t>Radmila</t>
  </si>
  <si>
    <t>Kresslová</t>
  </si>
  <si>
    <t>1x(48)</t>
  </si>
  <si>
    <t>M2556, A084</t>
  </si>
  <si>
    <t>1309040260</t>
  </si>
  <si>
    <t>Tadeáš</t>
  </si>
  <si>
    <t>Ferenc</t>
  </si>
  <si>
    <t>8+12</t>
  </si>
  <si>
    <t>2019_11_14</t>
  </si>
  <si>
    <t>6404271181</t>
  </si>
  <si>
    <t>1+2</t>
  </si>
  <si>
    <t>2019_11_13</t>
  </si>
  <si>
    <t>5605031135</t>
  </si>
  <si>
    <t>Štefan</t>
  </si>
  <si>
    <t>Burďák</t>
  </si>
  <si>
    <t>M2351, M7787</t>
  </si>
  <si>
    <t>7109064853</t>
  </si>
  <si>
    <t>Roman</t>
  </si>
  <si>
    <t>Zacpal</t>
  </si>
  <si>
    <t>M161, M171</t>
  </si>
  <si>
    <t>455103768</t>
  </si>
  <si>
    <t>Iva</t>
  </si>
  <si>
    <t>Krčková</t>
  </si>
  <si>
    <t>an</t>
  </si>
  <si>
    <t>6356250120</t>
  </si>
  <si>
    <t>Milada</t>
  </si>
  <si>
    <t>Daňová</t>
  </si>
  <si>
    <t>11,5</t>
  </si>
  <si>
    <t>6153020500</t>
  </si>
  <si>
    <t>Jarmila</t>
  </si>
  <si>
    <t>2019_11_12</t>
  </si>
  <si>
    <t>8605236145</t>
  </si>
  <si>
    <t>Döme</t>
  </si>
  <si>
    <t>2019_11_11</t>
  </si>
  <si>
    <t>5712091671</t>
  </si>
  <si>
    <t>1,5</t>
  </si>
  <si>
    <t>M2320, M2416</t>
  </si>
  <si>
    <t>6957105353</t>
  </si>
  <si>
    <t>Romana</t>
  </si>
  <si>
    <t>Kadlecová</t>
  </si>
  <si>
    <t>phrodo</t>
  </si>
  <si>
    <t>S830, W1011</t>
  </si>
  <si>
    <t>9107136082</t>
  </si>
  <si>
    <t>Luboš</t>
  </si>
  <si>
    <t>Rézner</t>
  </si>
  <si>
    <t>490813281</t>
  </si>
  <si>
    <t>Viktor</t>
  </si>
  <si>
    <t>Müller</t>
  </si>
  <si>
    <t>2019_11_08</t>
  </si>
  <si>
    <t>7455165333</t>
  </si>
  <si>
    <t>Irena</t>
  </si>
  <si>
    <t>Pospíšilová</t>
  </si>
  <si>
    <t>ROS+cultiv</t>
  </si>
  <si>
    <t>8956075744</t>
  </si>
  <si>
    <t>Lucie</t>
  </si>
  <si>
    <t>Köhlerová</t>
  </si>
  <si>
    <t>M173</t>
  </si>
  <si>
    <t>2019_11_06</t>
  </si>
  <si>
    <t>450924142</t>
  </si>
  <si>
    <t>Ivan</t>
  </si>
  <si>
    <t>5454173901</t>
  </si>
  <si>
    <t>Ludmila</t>
  </si>
  <si>
    <t>Grofková</t>
  </si>
  <si>
    <t>pravé koleno BC</t>
  </si>
  <si>
    <t>M751</t>
  </si>
  <si>
    <t>450417476</t>
  </si>
  <si>
    <t>Labuť</t>
  </si>
  <si>
    <t>505404277</t>
  </si>
  <si>
    <t>Labuťová</t>
  </si>
  <si>
    <t>pravé koleno po TEP</t>
  </si>
  <si>
    <t>3/16+56/-/127/PD-1/HLA-DR/11b/64/25/45/15/4/14/8</t>
  </si>
  <si>
    <t>T845, Y792, A419</t>
  </si>
  <si>
    <t>2019_11_05</t>
  </si>
  <si>
    <t>ROS+chem</t>
  </si>
  <si>
    <t>7612045309</t>
  </si>
  <si>
    <t>Bureš</t>
  </si>
  <si>
    <t>2019_11_04</t>
  </si>
  <si>
    <t>431019465</t>
  </si>
  <si>
    <t>Břetislav</t>
  </si>
  <si>
    <t>Stanovský</t>
  </si>
  <si>
    <t>S833, W0100</t>
  </si>
  <si>
    <t>456107470</t>
  </si>
  <si>
    <t>Helena</t>
  </si>
  <si>
    <t>Polzerová</t>
  </si>
  <si>
    <t>M171, M170</t>
  </si>
  <si>
    <t>5902171220</t>
  </si>
  <si>
    <t>Crha</t>
  </si>
  <si>
    <t>M1911</t>
  </si>
  <si>
    <t>415216436</t>
  </si>
  <si>
    <t>Anežka</t>
  </si>
  <si>
    <t>Osobová</t>
  </si>
  <si>
    <t>S837, W0130, M2350</t>
  </si>
  <si>
    <t>6611230945</t>
  </si>
  <si>
    <t>Mojmír</t>
  </si>
  <si>
    <t>Dostál</t>
  </si>
  <si>
    <t>iso</t>
  </si>
  <si>
    <t>6x (47)</t>
  </si>
  <si>
    <t>2019_10_70</t>
  </si>
  <si>
    <t>5601092167</t>
  </si>
  <si>
    <t>Pilíšek</t>
  </si>
  <si>
    <t>2019_10_31</t>
  </si>
  <si>
    <t>450811453</t>
  </si>
  <si>
    <t>3x(47/48)</t>
  </si>
  <si>
    <t>3x(47)</t>
  </si>
  <si>
    <t>S830, W0111</t>
  </si>
  <si>
    <t>2019_10_30</t>
  </si>
  <si>
    <t>9612216152</t>
  </si>
  <si>
    <t>Radek</t>
  </si>
  <si>
    <t>Václavek</t>
  </si>
  <si>
    <t>2019_10_25</t>
  </si>
  <si>
    <t>5902281407</t>
  </si>
  <si>
    <t>Réman</t>
  </si>
  <si>
    <t>7207275383</t>
  </si>
  <si>
    <t>Mojžíš</t>
  </si>
  <si>
    <t>440412450</t>
  </si>
  <si>
    <t>Pavlíček</t>
  </si>
  <si>
    <t>M171, Z479, M2540</t>
  </si>
  <si>
    <t>2019_10_24</t>
  </si>
  <si>
    <t>490126224</t>
  </si>
  <si>
    <t>M2546, M1904</t>
  </si>
  <si>
    <t>6901183685</t>
  </si>
  <si>
    <t>levé koleno, po TEP, podezření na infekci</t>
  </si>
  <si>
    <t>13+5</t>
  </si>
  <si>
    <t>T845, Y792,Z966</t>
  </si>
  <si>
    <t>2019_10_22</t>
  </si>
  <si>
    <t>375515445</t>
  </si>
  <si>
    <t>Alena</t>
  </si>
  <si>
    <t>4/PDL-1/127/PD-1/11b/11c/25/45</t>
  </si>
  <si>
    <t>3/16+56/4/163/HLA-DR/14/64/45</t>
  </si>
  <si>
    <t>2019_10_21</t>
  </si>
  <si>
    <t>M000</t>
  </si>
  <si>
    <t>2019_10_18</t>
  </si>
  <si>
    <t>346226409</t>
  </si>
  <si>
    <t>Blažena</t>
  </si>
  <si>
    <t>Pacáková</t>
  </si>
  <si>
    <t>3x (47)</t>
  </si>
  <si>
    <t>M170, M2546, M170</t>
  </si>
  <si>
    <t>2019_10_17</t>
  </si>
  <si>
    <t>5503252018</t>
  </si>
  <si>
    <t>Vojtěch</t>
  </si>
  <si>
    <t xml:space="preserve">Smékal </t>
  </si>
  <si>
    <t>2019_10_14</t>
  </si>
  <si>
    <t>5757191759</t>
  </si>
  <si>
    <t>Lučanová</t>
  </si>
  <si>
    <t>425830433</t>
  </si>
  <si>
    <t>Zdenka</t>
  </si>
  <si>
    <t xml:space="preserve">Svobodová </t>
  </si>
  <si>
    <t>Z479, M755</t>
  </si>
  <si>
    <t>385501459</t>
  </si>
  <si>
    <t>Květoslava</t>
  </si>
  <si>
    <t>Čecháčková</t>
  </si>
  <si>
    <t>M7126,M0640,M7126</t>
  </si>
  <si>
    <t>2019_10_10</t>
  </si>
  <si>
    <t>7355045687</t>
  </si>
  <si>
    <t>Skřipcová</t>
  </si>
  <si>
    <t>M171,M2546,M751</t>
  </si>
  <si>
    <t>5454040702</t>
  </si>
  <si>
    <t>Venclová</t>
  </si>
  <si>
    <t>13+6</t>
  </si>
  <si>
    <t>S832, W0100, M170</t>
  </si>
  <si>
    <t>2019_10_09</t>
  </si>
  <si>
    <t>5412262669</t>
  </si>
  <si>
    <t>König</t>
  </si>
  <si>
    <t>2x (47)</t>
  </si>
  <si>
    <t>1308230506</t>
  </si>
  <si>
    <t>Matěj</t>
  </si>
  <si>
    <t>Hromádko</t>
  </si>
  <si>
    <t>M0806</t>
  </si>
  <si>
    <t>2019_10_02</t>
  </si>
  <si>
    <t>1058151446</t>
  </si>
  <si>
    <t>Karolína</t>
  </si>
  <si>
    <t>Šmudlová</t>
  </si>
  <si>
    <t>vzorka doručena po skoro 24h ze sálu, nezpracovana, zapsana jako nezhoda</t>
  </si>
  <si>
    <t>ORT-29b</t>
  </si>
  <si>
    <t>2019_10_01</t>
  </si>
  <si>
    <t>5512040963</t>
  </si>
  <si>
    <t>Melichar</t>
  </si>
  <si>
    <t>2019_09_30</t>
  </si>
  <si>
    <t>466202429</t>
  </si>
  <si>
    <t>Anna</t>
  </si>
  <si>
    <t>Vepřeková</t>
  </si>
  <si>
    <t>2019_09_27</t>
  </si>
  <si>
    <t>535717073</t>
  </si>
  <si>
    <t>Vybíralová</t>
  </si>
  <si>
    <t>2019_09_25</t>
  </si>
  <si>
    <t>490406010</t>
  </si>
  <si>
    <t>Wiedermann</t>
  </si>
  <si>
    <t>yes</t>
  </si>
  <si>
    <t>5754141822</t>
  </si>
  <si>
    <t>Miroslava</t>
  </si>
  <si>
    <t>3x (46)</t>
  </si>
  <si>
    <t>6060161393</t>
  </si>
  <si>
    <t>6555140295</t>
  </si>
  <si>
    <t>Ivana</t>
  </si>
  <si>
    <t>2019_09_24</t>
  </si>
  <si>
    <t>2019_09_23</t>
  </si>
  <si>
    <t>Stanislava</t>
  </si>
  <si>
    <t>Zelinková</t>
  </si>
  <si>
    <t>M17.1, M750</t>
  </si>
  <si>
    <t>Sedlář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</si>
  <si>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</si>
  <si>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2019_09_18</t>
  </si>
  <si>
    <t>Oldřich</t>
  </si>
  <si>
    <t>Baďura</t>
  </si>
  <si>
    <t>1+6</t>
  </si>
  <si>
    <t>R609</t>
  </si>
  <si>
    <t>0509213232</t>
  </si>
  <si>
    <t>Jakub</t>
  </si>
  <si>
    <t>T84.1, Y79.2</t>
  </si>
  <si>
    <t>M23.30, M17.1</t>
  </si>
  <si>
    <t>2019_09_16</t>
  </si>
  <si>
    <t>Renata</t>
  </si>
  <si>
    <t>Krestýnová</t>
  </si>
  <si>
    <t>S83.5, W01.30</t>
  </si>
  <si>
    <t>Klemš</t>
  </si>
  <si>
    <t>2019_09_11</t>
  </si>
  <si>
    <t>M17.0, M21.47, S831</t>
  </si>
  <si>
    <t>Miloslav</t>
  </si>
  <si>
    <t>Merta</t>
  </si>
  <si>
    <t>2019_09_09</t>
  </si>
  <si>
    <t>Tereza</t>
  </si>
  <si>
    <t>DK-21a</t>
  </si>
  <si>
    <t>2019_09_03</t>
  </si>
  <si>
    <t>2019_08_23</t>
  </si>
  <si>
    <t>Knopová</t>
  </si>
  <si>
    <t>Herjecká</t>
  </si>
  <si>
    <t>iso+unstained</t>
  </si>
  <si>
    <t>2019_08_22</t>
  </si>
  <si>
    <t>levé koleno po TEP, infekce?</t>
  </si>
  <si>
    <t>11c/86/123/303/163/HLA-DR/11b/206/64/45/15/16/14/3</t>
  </si>
  <si>
    <t>T845,Y792,Z966</t>
  </si>
  <si>
    <t>2019_08_15</t>
  </si>
  <si>
    <t>Emil</t>
  </si>
  <si>
    <t>Elner</t>
  </si>
  <si>
    <t>T848,Y792,M6584</t>
  </si>
  <si>
    <t>2019_08_14</t>
  </si>
  <si>
    <t>Božena</t>
  </si>
  <si>
    <t>Vaníčková</t>
  </si>
  <si>
    <t>ZM</t>
  </si>
  <si>
    <t>3/25/-/127/15/4/-/45/-/-/-/-/-/-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</si>
  <si>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</si>
  <si>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Z478</t>
  </si>
  <si>
    <t>2019_07_25</t>
  </si>
  <si>
    <t>Blažková</t>
  </si>
  <si>
    <t>14/86/123/303+45/163/HLA-DR/11b/206/64/15/-/16/-/3</t>
  </si>
  <si>
    <t>T844, Y792, M170</t>
  </si>
  <si>
    <t>Vočka</t>
  </si>
  <si>
    <t>Z470, W0111, M2546</t>
  </si>
  <si>
    <t>Jaromír</t>
  </si>
  <si>
    <t xml:space="preserve">Vachutka </t>
  </si>
  <si>
    <t>MD</t>
  </si>
  <si>
    <t>M7022</t>
  </si>
  <si>
    <t>2019_07_24</t>
  </si>
  <si>
    <t>Pola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</si>
  <si>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</si>
  <si>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t>Konštacký</t>
  </si>
  <si>
    <t>3x (45)</t>
  </si>
  <si>
    <t>14/86/123/303/163/HLA-DR/11b/206/64/45/-/16/-/3</t>
  </si>
  <si>
    <t>M2320, M5450</t>
  </si>
  <si>
    <t>M170, M171</t>
  </si>
  <si>
    <t>2019_07_23</t>
  </si>
  <si>
    <t>Oral</t>
  </si>
  <si>
    <t xml:space="preserve">S836, W0100 </t>
  </si>
  <si>
    <t>Lenka</t>
  </si>
  <si>
    <t>Malyszová</t>
  </si>
  <si>
    <t>Kenša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</si>
  <si>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/-/45/15/4/-/8</t>
    </r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</si>
  <si>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</si>
  <si>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2019_07_19</t>
  </si>
  <si>
    <t>7+8</t>
  </si>
  <si>
    <t>2019_07_18</t>
  </si>
  <si>
    <t>František</t>
  </si>
  <si>
    <t>2019_07_16</t>
  </si>
  <si>
    <t>Švejdík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</si>
  <si>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</si>
  <si>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5+2</t>
  </si>
  <si>
    <t>2019_07_12</t>
  </si>
  <si>
    <t>Františka</t>
  </si>
  <si>
    <t>Dostálková</t>
  </si>
  <si>
    <t>M2322, M2548, M2551</t>
  </si>
  <si>
    <t>2019_07_11</t>
  </si>
  <si>
    <t xml:space="preserve">Vozák </t>
  </si>
  <si>
    <t>M5450, S400</t>
  </si>
  <si>
    <t>Valentová</t>
  </si>
  <si>
    <t xml:space="preserve">Z966, M171 </t>
  </si>
  <si>
    <t>Arnošt</t>
  </si>
  <si>
    <t>Tuschl</t>
  </si>
  <si>
    <t>5+8</t>
  </si>
  <si>
    <t>M2332, M2416, M171</t>
  </si>
  <si>
    <t>Ivo</t>
  </si>
  <si>
    <t>Rozsypal</t>
  </si>
  <si>
    <t>M161, M171, M2556</t>
  </si>
  <si>
    <t>Jurčiček</t>
  </si>
  <si>
    <t>M175, M2548</t>
  </si>
  <si>
    <t>Foukalová</t>
  </si>
  <si>
    <t>2019_07_10</t>
  </si>
  <si>
    <t>Karel</t>
  </si>
  <si>
    <t>11c/86/123/303/163/HLA-DR/11b/206/64/45/15/16/-/3</t>
  </si>
  <si>
    <t>2019_07_09</t>
  </si>
  <si>
    <t>2019_07_04</t>
  </si>
  <si>
    <t>3x (44)</t>
  </si>
  <si>
    <t>M2380, D212, M2320</t>
  </si>
  <si>
    <t>2019_07_03</t>
  </si>
  <si>
    <t>Dvořáková</t>
  </si>
  <si>
    <t>M201, M2147</t>
  </si>
  <si>
    <t>2019_07_01</t>
  </si>
  <si>
    <t>Alžběta</t>
  </si>
  <si>
    <t>Zdražilová</t>
  </si>
  <si>
    <t>M170, M202</t>
  </si>
  <si>
    <t>2019_06_24</t>
  </si>
  <si>
    <t>Piroutková</t>
  </si>
  <si>
    <t>levá paže??</t>
  </si>
  <si>
    <t>D172</t>
  </si>
  <si>
    <t>2019_06_21</t>
  </si>
  <si>
    <t>Kolibáčová</t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</si>
  <si>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</si>
  <si>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2019_06_20</t>
  </si>
  <si>
    <t>M1717, M171</t>
  </si>
  <si>
    <t>2019_06_18</t>
  </si>
  <si>
    <t>Hynek</t>
  </si>
  <si>
    <t>2019_06_17</t>
  </si>
  <si>
    <t xml:space="preserve">Večeřová </t>
  </si>
  <si>
    <t>Běhalová</t>
  </si>
  <si>
    <t>JK</t>
  </si>
  <si>
    <t>2019_06_14</t>
  </si>
  <si>
    <t>Leopold</t>
  </si>
  <si>
    <t xml:space="preserve">Vrtal </t>
  </si>
  <si>
    <t>TEP GEN L DX koleno</t>
  </si>
  <si>
    <t>Spurná</t>
  </si>
  <si>
    <t>2019_06_13</t>
  </si>
  <si>
    <t>Vlasta</t>
  </si>
  <si>
    <t>2019_06_11</t>
  </si>
  <si>
    <t>Ošlejšek</t>
  </si>
  <si>
    <t>Iveta</t>
  </si>
  <si>
    <t>2019_06_10</t>
  </si>
  <si>
    <t>Špundová</t>
  </si>
  <si>
    <t>Lesáková</t>
  </si>
  <si>
    <t>Jozef</t>
  </si>
  <si>
    <t>Kuman</t>
  </si>
  <si>
    <t>JS</t>
  </si>
  <si>
    <t>1+3</t>
  </si>
  <si>
    <t>2019_06_07</t>
  </si>
  <si>
    <t>Cahlíková</t>
  </si>
  <si>
    <t>2019_06_06</t>
  </si>
  <si>
    <t>Filip</t>
  </si>
  <si>
    <t>M171, M2326, Z966</t>
  </si>
  <si>
    <t>Karla</t>
  </si>
  <si>
    <t>Hořínková</t>
  </si>
  <si>
    <t>2019_06_05</t>
  </si>
  <si>
    <t>Vítězslav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</si>
  <si>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</si>
  <si>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Kamila</t>
  </si>
  <si>
    <r>
      <t>3/16+56/123/</t>
    </r>
    <r>
      <rPr>
        <sz val="8.5"/>
        <color theme="7"/>
        <rFont val="Calibri"/>
        <family val="2"/>
        <charset val="238"/>
      </rPr>
      <t>127</t>
    </r>
    <r>
      <rPr>
        <sz val="8.5"/>
        <color rgb="FF000000"/>
        <rFont val="Calibri"/>
        <family val="2"/>
        <charset val="238"/>
      </rPr>
      <t>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</si>
  <si>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5+10</t>
  </si>
  <si>
    <t>2019_06_04</t>
  </si>
  <si>
    <t>Bohumila</t>
  </si>
  <si>
    <t>Dostálová</t>
  </si>
  <si>
    <t>3x (43)</t>
  </si>
  <si>
    <t>2019_06_03</t>
  </si>
  <si>
    <t>Zdeňka</t>
  </si>
  <si>
    <t>Jořenková</t>
  </si>
  <si>
    <t>2019_05_31</t>
  </si>
  <si>
    <t>Lubomír</t>
  </si>
  <si>
    <t>2019_05_28</t>
  </si>
  <si>
    <t>Pavlín</t>
  </si>
  <si>
    <t>Rostislav</t>
  </si>
  <si>
    <t>Sviták</t>
  </si>
  <si>
    <t>Z966, M171, M2334</t>
  </si>
  <si>
    <t>2019_05_27</t>
  </si>
  <si>
    <t>M171, M6587</t>
  </si>
  <si>
    <t>2019_05_24</t>
  </si>
  <si>
    <t>Vychodilová</t>
  </si>
  <si>
    <t>Rudolf</t>
  </si>
  <si>
    <t>3/16+56/123/127/163/HLA-DR/11b/11c/25/45/15/4/14/8</t>
  </si>
  <si>
    <t>2019_05_23</t>
  </si>
  <si>
    <t>Tvarog</t>
  </si>
  <si>
    <t>T841, Y792, Z966</t>
  </si>
  <si>
    <t>2019_05_22</t>
  </si>
  <si>
    <t>Vrtalová</t>
  </si>
  <si>
    <t>M2325, M755</t>
  </si>
  <si>
    <t>Jolana</t>
  </si>
  <si>
    <t>Solovská</t>
  </si>
  <si>
    <t xml:space="preserve">Pantoea  agglomerans </t>
  </si>
  <si>
    <t>2019_05_21</t>
  </si>
  <si>
    <t>Zdenek</t>
  </si>
  <si>
    <t>2019_05_20</t>
  </si>
  <si>
    <t>M171, M2546, M2320</t>
  </si>
  <si>
    <t>Hanák</t>
  </si>
  <si>
    <t>2019_05_17</t>
  </si>
  <si>
    <t>2019_05_16</t>
  </si>
  <si>
    <t>2019_05_15</t>
  </si>
  <si>
    <t>S832, W0111, M2321</t>
  </si>
  <si>
    <t>Směšná</t>
  </si>
  <si>
    <t>Simona</t>
  </si>
  <si>
    <t>TEP GEN lL DX koleno</t>
  </si>
  <si>
    <t>8+9+7</t>
  </si>
  <si>
    <t>2019_05_13</t>
  </si>
  <si>
    <t>Vladimíra</t>
  </si>
  <si>
    <t>Konečná</t>
  </si>
  <si>
    <t>3x (42)</t>
  </si>
  <si>
    <t>Malenovský</t>
  </si>
  <si>
    <t>2019_05_10</t>
  </si>
  <si>
    <t>M2351, S835</t>
  </si>
  <si>
    <t>Klec</t>
  </si>
  <si>
    <t>8+6+12</t>
  </si>
  <si>
    <t>2019_05_09</t>
  </si>
  <si>
    <t>Uličný</t>
  </si>
  <si>
    <t>M171, A692, M5210</t>
  </si>
  <si>
    <t>Hana</t>
  </si>
  <si>
    <t>Kropáčová</t>
  </si>
  <si>
    <t>M175, M174</t>
  </si>
  <si>
    <t>2019_05_07</t>
  </si>
  <si>
    <t>Nováčková</t>
  </si>
  <si>
    <t>11c/86/123/303/163/HLA-DR/11b/206/64/45/15/16-3G8/14/3</t>
  </si>
  <si>
    <t>2019_05_06</t>
  </si>
  <si>
    <t>Slouková</t>
  </si>
  <si>
    <t>M2500, S834</t>
  </si>
  <si>
    <t>Lukáš</t>
  </si>
  <si>
    <t>Zábranský</t>
  </si>
  <si>
    <t>TEP L SIN</t>
  </si>
  <si>
    <t xml:space="preserve"> -</t>
  </si>
  <si>
    <t>2019_05_02</t>
  </si>
  <si>
    <t>Svora</t>
  </si>
  <si>
    <t>2019_04_29</t>
  </si>
  <si>
    <t>Pecháček</t>
  </si>
  <si>
    <t>M2326</t>
  </si>
  <si>
    <t>Šoustalová</t>
  </si>
  <si>
    <t>Staphylococcus  haemolyticus</t>
  </si>
  <si>
    <t>S837, W0130</t>
  </si>
  <si>
    <t>Hirschová</t>
  </si>
  <si>
    <t>2+1+12</t>
  </si>
  <si>
    <t>2019_04_25</t>
  </si>
  <si>
    <t>9+6</t>
  </si>
  <si>
    <t>M8786, Z470</t>
  </si>
  <si>
    <t>2019_04_24</t>
  </si>
  <si>
    <t>Přivrel</t>
  </si>
  <si>
    <t>-</t>
  </si>
  <si>
    <t>Krupka</t>
  </si>
  <si>
    <t>DK-AMBD</t>
  </si>
  <si>
    <t>Adam</t>
  </si>
  <si>
    <t>M1315, J039</t>
  </si>
  <si>
    <t>0752053247</t>
  </si>
  <si>
    <t>Žerníčková</t>
  </si>
  <si>
    <t>moje vyhodnocení</t>
  </si>
  <si>
    <t>TEP kyčle</t>
  </si>
  <si>
    <t>3/16+56/4(PCPC55)/45/DR/14</t>
  </si>
  <si>
    <t>T848, Y792, M755</t>
  </si>
  <si>
    <t>2019_04_18</t>
  </si>
  <si>
    <t>8+9</t>
  </si>
  <si>
    <t>2019_04_17</t>
  </si>
  <si>
    <t>2x (42)</t>
  </si>
  <si>
    <t>M171,M2325</t>
  </si>
  <si>
    <t>2019_04_15</t>
  </si>
  <si>
    <t xml:space="preserve">Genčurová </t>
  </si>
  <si>
    <t>4/25/127/15/HLA-DR/64</t>
  </si>
  <si>
    <t xml:space="preserve">Doležel </t>
  </si>
  <si>
    <t>14 col Aria</t>
  </si>
  <si>
    <t>3/16+56/4(PerCP)/203c/HLA-DR/117</t>
  </si>
  <si>
    <t>14/16-3G8/45/163/11b/11c</t>
  </si>
  <si>
    <t>2019_04_11</t>
  </si>
  <si>
    <t>2+6+11</t>
  </si>
  <si>
    <t>Vratislav</t>
  </si>
  <si>
    <t>M171, Z479</t>
  </si>
  <si>
    <t>Knettigová</t>
  </si>
  <si>
    <t>yes (APC-IgG2-IQ)</t>
  </si>
  <si>
    <t>M0085</t>
  </si>
  <si>
    <t>2019_04_10</t>
  </si>
  <si>
    <t>viskozní</t>
  </si>
  <si>
    <t>2019_04_09</t>
  </si>
  <si>
    <t xml:space="preserve">levá kyčel  </t>
  </si>
  <si>
    <t>3x (41)</t>
  </si>
  <si>
    <t>M161, T848</t>
  </si>
  <si>
    <t>Sýkora</t>
  </si>
  <si>
    <t>Joukl</t>
  </si>
  <si>
    <t>2019_04_08</t>
  </si>
  <si>
    <t>Markéta</t>
  </si>
  <si>
    <t>Beran Gecová</t>
  </si>
  <si>
    <t>2019_04_05</t>
  </si>
  <si>
    <t>2019_04_03</t>
  </si>
  <si>
    <t>Langerová</t>
  </si>
  <si>
    <t>ORT-DK</t>
  </si>
  <si>
    <t>M2416</t>
  </si>
  <si>
    <t>2019_04_02</t>
  </si>
  <si>
    <t>0662036078</t>
  </si>
  <si>
    <t>Viktorie</t>
  </si>
  <si>
    <t>Jarošová</t>
  </si>
  <si>
    <t>M0097</t>
  </si>
  <si>
    <t>Bednář</t>
  </si>
  <si>
    <t>2019_04_01</t>
  </si>
  <si>
    <t>2019_03_28</t>
  </si>
  <si>
    <t>Olivová</t>
  </si>
  <si>
    <t>M171, M7204</t>
  </si>
  <si>
    <t>Štěpán</t>
  </si>
  <si>
    <t>Nehera</t>
  </si>
  <si>
    <t>2019_03_27</t>
  </si>
  <si>
    <t>S832, W0100, S831</t>
  </si>
  <si>
    <t>Chodil</t>
  </si>
  <si>
    <t>T848, Y792, M171</t>
  </si>
  <si>
    <t>2019_03_26</t>
  </si>
  <si>
    <t>Bílá</t>
  </si>
  <si>
    <t>9+7</t>
  </si>
  <si>
    <t>Vašátová</t>
  </si>
  <si>
    <t>špilháček</t>
  </si>
  <si>
    <t>2019_03_25</t>
  </si>
  <si>
    <t>Bohumír</t>
  </si>
  <si>
    <t>Řičánek</t>
  </si>
  <si>
    <t>2019_03_21</t>
  </si>
  <si>
    <t>Smékal</t>
  </si>
  <si>
    <t>M2322, M2351</t>
  </si>
  <si>
    <t>Smetana</t>
  </si>
  <si>
    <t>3x (40)</t>
  </si>
  <si>
    <t>l.dx koleno</t>
  </si>
  <si>
    <t>M2322, E782, E038</t>
  </si>
  <si>
    <t>2019_03_20</t>
  </si>
  <si>
    <t>Medříková</t>
  </si>
  <si>
    <t>S835, W0130, W0191</t>
  </si>
  <si>
    <t>2019_03_19</t>
  </si>
  <si>
    <t>2019_03_18</t>
  </si>
  <si>
    <t>M8706, Z470</t>
  </si>
  <si>
    <t>2019_03_15</t>
  </si>
  <si>
    <t>5+12</t>
  </si>
  <si>
    <t>M171, M5312, Z478</t>
  </si>
  <si>
    <t>Alojz</t>
  </si>
  <si>
    <t>Umrian</t>
  </si>
  <si>
    <t>2019_03_14</t>
  </si>
  <si>
    <t>Bronislav</t>
  </si>
  <si>
    <t>Fišer</t>
  </si>
  <si>
    <t>2019_03_13</t>
  </si>
  <si>
    <t>9+12</t>
  </si>
  <si>
    <t>Stašová</t>
  </si>
  <si>
    <t>Libuše</t>
  </si>
  <si>
    <t>Zaoralová</t>
  </si>
  <si>
    <t>Navrátilová</t>
  </si>
  <si>
    <t>Bernátová</t>
  </si>
  <si>
    <t>2019_03_08</t>
  </si>
  <si>
    <t>2019_03_07</t>
  </si>
  <si>
    <t>M171,M2326</t>
  </si>
  <si>
    <t xml:space="preserve">Martincová </t>
  </si>
  <si>
    <t>3x (39)</t>
  </si>
  <si>
    <t>M171, M2326, M7094</t>
  </si>
  <si>
    <t>2019_03_06</t>
  </si>
  <si>
    <t>Staněk</t>
  </si>
  <si>
    <t>2x (39)</t>
  </si>
  <si>
    <t>M1907</t>
  </si>
  <si>
    <t>Balcarová</t>
  </si>
  <si>
    <t>M2350</t>
  </si>
  <si>
    <t>2019_03_05</t>
  </si>
  <si>
    <t>Křenek</t>
  </si>
  <si>
    <t>1+2+12</t>
  </si>
  <si>
    <t>Bohdan</t>
  </si>
  <si>
    <t>Harbec</t>
  </si>
  <si>
    <t xml:space="preserve">koleno </t>
  </si>
  <si>
    <t>1x (40)</t>
  </si>
  <si>
    <t xml:space="preserve">N </t>
  </si>
  <si>
    <t>2019_03_04</t>
  </si>
  <si>
    <t>Machylová</t>
  </si>
  <si>
    <t>Kratochvílová</t>
  </si>
  <si>
    <t>3x (39-40)</t>
  </si>
  <si>
    <t>Bohuslav</t>
  </si>
  <si>
    <t>S83.5, W01.11, M2321</t>
  </si>
  <si>
    <t>2019_03_01</t>
  </si>
  <si>
    <t>Gabriela</t>
  </si>
  <si>
    <t>Smejkalová</t>
  </si>
  <si>
    <t>2019_02_28</t>
  </si>
  <si>
    <t>Geprt</t>
  </si>
  <si>
    <t>2019_02_27</t>
  </si>
  <si>
    <t>Šteffek</t>
  </si>
  <si>
    <t>Franěk</t>
  </si>
  <si>
    <t>M171, M7126, R104</t>
  </si>
  <si>
    <t>Bartoníková</t>
  </si>
  <si>
    <t>2019_02_26</t>
  </si>
  <si>
    <t>M171, M2555</t>
  </si>
  <si>
    <t>Moťková</t>
  </si>
  <si>
    <t>M171, M7712</t>
  </si>
  <si>
    <t>Olga</t>
  </si>
  <si>
    <t>Hochmannová</t>
  </si>
  <si>
    <t xml:space="preserve">Radim </t>
  </si>
  <si>
    <t>M2540, M7032</t>
  </si>
  <si>
    <t>2019_02_25</t>
  </si>
  <si>
    <t xml:space="preserve">Vít </t>
  </si>
  <si>
    <t>Valchář</t>
  </si>
  <si>
    <t xml:space="preserve">Voltnerová </t>
  </si>
  <si>
    <t>M2322, M2540</t>
  </si>
  <si>
    <t>2019_02_22</t>
  </si>
  <si>
    <t>Tylšarová</t>
  </si>
  <si>
    <t>Koleňák</t>
  </si>
  <si>
    <t>M171,M2320</t>
  </si>
  <si>
    <t>2019_02_21</t>
  </si>
  <si>
    <t>2019_02_20</t>
  </si>
  <si>
    <t>2019_02_18</t>
  </si>
  <si>
    <t>Matúšů</t>
  </si>
  <si>
    <t>Peptoniphilus  harei   +</t>
  </si>
  <si>
    <t>M2357, W0111</t>
  </si>
  <si>
    <t>Novotný</t>
  </si>
  <si>
    <t>Martina</t>
  </si>
  <si>
    <t>Andrésová</t>
  </si>
  <si>
    <t>2019_02_14</t>
  </si>
  <si>
    <t>levá kyčel po TEP</t>
  </si>
  <si>
    <t>Ravasz</t>
  </si>
  <si>
    <t>2019_02_13</t>
  </si>
  <si>
    <t>Miloš</t>
  </si>
  <si>
    <t xml:space="preserve">Kamp </t>
  </si>
  <si>
    <t>3x (38)</t>
  </si>
  <si>
    <t xml:space="preserve">Stromská </t>
  </si>
  <si>
    <t>M171,M2321</t>
  </si>
  <si>
    <t xml:space="preserve"> Ivana</t>
  </si>
  <si>
    <t xml:space="preserve"> Zdena</t>
  </si>
  <si>
    <t>Grušková</t>
  </si>
  <si>
    <t>1+7</t>
  </si>
  <si>
    <t>M17.1, M7713</t>
  </si>
  <si>
    <t>2019_02_12</t>
  </si>
  <si>
    <t>Königová</t>
  </si>
  <si>
    <t>2019_02_08</t>
  </si>
  <si>
    <t xml:space="preserve">Švajdová </t>
  </si>
  <si>
    <t>M2321, M7646</t>
  </si>
  <si>
    <t>Hrubá</t>
  </si>
  <si>
    <t>T84.5, Y79.2, Z479</t>
  </si>
  <si>
    <t>2019_02_07</t>
  </si>
  <si>
    <t>Hrubý</t>
  </si>
  <si>
    <t>2x (38)</t>
  </si>
  <si>
    <t>M25.46, M23.26</t>
  </si>
  <si>
    <t>Renáta</t>
  </si>
  <si>
    <t>Kamená</t>
  </si>
  <si>
    <t>2019_02_06</t>
  </si>
  <si>
    <t xml:space="preserve">Lubomír </t>
  </si>
  <si>
    <t>1x (38)</t>
  </si>
  <si>
    <t>M17.1, S83.6, M171</t>
  </si>
  <si>
    <t>Šárka</t>
  </si>
  <si>
    <t xml:space="preserve">Gábová </t>
  </si>
  <si>
    <t>2019_02_05</t>
  </si>
  <si>
    <t>M23.22, M750</t>
  </si>
  <si>
    <t>Lučan</t>
  </si>
  <si>
    <t>M171, M2147</t>
  </si>
  <si>
    <t>2019_02_04</t>
  </si>
  <si>
    <t>Hřivnová</t>
  </si>
  <si>
    <t>8+7</t>
  </si>
  <si>
    <t>2019_01_30</t>
  </si>
  <si>
    <t>zkumavka praskla v centrifuze</t>
  </si>
  <si>
    <t>2019_01_29</t>
  </si>
  <si>
    <t>2019_01_28</t>
  </si>
  <si>
    <t>2019_01_25</t>
  </si>
  <si>
    <t>Miloslava</t>
  </si>
  <si>
    <t>Suchánková</t>
  </si>
  <si>
    <t>3x (37)</t>
  </si>
  <si>
    <t>M2399</t>
  </si>
  <si>
    <t>M2339</t>
  </si>
  <si>
    <t>Mlčoch</t>
  </si>
  <si>
    <t>M23.20, M17.1</t>
  </si>
  <si>
    <t>2019_01_24</t>
  </si>
  <si>
    <t>9+5+12</t>
  </si>
  <si>
    <t>2019_01_23</t>
  </si>
  <si>
    <t>pravé koleno; říjen-listopad 2018 artritida; už 1x punktováno na ORTA</t>
  </si>
  <si>
    <t>M08.06</t>
  </si>
  <si>
    <t>0254115708</t>
  </si>
  <si>
    <t>Arabčuková</t>
  </si>
  <si>
    <t>levé koleno; od pol. prosince 2018 artritida; nikdy dříve nepunktováno</t>
  </si>
  <si>
    <t>2019_01_22</t>
  </si>
  <si>
    <t>2019_01_21</t>
  </si>
  <si>
    <t>2019_01_18</t>
  </si>
  <si>
    <t>Zbigniew</t>
  </si>
  <si>
    <t>2019_01_17</t>
  </si>
  <si>
    <t>T848, Y792, M751</t>
  </si>
  <si>
    <t>2019_01_16</t>
  </si>
  <si>
    <t>Špíšek</t>
  </si>
  <si>
    <t>2019_01_15</t>
  </si>
  <si>
    <t>M17.1, M170</t>
  </si>
  <si>
    <t xml:space="preserve">Zdeněk </t>
  </si>
  <si>
    <t>Coufal</t>
  </si>
  <si>
    <t>2019_01_11</t>
  </si>
  <si>
    <t>2019_01_10</t>
  </si>
  <si>
    <t>2019_01_09</t>
  </si>
  <si>
    <t>Wlček</t>
  </si>
  <si>
    <t>Vlčková</t>
  </si>
  <si>
    <t>Veselská</t>
  </si>
  <si>
    <t>Pavlína</t>
  </si>
  <si>
    <t>Věroslav</t>
  </si>
  <si>
    <t>2019_01_07</t>
  </si>
  <si>
    <t>2000?</t>
  </si>
  <si>
    <t>T844, Y792, M173</t>
  </si>
  <si>
    <t>2019_01_04</t>
  </si>
  <si>
    <t>Krutilová</t>
  </si>
  <si>
    <t>1+8</t>
  </si>
  <si>
    <t>2019_01_03</t>
  </si>
  <si>
    <t>Kocourek</t>
  </si>
  <si>
    <t>3x (36)</t>
  </si>
  <si>
    <t>ORT-29c</t>
  </si>
  <si>
    <t>2019_01_02</t>
  </si>
  <si>
    <t>2018_12_21</t>
  </si>
  <si>
    <t>Jílek</t>
  </si>
  <si>
    <t>3,9+</t>
  </si>
  <si>
    <t>M70.46</t>
  </si>
  <si>
    <t>2018_12_20</t>
  </si>
  <si>
    <t>Burgetová</t>
  </si>
  <si>
    <t>M23.50</t>
  </si>
  <si>
    <t>Dulava</t>
  </si>
  <si>
    <t>T845, y792, A419</t>
  </si>
  <si>
    <t>2018_12_18</t>
  </si>
  <si>
    <t>M174,M2556</t>
  </si>
  <si>
    <t>2018_12_13</t>
  </si>
  <si>
    <t xml:space="preserve">Shaqiri </t>
  </si>
  <si>
    <t xml:space="preserve">Polišenský </t>
  </si>
  <si>
    <t>Z966,M170,Z479</t>
  </si>
  <si>
    <t xml:space="preserve">Fojtík </t>
  </si>
  <si>
    <t>Z47.9, M00.96, M2320</t>
  </si>
  <si>
    <t>2018_12_12</t>
  </si>
  <si>
    <t>Tesařík</t>
  </si>
  <si>
    <t>M23.81</t>
  </si>
  <si>
    <t>Michaela</t>
  </si>
  <si>
    <t>Marková</t>
  </si>
  <si>
    <t>2018_12_10</t>
  </si>
  <si>
    <t>M2321, M2322</t>
  </si>
  <si>
    <t xml:space="preserve">Nečekal </t>
  </si>
  <si>
    <t>2018_12_07</t>
  </si>
  <si>
    <t>Radovan</t>
  </si>
  <si>
    <t>Zrník</t>
  </si>
  <si>
    <t>8+9+11</t>
  </si>
  <si>
    <t>Žlotířová</t>
  </si>
  <si>
    <t>M2351</t>
  </si>
  <si>
    <t>Petra</t>
  </si>
  <si>
    <t>Šturalová</t>
  </si>
  <si>
    <t>2018_12_06</t>
  </si>
  <si>
    <t>Zelinová</t>
  </si>
  <si>
    <t>S462, W0191</t>
  </si>
  <si>
    <t>Patrik</t>
  </si>
  <si>
    <t xml:space="preserve">Eliáš </t>
  </si>
  <si>
    <t>M2323, M2320</t>
  </si>
  <si>
    <t>M77.13, M2546</t>
  </si>
  <si>
    <t>2018_12_05</t>
  </si>
  <si>
    <t>M13.16</t>
  </si>
  <si>
    <t>Skřebský</t>
  </si>
  <si>
    <t>M23.21, M17.1, M2324</t>
  </si>
  <si>
    <t>Machatá</t>
  </si>
  <si>
    <t>M25.56</t>
  </si>
  <si>
    <t xml:space="preserve">pravé koleno </t>
  </si>
  <si>
    <t>2018_12_04</t>
  </si>
  <si>
    <t>Šmíd</t>
  </si>
  <si>
    <t>3x (35)</t>
  </si>
  <si>
    <t>M1316, W0101</t>
  </si>
  <si>
    <t>2018_11_30</t>
  </si>
  <si>
    <t>Kamínková</t>
  </si>
  <si>
    <t>8+1</t>
  </si>
  <si>
    <t>S835, W0190</t>
  </si>
  <si>
    <t>2018_11_29</t>
  </si>
  <si>
    <t>0203314147</t>
  </si>
  <si>
    <t>David</t>
  </si>
  <si>
    <t>Štogryn</t>
  </si>
  <si>
    <t>Enterobacter  cloacae</t>
  </si>
  <si>
    <t>2018_11_28</t>
  </si>
  <si>
    <t xml:space="preserve">M171, M2546 </t>
  </si>
  <si>
    <t>2018_11_22</t>
  </si>
  <si>
    <t>Žižka</t>
  </si>
  <si>
    <t>M2326, M2546</t>
  </si>
  <si>
    <t>Kozárková</t>
  </si>
  <si>
    <t>M1904, M171, M161</t>
  </si>
  <si>
    <t>2018_11_21</t>
  </si>
  <si>
    <t>T848, Y792, Z966</t>
  </si>
  <si>
    <t>Neisseria  mucosa   po pomnožení</t>
  </si>
  <si>
    <t>Z470, M171, M2546</t>
  </si>
  <si>
    <t>2018_11_15</t>
  </si>
  <si>
    <t>Irma</t>
  </si>
  <si>
    <t>2018_11_08</t>
  </si>
  <si>
    <t xml:space="preserve"> M171</t>
  </si>
  <si>
    <t>Vičar</t>
  </si>
  <si>
    <t>2018_11_07</t>
  </si>
  <si>
    <t>Kropková</t>
  </si>
  <si>
    <t>2018_11_06</t>
  </si>
  <si>
    <t>Seifried</t>
  </si>
  <si>
    <t>M171, M7666</t>
  </si>
  <si>
    <t>2018_11_02</t>
  </si>
  <si>
    <t>Polách</t>
  </si>
  <si>
    <t>2018_11_01</t>
  </si>
  <si>
    <t>Dobromila</t>
  </si>
  <si>
    <t>Vlachařová</t>
  </si>
  <si>
    <t>2018_10_31</t>
  </si>
  <si>
    <t>2x (35)</t>
  </si>
  <si>
    <t>6+11</t>
  </si>
  <si>
    <t>2018_10_30</t>
  </si>
  <si>
    <t>Urbánková</t>
  </si>
  <si>
    <t xml:space="preserve">koleno   </t>
  </si>
  <si>
    <t>3x (34)</t>
  </si>
  <si>
    <t>M171, T848</t>
  </si>
  <si>
    <t>2018_10_29</t>
  </si>
  <si>
    <t>Volek</t>
  </si>
  <si>
    <t>2018_10_25</t>
  </si>
  <si>
    <t>Microbacterium  sp   +++</t>
  </si>
  <si>
    <t>M220</t>
  </si>
  <si>
    <t>2018_10_24</t>
  </si>
  <si>
    <t>Leona</t>
  </si>
  <si>
    <t>Tomečková</t>
  </si>
  <si>
    <t>M2546, M1316</t>
  </si>
  <si>
    <t>9+10</t>
  </si>
  <si>
    <t>M0096, M126</t>
  </si>
  <si>
    <t>3+12</t>
  </si>
  <si>
    <t>2018_10_23</t>
  </si>
  <si>
    <t>2018_10_18</t>
  </si>
  <si>
    <t>2018_10_17</t>
  </si>
  <si>
    <t>S83.2, W01.51</t>
  </si>
  <si>
    <t>Dohnalová</t>
  </si>
  <si>
    <t>Hála</t>
  </si>
  <si>
    <t>Hanus</t>
  </si>
  <si>
    <t>T84.1, Y79.2, M160</t>
  </si>
  <si>
    <t> -</t>
  </si>
  <si>
    <t>M54.56, M6534</t>
  </si>
  <si>
    <t>2018_10_11</t>
  </si>
  <si>
    <t>Puchmeltrová</t>
  </si>
  <si>
    <t>levé koleno </t>
  </si>
  <si>
    <t>M25.46, M17.1</t>
  </si>
  <si>
    <t>Hudec</t>
  </si>
  <si>
    <t>M17.3, M238</t>
  </si>
  <si>
    <t>M17.1, M2550</t>
  </si>
  <si>
    <t>2018_10_10</t>
  </si>
  <si>
    <t>Skurčák</t>
  </si>
  <si>
    <t>pravékoleno</t>
  </si>
  <si>
    <t>Nevrlý</t>
  </si>
  <si>
    <t>M17.1, Z47.8, T848</t>
  </si>
  <si>
    <t>Indrák</t>
  </si>
  <si>
    <t>2018_10_09</t>
  </si>
  <si>
    <t>2018_10_05</t>
  </si>
  <si>
    <t>M23.24, M24.16, M2322</t>
  </si>
  <si>
    <t>Radomír</t>
  </si>
  <si>
    <t>Frydrych</t>
  </si>
  <si>
    <t>6+12</t>
  </si>
  <si>
    <t>2018_10_04</t>
  </si>
  <si>
    <t>Staphylococcus  epidermidis</t>
  </si>
  <si>
    <t>2018_10_03</t>
  </si>
  <si>
    <t>M17.1, M162</t>
  </si>
  <si>
    <t xml:space="preserve">Veselá </t>
  </si>
  <si>
    <t>S83.2, W01.00</t>
  </si>
  <si>
    <t>Rychlá</t>
  </si>
  <si>
    <t>3x (33)</t>
  </si>
  <si>
    <t>M17.1, M755</t>
  </si>
  <si>
    <t>Körner</t>
  </si>
  <si>
    <t>pravé koleno B</t>
  </si>
  <si>
    <t>M2499</t>
  </si>
  <si>
    <t>Sofie</t>
  </si>
  <si>
    <t>Murzová</t>
  </si>
  <si>
    <t>9505 b</t>
  </si>
  <si>
    <t>pravé koleno A</t>
  </si>
  <si>
    <t>2x (33)</t>
  </si>
  <si>
    <t>D892, I801</t>
  </si>
  <si>
    <t>0403144346</t>
  </si>
  <si>
    <t>M2556, M1911, M160</t>
  </si>
  <si>
    <t>2018_10_01</t>
  </si>
  <si>
    <t>2018_09_27</t>
  </si>
  <si>
    <t>koleno (lokalizace: neuvedena)</t>
  </si>
  <si>
    <t>T84.0, Y79.2</t>
  </si>
  <si>
    <t>2018_09_26</t>
  </si>
  <si>
    <t xml:space="preserve">Hynek </t>
  </si>
  <si>
    <t>8+5+12</t>
  </si>
  <si>
    <t>Z47.8</t>
  </si>
  <si>
    <t xml:space="preserve">Blažková </t>
  </si>
  <si>
    <t>3x (30)</t>
  </si>
  <si>
    <t>2018_09_25</t>
  </si>
  <si>
    <t>2018_09_21</t>
  </si>
  <si>
    <t>Maurizio</t>
  </si>
  <si>
    <t>Drahomíra</t>
  </si>
  <si>
    <t>Diatková</t>
  </si>
  <si>
    <t>2018_09_20</t>
  </si>
  <si>
    <t>M2321, M171</t>
  </si>
  <si>
    <t>5+8+12</t>
  </si>
  <si>
    <t>Drozd</t>
  </si>
  <si>
    <t>M2322,M2548,M2551</t>
  </si>
  <si>
    <t>2018_09_19</t>
  </si>
  <si>
    <t xml:space="preserve">Mádrová </t>
  </si>
  <si>
    <t>Bernard</t>
  </si>
  <si>
    <t xml:space="preserve">Lasák </t>
  </si>
  <si>
    <t>M171,M2322</t>
  </si>
  <si>
    <t xml:space="preserve">Jílková </t>
  </si>
  <si>
    <t>Antonie</t>
  </si>
  <si>
    <t xml:space="preserve">Balunová </t>
  </si>
  <si>
    <t>6x (30)</t>
  </si>
  <si>
    <t>2018_09_18</t>
  </si>
  <si>
    <t>Nagy</t>
  </si>
  <si>
    <t>2018_09_13</t>
  </si>
  <si>
    <t>S83.7, W01.90, M2506</t>
  </si>
  <si>
    <t>Macek</t>
  </si>
  <si>
    <t>M00.06, M7023</t>
  </si>
  <si>
    <t>Otakar</t>
  </si>
  <si>
    <t>Hlaváč</t>
  </si>
  <si>
    <t>2018_09_11</t>
  </si>
  <si>
    <t>Nikola</t>
  </si>
  <si>
    <t xml:space="preserve">Glogarová </t>
  </si>
  <si>
    <t>M17.1, Z479</t>
  </si>
  <si>
    <t>2018_09_10</t>
  </si>
  <si>
    <t>Hránek</t>
  </si>
  <si>
    <t>M17.1, M7204</t>
  </si>
  <si>
    <t>Polášková</t>
  </si>
  <si>
    <t>4/25/127/15/HLA-DR/65</t>
  </si>
  <si>
    <t>3/16+56/4(PerCP)/203c/HLA-DR/118</t>
  </si>
  <si>
    <t>2018_09_07</t>
  </si>
  <si>
    <t>Pohanka</t>
  </si>
  <si>
    <t>M7023</t>
  </si>
  <si>
    <t>Nesvadba</t>
  </si>
  <si>
    <t>2018_09_06</t>
  </si>
  <si>
    <t>S837, W0191</t>
  </si>
  <si>
    <t>Opravil</t>
  </si>
  <si>
    <t>Dydowicz</t>
  </si>
  <si>
    <t>T84.5, Y79.2, Z470</t>
  </si>
  <si>
    <t>2018_09_05</t>
  </si>
  <si>
    <t>Maria</t>
  </si>
  <si>
    <t>Vetešníková</t>
  </si>
  <si>
    <t>4/25/127/15/HLA-DR/66</t>
  </si>
  <si>
    <t>3/16+56/4(PerCP)/203c/HLA-DR/119</t>
  </si>
  <si>
    <t>Tomková</t>
  </si>
  <si>
    <t>M00.96, M2546</t>
  </si>
  <si>
    <t>2018_09_04</t>
  </si>
  <si>
    <t>2018_09_03</t>
  </si>
  <si>
    <t>2018_08_31</t>
  </si>
  <si>
    <t>2018_08_24</t>
  </si>
  <si>
    <t xml:space="preserve">Drahomír </t>
  </si>
  <si>
    <t>M23.26, M17.0, M170</t>
  </si>
  <si>
    <t>2018_08_23</t>
  </si>
  <si>
    <t xml:space="preserve">Slaměník </t>
  </si>
  <si>
    <t>M71.26</t>
  </si>
  <si>
    <t>2018_08_22</t>
  </si>
  <si>
    <t>3/16+56/4(PCPC55)/15/DR/45</t>
  </si>
  <si>
    <t>8+3</t>
  </si>
  <si>
    <t>S835, W0101</t>
  </si>
  <si>
    <t>Hlaváček</t>
  </si>
  <si>
    <t>2018_08_21</t>
  </si>
  <si>
    <t>M2351,S835</t>
  </si>
  <si>
    <t>Obhlídal</t>
  </si>
  <si>
    <t>2018_08_17</t>
  </si>
  <si>
    <t>2018_08_16</t>
  </si>
  <si>
    <t>2+bloody particels</t>
  </si>
  <si>
    <t>M171, M2546, M170</t>
  </si>
  <si>
    <t>M2325, M232</t>
  </si>
  <si>
    <t>2018_08_15</t>
  </si>
  <si>
    <t>Zedník</t>
  </si>
  <si>
    <t>Šlichtová</t>
  </si>
  <si>
    <t>2018_08_13</t>
  </si>
  <si>
    <t>Dominika</t>
  </si>
  <si>
    <t>Hanzlíková</t>
  </si>
  <si>
    <t>levý loket</t>
  </si>
  <si>
    <t>M7022, Z478</t>
  </si>
  <si>
    <t>Götz</t>
  </si>
  <si>
    <t>2018_08_10</t>
  </si>
  <si>
    <t>Chodníčková</t>
  </si>
  <si>
    <t>M2320, M2147</t>
  </si>
  <si>
    <t>2018_08_09</t>
  </si>
  <si>
    <t>Hálková</t>
  </si>
  <si>
    <t>2+12+5</t>
  </si>
  <si>
    <t>2018_08_07</t>
  </si>
  <si>
    <t>2018_08_06</t>
  </si>
  <si>
    <t>0159254392</t>
  </si>
  <si>
    <t>Lukrécia</t>
  </si>
  <si>
    <t>2018_07_31</t>
  </si>
  <si>
    <t>Jiřina</t>
  </si>
  <si>
    <t>3x (29)</t>
  </si>
  <si>
    <t>2018_07_27</t>
  </si>
  <si>
    <t>2018_07_26</t>
  </si>
  <si>
    <t>5+8+clumps</t>
  </si>
  <si>
    <t>pravé koleno - Bakerova cysta</t>
  </si>
  <si>
    <t>S832, W0130, M755</t>
  </si>
  <si>
    <t>2018_07_25</t>
  </si>
  <si>
    <t xml:space="preserve">Vymazal </t>
  </si>
  <si>
    <t>Z470, M170</t>
  </si>
  <si>
    <t>Zuzana</t>
  </si>
  <si>
    <t>Lésková</t>
  </si>
  <si>
    <t>1+9</t>
  </si>
  <si>
    <t>Koňarik</t>
  </si>
  <si>
    <t>S832, W0190</t>
  </si>
  <si>
    <t>2018_07_24</t>
  </si>
  <si>
    <t>Daniel</t>
  </si>
  <si>
    <t>Svačina</t>
  </si>
  <si>
    <t>Serratia  marcescens</t>
  </si>
  <si>
    <t>M2322, M750</t>
  </si>
  <si>
    <t>Čunderlová</t>
  </si>
  <si>
    <t>M2550, S935</t>
  </si>
  <si>
    <t>2018_07_23</t>
  </si>
  <si>
    <t>2018_07_19</t>
  </si>
  <si>
    <t>Mária</t>
  </si>
  <si>
    <t xml:space="preserve">Enterococcus  faecalis </t>
  </si>
  <si>
    <t>Z479, M171</t>
  </si>
  <si>
    <t>385624447</t>
  </si>
  <si>
    <t>Burešová</t>
  </si>
  <si>
    <t>2018_07_17</t>
  </si>
  <si>
    <t>490809113</t>
  </si>
  <si>
    <t>Fabiánek</t>
  </si>
  <si>
    <t>2018_07_04</t>
  </si>
  <si>
    <t>7107225851</t>
  </si>
  <si>
    <t>DK-21A</t>
  </si>
  <si>
    <t>2018_06_29</t>
  </si>
  <si>
    <t>0610123239</t>
  </si>
  <si>
    <t>9+clumps</t>
  </si>
  <si>
    <t>2018_06_27</t>
  </si>
  <si>
    <t>1+clumps</t>
  </si>
  <si>
    <t>2018_06_26</t>
  </si>
  <si>
    <t>Thon</t>
  </si>
  <si>
    <t>3x (28)</t>
  </si>
  <si>
    <t>2018_06_25</t>
  </si>
  <si>
    <t>2018_06_22</t>
  </si>
  <si>
    <t>Zajíček</t>
  </si>
  <si>
    <t>M2322, M6596, M2506</t>
  </si>
  <si>
    <t>Gajda</t>
  </si>
  <si>
    <t>Giesl</t>
  </si>
  <si>
    <t>2018_06_21</t>
  </si>
  <si>
    <t>Pěrůžek</t>
  </si>
  <si>
    <t>M2556, M171,  M161</t>
  </si>
  <si>
    <t>Eyer</t>
  </si>
  <si>
    <t>2018_06_20</t>
  </si>
  <si>
    <t>2018_06_19</t>
  </si>
  <si>
    <t>2018_06_14</t>
  </si>
  <si>
    <t>Turoňová</t>
  </si>
  <si>
    <t>S834, W0190</t>
  </si>
  <si>
    <t>0203314146</t>
  </si>
  <si>
    <t>S832,W0100</t>
  </si>
  <si>
    <t>2018_06_13</t>
  </si>
  <si>
    <t>Mareš</t>
  </si>
  <si>
    <t>2018_06_12</t>
  </si>
  <si>
    <t>1+clump</t>
  </si>
  <si>
    <t>2018_06_11</t>
  </si>
  <si>
    <t xml:space="preserve">Hirsch </t>
  </si>
  <si>
    <t xml:space="preserve">Bohumil </t>
  </si>
  <si>
    <t>Gurka</t>
  </si>
  <si>
    <t>2018_06_08</t>
  </si>
  <si>
    <t>Řehulková</t>
  </si>
  <si>
    <t>S8231,W0111,S8210</t>
  </si>
  <si>
    <t>Poláš</t>
  </si>
  <si>
    <t>M171,M2550</t>
  </si>
  <si>
    <t>Pliska</t>
  </si>
  <si>
    <t>Lant</t>
  </si>
  <si>
    <t>Fridrichová</t>
  </si>
  <si>
    <t>3x (27)</t>
  </si>
  <si>
    <t>2018_06_07</t>
  </si>
  <si>
    <t>Špičková</t>
  </si>
  <si>
    <t>levé koleno-Bakerova cysta</t>
  </si>
  <si>
    <t>M2546,M170,M2546</t>
  </si>
  <si>
    <t>Michalík</t>
  </si>
  <si>
    <t>Kalousová</t>
  </si>
  <si>
    <t>M0808</t>
  </si>
  <si>
    <t>2018_06_06</t>
  </si>
  <si>
    <t>0612146590</t>
  </si>
  <si>
    <t>Slaninák</t>
  </si>
  <si>
    <t>Pseudomonas  mendocina   ++</t>
  </si>
  <si>
    <t>2018_06_05</t>
  </si>
  <si>
    <t>2018_06_04</t>
  </si>
  <si>
    <t>Procházka</t>
  </si>
  <si>
    <t>S835,W0192,S830</t>
  </si>
  <si>
    <t>Krčmář</t>
  </si>
  <si>
    <t>M2321,M171</t>
  </si>
  <si>
    <t>Částková</t>
  </si>
  <si>
    <t>6+slightly9</t>
  </si>
  <si>
    <t>2018_06_01</t>
  </si>
  <si>
    <t>M7737,M171</t>
  </si>
  <si>
    <t>2018_05_31</t>
  </si>
  <si>
    <t>Faltus</t>
  </si>
  <si>
    <t>2018_05_30</t>
  </si>
  <si>
    <t xml:space="preserve">Václavský </t>
  </si>
  <si>
    <t>Z966, M510</t>
  </si>
  <si>
    <t>2018_05_24</t>
  </si>
  <si>
    <t>Leibner</t>
  </si>
  <si>
    <t>2018_05_22</t>
  </si>
  <si>
    <t>Švehlová</t>
  </si>
  <si>
    <t>native 3/16+56/4(PCPC55)/15/DR/45</t>
  </si>
  <si>
    <t>2018_05_16</t>
  </si>
  <si>
    <t xml:space="preserve">Trtík </t>
  </si>
  <si>
    <t>2018_05_15</t>
  </si>
  <si>
    <t>Droběna</t>
  </si>
  <si>
    <t>2018_05_11</t>
  </si>
  <si>
    <t>2018_05_10</t>
  </si>
  <si>
    <t>Zejda</t>
  </si>
  <si>
    <t>Pařízek</t>
  </si>
  <si>
    <t xml:space="preserve">Kocuria  kristinae </t>
  </si>
  <si>
    <t>3x (26)</t>
  </si>
  <si>
    <t>S832, W0130, M224</t>
  </si>
  <si>
    <t>2018_05_09</t>
  </si>
  <si>
    <t>Vích</t>
  </si>
  <si>
    <t>M1903</t>
  </si>
  <si>
    <t>Skácel</t>
  </si>
  <si>
    <t>viskozní NELZE HODNOTIT</t>
  </si>
  <si>
    <t xml:space="preserve">M1901 </t>
  </si>
  <si>
    <t>Lešingr</t>
  </si>
  <si>
    <t>2018_05_07</t>
  </si>
  <si>
    <t>M7046</t>
  </si>
  <si>
    <t>Kočiřík</t>
  </si>
  <si>
    <t>T841, Y792</t>
  </si>
  <si>
    <t>2018_05_03</t>
  </si>
  <si>
    <t xml:space="preserve">Kovařík </t>
  </si>
  <si>
    <t>2018_04_27</t>
  </si>
  <si>
    <t xml:space="preserve">Hajkr </t>
  </si>
  <si>
    <t>2018_04_25</t>
  </si>
  <si>
    <t>Staňová</t>
  </si>
  <si>
    <t>M171,M160,M171</t>
  </si>
  <si>
    <t>Beck</t>
  </si>
  <si>
    <t>3x (25)</t>
  </si>
  <si>
    <t>Ženožičková</t>
  </si>
  <si>
    <t>2018_04_19</t>
  </si>
  <si>
    <t>Svatopluk</t>
  </si>
  <si>
    <t>Konečný</t>
  </si>
  <si>
    <t>2018_04_18</t>
  </si>
  <si>
    <t>2018_04_17</t>
  </si>
  <si>
    <t>2018_04_12</t>
  </si>
  <si>
    <t>Plšková</t>
  </si>
  <si>
    <t xml:space="preserve"> Staphylococcus  epidermidis   +</t>
  </si>
  <si>
    <t xml:space="preserve"> - </t>
  </si>
  <si>
    <t>T845, Y792, M1090</t>
  </si>
  <si>
    <t>2018_04_11</t>
  </si>
  <si>
    <t>Zahrádka</t>
  </si>
  <si>
    <t>S836, W0111, W0231</t>
  </si>
  <si>
    <t>Kateřina</t>
  </si>
  <si>
    <t>Küntlerová</t>
  </si>
  <si>
    <t>S832, W0100, M2320</t>
  </si>
  <si>
    <t>2018_04_10</t>
  </si>
  <si>
    <t xml:space="preserve">Vrána </t>
  </si>
  <si>
    <t>2018_04_05</t>
  </si>
  <si>
    <t>2018_04_04</t>
  </si>
  <si>
    <t>S8210, W0101</t>
  </si>
  <si>
    <t>Hajná</t>
  </si>
  <si>
    <t>Gurďalská</t>
  </si>
  <si>
    <t>Adéla</t>
  </si>
  <si>
    <t>S832, W0130</t>
  </si>
  <si>
    <t>0302105760</t>
  </si>
  <si>
    <t>Lochman</t>
  </si>
  <si>
    <t>2018_04_03</t>
  </si>
  <si>
    <t>yes (APC-IgG2)</t>
  </si>
  <si>
    <t>2018_03_29</t>
  </si>
  <si>
    <t>Vycudilík</t>
  </si>
  <si>
    <t>M2352, M171, M2325</t>
  </si>
  <si>
    <t>Belák</t>
  </si>
  <si>
    <t>2+11</t>
  </si>
  <si>
    <t>2018_03_28</t>
  </si>
  <si>
    <t>Studená</t>
  </si>
  <si>
    <t>2018_03_23</t>
  </si>
  <si>
    <t>Kulísek</t>
  </si>
  <si>
    <t xml:space="preserve">Acinetobacter  lwoffii </t>
  </si>
  <si>
    <t>2018_03_22</t>
  </si>
  <si>
    <t>M1390</t>
  </si>
  <si>
    <t>2018_03_19</t>
  </si>
  <si>
    <t>´0411036076</t>
  </si>
  <si>
    <t>S832,W0100,M171</t>
  </si>
  <si>
    <t>2018_03_14</t>
  </si>
  <si>
    <t xml:space="preserve">Prokop </t>
  </si>
  <si>
    <t>2018_03_13</t>
  </si>
  <si>
    <t>Slepánková</t>
  </si>
  <si>
    <t>Hamal</t>
  </si>
  <si>
    <t>M171, Z966</t>
  </si>
  <si>
    <t>Študentová</t>
  </si>
  <si>
    <t>koleno l.sin.</t>
  </si>
  <si>
    <t>M171, T848, Y792</t>
  </si>
  <si>
    <t>2018_03_12</t>
  </si>
  <si>
    <t>M2546, M7065</t>
  </si>
  <si>
    <t>2018_03_08</t>
  </si>
  <si>
    <t>Rolenc</t>
  </si>
  <si>
    <t>S832, W0111, W0188</t>
  </si>
  <si>
    <t>Lýsek</t>
  </si>
  <si>
    <t>S837, W0230, W0231</t>
  </si>
  <si>
    <t>Evžen</t>
  </si>
  <si>
    <t>Jachan</t>
  </si>
  <si>
    <t>TEP kolne</t>
  </si>
  <si>
    <t>Jančíková</t>
  </si>
  <si>
    <t>2018_03_07</t>
  </si>
  <si>
    <t>S835, W1999</t>
  </si>
  <si>
    <t>Kašpárek</t>
  </si>
  <si>
    <t>2018_03_05</t>
  </si>
  <si>
    <t xml:space="preserve">Kovář </t>
  </si>
  <si>
    <t xml:space="preserve">Staphylococcus  epidermidis </t>
  </si>
  <si>
    <t>M171, M2352</t>
  </si>
  <si>
    <t>2018_03_01</t>
  </si>
  <si>
    <t>jenom nativka</t>
  </si>
  <si>
    <t>T844, Y792, M6584</t>
  </si>
  <si>
    <t>Trnka</t>
  </si>
  <si>
    <t>3/16+56/4/203c/HLA-DR/117</t>
  </si>
  <si>
    <t>2018_02_28</t>
  </si>
  <si>
    <t>0355145714</t>
  </si>
  <si>
    <t>Darina</t>
  </si>
  <si>
    <t>pravé koleno Bakerova cysta</t>
  </si>
  <si>
    <t>M171, M2556</t>
  </si>
  <si>
    <t>Kožený</t>
  </si>
  <si>
    <t>Pavlačka</t>
  </si>
  <si>
    <t xml:space="preserve">TKÁŇ-Staphylococcus  haemolyticus </t>
  </si>
  <si>
    <t>3x (24)</t>
  </si>
  <si>
    <t>Polková</t>
  </si>
  <si>
    <t>2018_02_27</t>
  </si>
  <si>
    <t>not measured, levé koleno</t>
  </si>
  <si>
    <t>2018_02_23</t>
  </si>
  <si>
    <t>2018_02_21</t>
  </si>
  <si>
    <t>0052105768</t>
  </si>
  <si>
    <t xml:space="preserve">Zachari </t>
  </si>
  <si>
    <t>2018_02_20</t>
  </si>
  <si>
    <t>M221</t>
  </si>
  <si>
    <t>2018_02_19</t>
  </si>
  <si>
    <t>Kukučková</t>
  </si>
  <si>
    <t>2018_02_09</t>
  </si>
  <si>
    <t>M6586, M232</t>
  </si>
  <si>
    <t>2018_02_08</t>
  </si>
  <si>
    <t>Rajmon</t>
  </si>
  <si>
    <t>M171, Z478</t>
  </si>
  <si>
    <t>2018_02_07</t>
  </si>
  <si>
    <t>Krampol</t>
  </si>
  <si>
    <t>8+11</t>
  </si>
  <si>
    <t>2018_02_01</t>
  </si>
  <si>
    <t>no</t>
  </si>
  <si>
    <t>Kosková</t>
  </si>
  <si>
    <t>M0096,M7056,M2320</t>
  </si>
  <si>
    <t>2018_01_30</t>
  </si>
  <si>
    <t xml:space="preserve">Drexlerová </t>
  </si>
  <si>
    <t>14/16(3G8)/45/163/11b/11c</t>
  </si>
  <si>
    <t>M2546, W0130</t>
  </si>
  <si>
    <t>2018_01_25</t>
  </si>
  <si>
    <t>Šatánek</t>
  </si>
  <si>
    <t>T841, Y792, T844</t>
  </si>
  <si>
    <t>Míchal</t>
  </si>
  <si>
    <t>S835, W0111, S832</t>
  </si>
  <si>
    <t>Vítek</t>
  </si>
  <si>
    <t>M5450, L400, M170</t>
  </si>
  <si>
    <t>Válal</t>
  </si>
  <si>
    <t>Vlastislav</t>
  </si>
  <si>
    <t>Ježák</t>
  </si>
  <si>
    <t>Streptococcus  dysgalactiae   ++</t>
  </si>
  <si>
    <t>Z479, M161, S823</t>
  </si>
  <si>
    <t>2018_01_24</t>
  </si>
  <si>
    <t>Kříček</t>
  </si>
  <si>
    <t>Grigárková</t>
  </si>
  <si>
    <t>S837, W0190</t>
  </si>
  <si>
    <t>2018_01_23</t>
  </si>
  <si>
    <t>Hýbl</t>
  </si>
  <si>
    <t xml:space="preserve"> Staphylococcus  epidermidis   zcela ojediněle</t>
  </si>
  <si>
    <t>2018_01_22</t>
  </si>
  <si>
    <t>M171, M2325</t>
  </si>
  <si>
    <t>2018_01_19</t>
  </si>
  <si>
    <t>Janků</t>
  </si>
  <si>
    <t>3x (22)</t>
  </si>
  <si>
    <t>2018_01_11</t>
  </si>
  <si>
    <t>Jurášová</t>
  </si>
  <si>
    <t>Grúzová</t>
  </si>
  <si>
    <t>2+clumps</t>
  </si>
  <si>
    <t>2018_01_10</t>
  </si>
  <si>
    <t>Hloušek</t>
  </si>
  <si>
    <t>2018_01_04</t>
  </si>
  <si>
    <t>Šrom</t>
  </si>
  <si>
    <t>Miluše</t>
  </si>
  <si>
    <t>Bosáková</t>
  </si>
  <si>
    <t>2018_01_03</t>
  </si>
  <si>
    <t>8 + clumps</t>
  </si>
  <si>
    <t>2017_12_18</t>
  </si>
  <si>
    <t>S835, W0130, M2147</t>
  </si>
  <si>
    <t>2017_12_15</t>
  </si>
  <si>
    <t>Valášek</t>
  </si>
  <si>
    <t>M1096</t>
  </si>
  <si>
    <t>Krňávek</t>
  </si>
  <si>
    <t>M170, M2546</t>
  </si>
  <si>
    <t>2017_12_14</t>
  </si>
  <si>
    <t>pravý loket</t>
  </si>
  <si>
    <t>M7032</t>
  </si>
  <si>
    <t xml:space="preserve">Komínek </t>
  </si>
  <si>
    <t>2017_12_06</t>
  </si>
  <si>
    <t>Opletalová</t>
  </si>
  <si>
    <t>Janů</t>
  </si>
  <si>
    <t>2017_12_05</t>
  </si>
  <si>
    <t>2017_12_04</t>
  </si>
  <si>
    <t>Mračková</t>
  </si>
  <si>
    <t>Kubíčková</t>
  </si>
  <si>
    <t>not measured, pravé koleno</t>
  </si>
  <si>
    <t>M7126, G560</t>
  </si>
  <si>
    <t>2017_11_30</t>
  </si>
  <si>
    <t>Ema</t>
  </si>
  <si>
    <t>Daňhelová</t>
  </si>
  <si>
    <t>S832, W0103</t>
  </si>
  <si>
    <t>Paulů</t>
  </si>
  <si>
    <t>S832, W0122, W0111</t>
  </si>
  <si>
    <t>2017_11_29</t>
  </si>
  <si>
    <t>Stehura</t>
  </si>
  <si>
    <t>2017_11_24</t>
  </si>
  <si>
    <t>3+14/16+56/45/15/4/19</t>
  </si>
  <si>
    <t xml:space="preserve">Krmelová </t>
  </si>
  <si>
    <t>S832, W1001</t>
  </si>
  <si>
    <t>2017_11_23</t>
  </si>
  <si>
    <t>Weiserová</t>
  </si>
  <si>
    <t>Vymazalová</t>
  </si>
  <si>
    <t>T848, Y792, M170</t>
  </si>
  <si>
    <t>2017_11_22</t>
  </si>
  <si>
    <t>9 dark</t>
  </si>
  <si>
    <t>M171, I10</t>
  </si>
  <si>
    <t>Opichal</t>
  </si>
  <si>
    <t>1+clots</t>
  </si>
  <si>
    <t>Kovaříková</t>
  </si>
  <si>
    <t>M2356, M2341</t>
  </si>
  <si>
    <t>Hrubeš</t>
  </si>
  <si>
    <t>M171, M2322, M2556</t>
  </si>
  <si>
    <t>2017_11_20</t>
  </si>
  <si>
    <t>2017_11_16</t>
  </si>
  <si>
    <t>2017_11_15</t>
  </si>
  <si>
    <t>M2324</t>
  </si>
  <si>
    <t>Sedláčková</t>
  </si>
  <si>
    <t>Staphylococcus  hominis</t>
  </si>
  <si>
    <t>3x (21)</t>
  </si>
  <si>
    <t>2017_11_13</t>
  </si>
  <si>
    <t>Smejkal</t>
  </si>
  <si>
    <t>Trčka</t>
  </si>
  <si>
    <t>2017_11_09</t>
  </si>
  <si>
    <t>Hlobilová</t>
  </si>
  <si>
    <t>M171, M8705</t>
  </si>
  <si>
    <t>Palla</t>
  </si>
  <si>
    <t>Libor</t>
  </si>
  <si>
    <t>Orava</t>
  </si>
  <si>
    <t>2017_11_08</t>
  </si>
  <si>
    <t>3+9</t>
  </si>
  <si>
    <t>M0006, M175</t>
  </si>
  <si>
    <t>2017_11_07</t>
  </si>
  <si>
    <t>Přikryl</t>
  </si>
  <si>
    <t>3+8</t>
  </si>
  <si>
    <t>2017_11_06</t>
  </si>
  <si>
    <t>Rendla</t>
  </si>
  <si>
    <t>M2559</t>
  </si>
  <si>
    <t>Jindřich</t>
  </si>
  <si>
    <t>S834, W0101, M2320</t>
  </si>
  <si>
    <t>Sedláček</t>
  </si>
  <si>
    <t>Blaha</t>
  </si>
  <si>
    <t>Staphylococcus  aureus   +</t>
  </si>
  <si>
    <t>2017_11_03</t>
  </si>
  <si>
    <t>Ludvík</t>
  </si>
  <si>
    <t>Stratil</t>
  </si>
  <si>
    <t>2+clots</t>
  </si>
  <si>
    <t>2017_11_02</t>
  </si>
  <si>
    <t>Hambálková</t>
  </si>
  <si>
    <t>M5456, M171, M2147</t>
  </si>
  <si>
    <t>2017_10_30</t>
  </si>
  <si>
    <t>M2322, M171, M160</t>
  </si>
  <si>
    <t>2017_10_27</t>
  </si>
  <si>
    <t xml:space="preserve">Dočkalová </t>
  </si>
  <si>
    <t>2017_10_26</t>
  </si>
  <si>
    <t>Uhlířová</t>
  </si>
  <si>
    <t>14/62L/45/163/11b/-?</t>
  </si>
  <si>
    <t>M171, M5457</t>
  </si>
  <si>
    <t>Filípková</t>
  </si>
  <si>
    <t>Küstlerová</t>
  </si>
  <si>
    <t>5+8+huge white clump</t>
  </si>
  <si>
    <t>Osvald</t>
  </si>
  <si>
    <t>Kraetschmer</t>
  </si>
  <si>
    <t>TEP kolene?</t>
  </si>
  <si>
    <t>14/62L/45/163/11b/-</t>
  </si>
  <si>
    <t>T841, Y792, M170</t>
  </si>
  <si>
    <t>2017_10_25</t>
  </si>
  <si>
    <t>Sembdnerová</t>
  </si>
  <si>
    <t>M171, M0600, M161</t>
  </si>
  <si>
    <t>2017_10_24</t>
  </si>
  <si>
    <t>Michalčíková</t>
  </si>
  <si>
    <t>3+14/86/80/123/HLA-DR/-</t>
  </si>
  <si>
    <t>3/4/45/203c/HLA-DR/117</t>
  </si>
  <si>
    <t>14/64/11b/163/HLA-DR/16</t>
  </si>
  <si>
    <t>2017_10_20</t>
  </si>
  <si>
    <t>3+14/86/80/123/HLA-DR/11c</t>
  </si>
  <si>
    <t>2017_10_17</t>
  </si>
  <si>
    <t>Hopp</t>
  </si>
  <si>
    <t>M171,M2555</t>
  </si>
  <si>
    <t>2017_10_16</t>
  </si>
  <si>
    <t>Černoch</t>
  </si>
  <si>
    <t>&lt;25</t>
  </si>
  <si>
    <t>2017_10_12</t>
  </si>
  <si>
    <t>2017_10_11</t>
  </si>
  <si>
    <t>Milena</t>
  </si>
  <si>
    <t>Slivová</t>
  </si>
  <si>
    <t>pravá kyčle</t>
  </si>
  <si>
    <t>5x (21)</t>
  </si>
  <si>
    <t>2017_10_10</t>
  </si>
  <si>
    <t>Karlová</t>
  </si>
  <si>
    <t>5x (20)</t>
  </si>
  <si>
    <t>2017_10_09</t>
  </si>
  <si>
    <t>7226-B</t>
  </si>
  <si>
    <t>7226-A</t>
  </si>
  <si>
    <t>8+clots</t>
  </si>
  <si>
    <t>S832, W0111, M160</t>
  </si>
  <si>
    <t>Richard</t>
  </si>
  <si>
    <t>Hwozdecki</t>
  </si>
  <si>
    <t>2017_10_05</t>
  </si>
  <si>
    <t>Valentík</t>
  </si>
  <si>
    <t>S832, W0111, M7713</t>
  </si>
  <si>
    <t>Kužílek</t>
  </si>
  <si>
    <t>2017_10_04</t>
  </si>
  <si>
    <t>Kárník</t>
  </si>
  <si>
    <t>2017_10_03</t>
  </si>
  <si>
    <t>Sekulová</t>
  </si>
  <si>
    <t>S832,W0111</t>
  </si>
  <si>
    <t>Maródi</t>
  </si>
  <si>
    <t>T845, Y792, Z478</t>
  </si>
  <si>
    <t>Ctibor</t>
  </si>
  <si>
    <t>2017_09_29</t>
  </si>
  <si>
    <t>Slavičková</t>
  </si>
  <si>
    <t>2017_09_27</t>
  </si>
  <si>
    <t>Taťjana</t>
  </si>
  <si>
    <t>Obručníková</t>
  </si>
  <si>
    <t>2017_09_26</t>
  </si>
  <si>
    <t>Žitňanská</t>
  </si>
  <si>
    <t>5x (19)</t>
  </si>
  <si>
    <t>M170, M1901, M170</t>
  </si>
  <si>
    <t>2017_09_25</t>
  </si>
  <si>
    <t xml:space="preserve">Straškrábová </t>
  </si>
  <si>
    <t>M0006, M2320</t>
  </si>
  <si>
    <t>2017_09_21</t>
  </si>
  <si>
    <t>Zdražil</t>
  </si>
  <si>
    <t>2017_09_19</t>
  </si>
  <si>
    <t>Vránová</t>
  </si>
  <si>
    <t>Stafylococcus pasteuri</t>
  </si>
  <si>
    <t>M2355</t>
  </si>
  <si>
    <t>Schiner</t>
  </si>
  <si>
    <t>M160, M170</t>
  </si>
  <si>
    <t>2017_09_18</t>
  </si>
  <si>
    <t>M2566, W0190</t>
  </si>
  <si>
    <t>2017_09_14</t>
  </si>
  <si>
    <t>Cvik</t>
  </si>
  <si>
    <t xml:space="preserve">T848, Y792 </t>
  </si>
  <si>
    <t>Ellner</t>
  </si>
  <si>
    <t>levé koleno, Novocyte only</t>
  </si>
  <si>
    <t>M160, M2322</t>
  </si>
  <si>
    <t>Schmid</t>
  </si>
  <si>
    <t>2x (19)</t>
  </si>
  <si>
    <t>M170, M7685</t>
  </si>
  <si>
    <t>2017_09_11</t>
  </si>
  <si>
    <t>Sabolíková</t>
  </si>
  <si>
    <t>pravé rameno, Novocyte only + 14/64/11b/163/DR/45/203-421/15-510/117-605 a 14/25/127/123/DR/11c/4-650/3-785+iso</t>
  </si>
  <si>
    <t xml:space="preserve"> 3/25/127/TCR/DR/4</t>
  </si>
  <si>
    <t>2017_09_08</t>
  </si>
  <si>
    <t>Slavičinský</t>
  </si>
  <si>
    <t>2017_09_06</t>
  </si>
  <si>
    <t>pravé koleno, Novocyte only</t>
  </si>
  <si>
    <t>S8200, W0100, M8186</t>
  </si>
  <si>
    <t>Dudková</t>
  </si>
  <si>
    <t>levé koleno, Novocyte only + 14/64/11b/163/DR/45/203-421/15-510/117-605 a 14/25/127/123/DR/11c/4-650/3-785+iso</t>
  </si>
  <si>
    <t>5x (18)</t>
  </si>
  <si>
    <t>M2326, M171, M2326</t>
  </si>
  <si>
    <t>3x (18)</t>
  </si>
  <si>
    <t>Molíková</t>
  </si>
  <si>
    <t>pravé koleno, Novocyte only + 14/64/11b/163/DR/45/203-421/15-510/117-605 a 14/25/127/123/DR/11c/4-650/3-785+iso</t>
  </si>
  <si>
    <t>1x (18)</t>
  </si>
  <si>
    <t>2017_09_04</t>
  </si>
  <si>
    <t>Bašná</t>
  </si>
  <si>
    <t>S835, W0111</t>
  </si>
  <si>
    <t>Čmovš</t>
  </si>
  <si>
    <t>M1910,M170</t>
  </si>
  <si>
    <t>2017_09_01</t>
  </si>
  <si>
    <t>2017_08_30</t>
  </si>
  <si>
    <t>M171,E102</t>
  </si>
  <si>
    <t>2017_08_29</t>
  </si>
  <si>
    <t>2+8</t>
  </si>
  <si>
    <t>2017_08_28</t>
  </si>
  <si>
    <t>Svozil</t>
  </si>
  <si>
    <t>M2352</t>
  </si>
  <si>
    <t>Čtvrtlíková</t>
  </si>
  <si>
    <t>M2323,S832</t>
  </si>
  <si>
    <t>2017_08_25</t>
  </si>
  <si>
    <t>Tea</t>
  </si>
  <si>
    <t>Žvátorová</t>
  </si>
  <si>
    <t>2017_08_24</t>
  </si>
  <si>
    <t>Vilém</t>
  </si>
  <si>
    <t>Sekela</t>
  </si>
  <si>
    <t>M171, M2356</t>
  </si>
  <si>
    <t>Zelenka</t>
  </si>
  <si>
    <t>M2324, M925</t>
  </si>
  <si>
    <t>2017_08_21</t>
  </si>
  <si>
    <t>Kyzlink</t>
  </si>
  <si>
    <t>Janeček</t>
  </si>
  <si>
    <t>15/64/11b/163/HLA-DR/14</t>
  </si>
  <si>
    <t>2017_08_18</t>
  </si>
  <si>
    <t>M2320, M754</t>
  </si>
  <si>
    <t>Kauer</t>
  </si>
  <si>
    <t>pravé koleno, Canto + Novocyte</t>
  </si>
  <si>
    <t>2+one long clump</t>
  </si>
  <si>
    <t>S761, W0111, S832</t>
  </si>
  <si>
    <t>2017_08_16</t>
  </si>
  <si>
    <t xml:space="preserve">Dostál </t>
  </si>
  <si>
    <t>Novocyte only</t>
  </si>
  <si>
    <t>2017_08_15</t>
  </si>
  <si>
    <t>Dubovský</t>
  </si>
  <si>
    <t>5x (17)</t>
  </si>
  <si>
    <t>10+7</t>
  </si>
  <si>
    <t xml:space="preserve">Navrátil </t>
  </si>
  <si>
    <t>absolute count, Novocyte</t>
  </si>
  <si>
    <t>Bečičková</t>
  </si>
  <si>
    <t>2017_08_14</t>
  </si>
  <si>
    <t>Chudý</t>
  </si>
  <si>
    <t>Kočí</t>
  </si>
  <si>
    <t>2017_08_04</t>
  </si>
  <si>
    <t>Dvořák</t>
  </si>
  <si>
    <t>not measured</t>
  </si>
  <si>
    <t>&lt;25,0</t>
  </si>
  <si>
    <t>14/86/3/123/HLA-DR/11c</t>
  </si>
  <si>
    <t>3/16+56/4/203c/69/117</t>
  </si>
  <si>
    <t>2 + big particles</t>
  </si>
  <si>
    <t>M1901, M0096</t>
  </si>
  <si>
    <t>2017_07_25</t>
  </si>
  <si>
    <t>Čiklová</t>
  </si>
  <si>
    <t>M0006, M7023</t>
  </si>
  <si>
    <t>chemokines</t>
  </si>
  <si>
    <t>3/16+56/45/203c/69/117</t>
  </si>
  <si>
    <t>7+7</t>
  </si>
  <si>
    <t>2017_07_21</t>
  </si>
  <si>
    <t>Kozelka</t>
  </si>
  <si>
    <t>10+10</t>
  </si>
  <si>
    <t>2017_07_20</t>
  </si>
  <si>
    <t>Štencl</t>
  </si>
  <si>
    <t>10+10+10</t>
  </si>
  <si>
    <t>Nastoupil</t>
  </si>
  <si>
    <t>5</t>
  </si>
  <si>
    <t>C832, W0101</t>
  </si>
  <si>
    <t>Vladislav</t>
  </si>
  <si>
    <t>3/4/45/203c/HLA-DR/117   and     CXCR3/62L/3/90/CCR7/4</t>
  </si>
  <si>
    <t>P2X7/TLR2/68/163/TLR4/14</t>
  </si>
  <si>
    <t>CXCR3/62L/3/90/CCR7/4</t>
  </si>
  <si>
    <t>Kohout</t>
  </si>
  <si>
    <t>9 slightly</t>
  </si>
  <si>
    <t>10</t>
  </si>
  <si>
    <t>Jelínek</t>
  </si>
  <si>
    <t>2/2/8</t>
  </si>
  <si>
    <t>2017_07_17</t>
  </si>
  <si>
    <t>5x (16)</t>
  </si>
  <si>
    <t>2017_07_14</t>
  </si>
  <si>
    <t>M2486</t>
  </si>
  <si>
    <t>2017_07_13</t>
  </si>
  <si>
    <t>Štursa</t>
  </si>
  <si>
    <t>5+13</t>
  </si>
  <si>
    <t>T845, Y792, M161</t>
  </si>
  <si>
    <t>2017_07_12</t>
  </si>
  <si>
    <t>levé koleno, cytopsin</t>
  </si>
  <si>
    <t>2017_07_11</t>
  </si>
  <si>
    <t>M1316,W0101</t>
  </si>
  <si>
    <t>2017_07_10</t>
  </si>
  <si>
    <t xml:space="preserve">pravé koleno  </t>
  </si>
  <si>
    <t>2017_06_29</t>
  </si>
  <si>
    <t>Vitko</t>
  </si>
  <si>
    <t>Moťka</t>
  </si>
  <si>
    <t>Jančová</t>
  </si>
  <si>
    <t>Eliášová</t>
  </si>
  <si>
    <t>kyčel, selhání TEP, operace, tkáň nezpracována</t>
  </si>
  <si>
    <t>2x (16)</t>
  </si>
  <si>
    <t>fluid+tissue</t>
  </si>
  <si>
    <t>2017_06_28</t>
  </si>
  <si>
    <t>Žůrková</t>
  </si>
  <si>
    <t>pravé koleno; test cytospin</t>
  </si>
  <si>
    <t>M170, M254</t>
  </si>
  <si>
    <t>2017_06_26</t>
  </si>
  <si>
    <t>Kangelarisová</t>
  </si>
  <si>
    <t>Hýblová</t>
  </si>
  <si>
    <t>6+8 / 2+6</t>
  </si>
  <si>
    <t>7+4</t>
  </si>
  <si>
    <t>2017_06_23</t>
  </si>
  <si>
    <t>M171,W0190</t>
  </si>
  <si>
    <t>2017_06_22</t>
  </si>
  <si>
    <t>5+13+dense</t>
  </si>
  <si>
    <t>2017_06_20</t>
  </si>
  <si>
    <t>naděžda</t>
  </si>
  <si>
    <t>Absolonová</t>
  </si>
  <si>
    <t>2+small clots</t>
  </si>
  <si>
    <t>Zavadilová</t>
  </si>
  <si>
    <t>pravé koleno, Novocyte</t>
  </si>
  <si>
    <t>yes IQ</t>
  </si>
  <si>
    <t>5x (15)</t>
  </si>
  <si>
    <t>M170,M7685</t>
  </si>
  <si>
    <t>2017_06_16</t>
  </si>
  <si>
    <t>levé koleno, Canto+Novocyte</t>
  </si>
  <si>
    <t>yes + IQ</t>
  </si>
  <si>
    <t>pravé koleno, Canto+Novocyte</t>
  </si>
  <si>
    <t>Hluzín</t>
  </si>
  <si>
    <t>levé koleno, Novocyte</t>
  </si>
  <si>
    <t>2017_06_15/16</t>
  </si>
  <si>
    <t>S832,W0130</t>
  </si>
  <si>
    <t>Kuba</t>
  </si>
  <si>
    <t>S700,W1091,M161</t>
  </si>
  <si>
    <t>Brlíková</t>
  </si>
  <si>
    <t>M171,Z478</t>
  </si>
  <si>
    <t>2017_06_14</t>
  </si>
  <si>
    <t>Petružela</t>
  </si>
  <si>
    <t>kolenol, selhání TEP</t>
  </si>
  <si>
    <t>T841,Y792</t>
  </si>
  <si>
    <t>2017_06_13</t>
  </si>
  <si>
    <t>Papicová</t>
  </si>
  <si>
    <t>M170,M7196</t>
  </si>
  <si>
    <t>navrátil</t>
  </si>
  <si>
    <t>2017_06_12</t>
  </si>
  <si>
    <t>kyčel, selhání TEP</t>
  </si>
  <si>
    <t>2017_06_08</t>
  </si>
  <si>
    <t>Špirochová</t>
  </si>
  <si>
    <t>2017_06_07</t>
  </si>
  <si>
    <t>Piková</t>
  </si>
  <si>
    <t>9+8</t>
  </si>
  <si>
    <t>M2322, M171, M2548</t>
  </si>
  <si>
    <t>2017_06_06</t>
  </si>
  <si>
    <t>intracellular staining; levé koleno</t>
  </si>
  <si>
    <t>2 + clots</t>
  </si>
  <si>
    <t xml:space="preserve">M2351 </t>
  </si>
  <si>
    <t>Krajča</t>
  </si>
  <si>
    <t>2 + small clots</t>
  </si>
  <si>
    <t>2017_06_05</t>
  </si>
  <si>
    <t>Stuchlík</t>
  </si>
  <si>
    <t>M171, M2321</t>
  </si>
  <si>
    <t>Augustin</t>
  </si>
  <si>
    <t>Košař</t>
  </si>
  <si>
    <t>M2548, C73, M171</t>
  </si>
  <si>
    <t>2017_06_02</t>
  </si>
  <si>
    <t>Moláčková</t>
  </si>
  <si>
    <t>S832, W0191, M2350</t>
  </si>
  <si>
    <t>Kouřil</t>
  </si>
  <si>
    <t>5x (14)</t>
  </si>
  <si>
    <t>1, small clots</t>
  </si>
  <si>
    <t>Svatava</t>
  </si>
  <si>
    <t>Čušková</t>
  </si>
  <si>
    <t>1+one huge white clump</t>
  </si>
  <si>
    <t>2017_06_01</t>
  </si>
  <si>
    <t>10+9</t>
  </si>
  <si>
    <t>M23.51</t>
  </si>
  <si>
    <t>Filipčuk</t>
  </si>
  <si>
    <t>S832, W011, M2322</t>
  </si>
  <si>
    <t>2017_05_29</t>
  </si>
  <si>
    <t>Nováková</t>
  </si>
  <si>
    <t>Květoslav</t>
  </si>
  <si>
    <t>Hrabčík</t>
  </si>
  <si>
    <t>Z479, M161</t>
  </si>
  <si>
    <t>2017_05_26</t>
  </si>
  <si>
    <t>Brázdová</t>
  </si>
  <si>
    <t>stejný pacient, výpotky vypadali jinak, skrácený panel Canto+IQ</t>
  </si>
  <si>
    <t>2017_05_25</t>
  </si>
  <si>
    <t>6574-2</t>
  </si>
  <si>
    <t>8+clumps</t>
  </si>
  <si>
    <t>6574-1</t>
  </si>
  <si>
    <t>intracellular staining</t>
  </si>
  <si>
    <t>2+bright</t>
  </si>
  <si>
    <t>2017_05_22</t>
  </si>
  <si>
    <t>10+8</t>
  </si>
  <si>
    <t xml:space="preserve">Martin </t>
  </si>
  <si>
    <t>Kostera</t>
  </si>
  <si>
    <t>3+14/55/303/123/HLA-DR/11c</t>
  </si>
  <si>
    <t>3/25/127/8/DR/19</t>
  </si>
  <si>
    <t>14/55/11b/15/62L/64</t>
  </si>
  <si>
    <t>14/62L/11b/163/HLA-DR/64</t>
  </si>
  <si>
    <t>9+9</t>
  </si>
  <si>
    <t>2017_05_19</t>
  </si>
  <si>
    <t xml:space="preserve">Dvořák </t>
  </si>
  <si>
    <t>M162</t>
  </si>
  <si>
    <t>2017_05_16</t>
  </si>
  <si>
    <t>Karin</t>
  </si>
  <si>
    <t>Hartmannová</t>
  </si>
  <si>
    <t>Intracellular staining: iso; 14/62L/68/163/11b/64; 14/86/68/163/DR/206</t>
  </si>
  <si>
    <t>2017_05_12</t>
  </si>
  <si>
    <t>Dozrál</t>
  </si>
  <si>
    <t>2017_05_11</t>
  </si>
  <si>
    <t>Niklasch</t>
  </si>
  <si>
    <t>8+clots+viscous</t>
  </si>
  <si>
    <t>T848, Y792, T841</t>
  </si>
  <si>
    <t>2017_05_10</t>
  </si>
  <si>
    <t>Janka</t>
  </si>
  <si>
    <t>2017_05_05</t>
  </si>
  <si>
    <t>9+9+9</t>
  </si>
  <si>
    <t>2017_05_03</t>
  </si>
  <si>
    <t>Vantuch</t>
  </si>
  <si>
    <t>&gt;0,6</t>
  </si>
  <si>
    <t>5x (13)</t>
  </si>
  <si>
    <t>M0137</t>
  </si>
  <si>
    <t xml:space="preserve">levé koleno  </t>
  </si>
  <si>
    <t>2017_05_02</t>
  </si>
  <si>
    <t>Jüttnerová</t>
  </si>
  <si>
    <t xml:space="preserve">yes  </t>
  </si>
  <si>
    <t>Kuklová</t>
  </si>
  <si>
    <t>Z966, M2548, Z966</t>
  </si>
  <si>
    <t>2017_04_27</t>
  </si>
  <si>
    <t>Mikisková</t>
  </si>
  <si>
    <t>Horváthová</t>
  </si>
  <si>
    <t>yes IgG2</t>
  </si>
  <si>
    <t>2017_04_24</t>
  </si>
  <si>
    <t>Krylová</t>
  </si>
  <si>
    <t>M170, M161, M2320</t>
  </si>
  <si>
    <t>Fričar</t>
  </si>
  <si>
    <t>2017_04_21</t>
  </si>
  <si>
    <t>Vlastimír</t>
  </si>
  <si>
    <t>14/55/11b/15/62L/65</t>
  </si>
  <si>
    <t>T844, Y792</t>
  </si>
  <si>
    <t>Knobová</t>
  </si>
  <si>
    <t>levé koleno, prepared + measured next morning</t>
  </si>
  <si>
    <t>2017_04_20/21</t>
  </si>
  <si>
    <t>Citovská</t>
  </si>
  <si>
    <t>2017_04_19</t>
  </si>
  <si>
    <t>pravé koleno, po TEP</t>
  </si>
  <si>
    <t>2017_04_18</t>
  </si>
  <si>
    <t>levé koleno, lysed</t>
  </si>
  <si>
    <t>9+ opal</t>
  </si>
  <si>
    <t>2017_04_13</t>
  </si>
  <si>
    <t>Aleš</t>
  </si>
  <si>
    <t>Pluskal</t>
  </si>
  <si>
    <t>2+opal</t>
  </si>
  <si>
    <t>Vrbický</t>
  </si>
  <si>
    <t>2 + white clots</t>
  </si>
  <si>
    <t>Soldánová</t>
  </si>
  <si>
    <t>2 + opal</t>
  </si>
  <si>
    <t>S832,W0173,M7737</t>
  </si>
  <si>
    <t>2017_04_12</t>
  </si>
  <si>
    <t>Bémová</t>
  </si>
  <si>
    <t>5x (12)</t>
  </si>
  <si>
    <t>2017_04_11</t>
  </si>
  <si>
    <t>Hanáková</t>
  </si>
  <si>
    <t>2017_04_10</t>
  </si>
  <si>
    <t>M171, M754</t>
  </si>
  <si>
    <t>M235</t>
  </si>
  <si>
    <t>Mikeš</t>
  </si>
  <si>
    <t>2017_04_07</t>
  </si>
  <si>
    <t>Hégr</t>
  </si>
  <si>
    <t>2+small bloody clumps</t>
  </si>
  <si>
    <t>2017_04_06</t>
  </si>
  <si>
    <t>Dudek</t>
  </si>
  <si>
    <t>Peter</t>
  </si>
  <si>
    <t>Kopáčik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</si>
  <si>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1,5</t>
    </r>
  </si>
  <si>
    <t>S832,W0191</t>
  </si>
  <si>
    <t>Holemá</t>
  </si>
  <si>
    <t>M170,M5312</t>
  </si>
  <si>
    <t>2017_04_05</t>
  </si>
  <si>
    <t>S837,W0130</t>
  </si>
  <si>
    <t>2017_04_03</t>
  </si>
  <si>
    <t>Mikulec</t>
  </si>
  <si>
    <t>M2322,M674</t>
  </si>
  <si>
    <t>Kříž</t>
  </si>
  <si>
    <t>S835,W0100,S837</t>
  </si>
  <si>
    <t>2017_03_30</t>
  </si>
  <si>
    <t>Soldátová</t>
  </si>
  <si>
    <t>S837,W0192</t>
  </si>
  <si>
    <t>Štěpánek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</si>
  <si>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0,6</t>
    </r>
  </si>
  <si>
    <t>ORT-29B</t>
  </si>
  <si>
    <t>Magdalena</t>
  </si>
  <si>
    <t>Vašíčková</t>
  </si>
  <si>
    <t>2017_03_28</t>
  </si>
  <si>
    <t>Květuše</t>
  </si>
  <si>
    <t>Kulíšková</t>
  </si>
  <si>
    <t>5x (11)</t>
  </si>
  <si>
    <t>obě kolena? From yellow tube</t>
  </si>
  <si>
    <t>2017_03_24</t>
  </si>
  <si>
    <t>6175-TUBE</t>
  </si>
  <si>
    <t>obě kolena?, from green syringe</t>
  </si>
  <si>
    <t>6175-SYR</t>
  </si>
  <si>
    <t>Nedopilová</t>
  </si>
  <si>
    <t>BC levé koleno</t>
  </si>
  <si>
    <t>5+9+11</t>
  </si>
  <si>
    <t>M0006,M2320</t>
  </si>
  <si>
    <t>M2351,M2550</t>
  </si>
  <si>
    <t>Hříbek</t>
  </si>
  <si>
    <t>x</t>
  </si>
  <si>
    <t>M2322,M2416</t>
  </si>
  <si>
    <t>2017_03_23</t>
  </si>
  <si>
    <t>Čecháková</t>
  </si>
  <si>
    <t>M171,M161</t>
  </si>
  <si>
    <t>Běhalík</t>
  </si>
  <si>
    <t>Kršková</t>
  </si>
  <si>
    <t>Mičkech</t>
  </si>
  <si>
    <t>3x (11)</t>
  </si>
  <si>
    <t>M2323,M2321</t>
  </si>
  <si>
    <t>Andrýsek</t>
  </si>
  <si>
    <t>2x (11)</t>
  </si>
  <si>
    <t>3+4</t>
  </si>
  <si>
    <t>2017_03_21</t>
  </si>
  <si>
    <t>Šulcová</t>
  </si>
  <si>
    <t>2017_03_20</t>
  </si>
  <si>
    <t xml:space="preserve">Staphylococcus  aureus </t>
  </si>
  <si>
    <r>
      <rPr>
        <sz val="10"/>
        <rFont val="Calibri"/>
        <family val="2"/>
        <charset val="238"/>
      </rPr>
      <t>&lt;</t>
    </r>
    <r>
      <rPr>
        <sz val="8"/>
        <rFont val="Arial"/>
        <family val="2"/>
        <charset val="238"/>
      </rPr>
      <t>0,6</t>
    </r>
  </si>
  <si>
    <t>2x (10)</t>
  </si>
  <si>
    <t>M7046,M171</t>
  </si>
  <si>
    <t>Križanová</t>
  </si>
  <si>
    <t>5x (10)</t>
  </si>
  <si>
    <t>2+bloody clumps</t>
  </si>
  <si>
    <t>Juránek</t>
  </si>
  <si>
    <t>2017_03_17</t>
  </si>
  <si>
    <t>right knee, leve koleno</t>
  </si>
  <si>
    <t>3/25/127/8/HLA-DR/19</t>
  </si>
  <si>
    <t>ORT-DET</t>
  </si>
  <si>
    <t>M1396</t>
  </si>
  <si>
    <t>2017_03_13</t>
  </si>
  <si>
    <t>0060045711</t>
  </si>
  <si>
    <t>Sára</t>
  </si>
  <si>
    <t>Frühaufová</t>
  </si>
  <si>
    <t>25,3,</t>
  </si>
  <si>
    <t>prave koleno</t>
  </si>
  <si>
    <t>3+14/55/45/123/HLA-DR/11c</t>
  </si>
  <si>
    <t>14/86/11b/163/HLA-DR/206</t>
  </si>
  <si>
    <t>Krajčovič</t>
  </si>
  <si>
    <t>3/25/127/138/HLA-DR/4</t>
  </si>
  <si>
    <t>2017_03_09</t>
  </si>
  <si>
    <t>M171,M2356</t>
  </si>
  <si>
    <t>right knee</t>
  </si>
  <si>
    <t>left knee</t>
  </si>
  <si>
    <t>T845,Y792,M0007</t>
  </si>
  <si>
    <t>2017_03_06</t>
  </si>
  <si>
    <t>Král</t>
  </si>
  <si>
    <t>, prave koleno</t>
  </si>
  <si>
    <t>M171,M170</t>
  </si>
  <si>
    <t>Nepomucký</t>
  </si>
  <si>
    <t xml:space="preserve"> + P2X7, leve koleno</t>
  </si>
  <si>
    <t>M2541</t>
  </si>
  <si>
    <t>2017_03_03</t>
  </si>
  <si>
    <t>Rollna</t>
  </si>
  <si>
    <t>intracelullar only, prave koleno</t>
  </si>
  <si>
    <t>0x</t>
  </si>
  <si>
    <t>M170,M2147</t>
  </si>
  <si>
    <t>2017_03_02</t>
  </si>
  <si>
    <t xml:space="preserve"> + Intracellular staining prave</t>
  </si>
  <si>
    <t>Přemysl</t>
  </si>
  <si>
    <t>Mádr</t>
  </si>
  <si>
    <t>2017_02_28</t>
  </si>
  <si>
    <t>Vrbická</t>
  </si>
  <si>
    <t>14/62L/45/163/11b/206</t>
  </si>
  <si>
    <t>2017_02_27</t>
  </si>
  <si>
    <t>M2321,W0101</t>
  </si>
  <si>
    <t>2017_02_24</t>
  </si>
  <si>
    <t>Nešpor</t>
  </si>
  <si>
    <t xml:space="preserve"> + Intracellular staining, leve koleno</t>
  </si>
  <si>
    <t>5x (9)</t>
  </si>
  <si>
    <t>2017_02_23</t>
  </si>
  <si>
    <t>intracelullar only, leve koleno</t>
  </si>
  <si>
    <t>M171,S836,W0100</t>
  </si>
  <si>
    <t>Margita</t>
  </si>
  <si>
    <t>Vebrová</t>
  </si>
  <si>
    <t>91,8</t>
  </si>
  <si>
    <t>22,5</t>
  </si>
  <si>
    <t>9+viscous</t>
  </si>
  <si>
    <t>2017_02_22</t>
  </si>
  <si>
    <t>Mazalová</t>
  </si>
  <si>
    <t>Not measured, only aliquots, leve koleno</t>
  </si>
  <si>
    <t>2017_02_21</t>
  </si>
  <si>
    <t>Páleníková</t>
  </si>
  <si>
    <t>2017_02_20</t>
  </si>
  <si>
    <t>Žůr</t>
  </si>
  <si>
    <t>Velísková</t>
  </si>
  <si>
    <t xml:space="preserve"> + Intracellular staining, prave koleno</t>
  </si>
  <si>
    <t>2017_02_16</t>
  </si>
  <si>
    <t>Jindřiška</t>
  </si>
  <si>
    <t>Intracellular staining, leve koleno</t>
  </si>
  <si>
    <t>M2418, M2322, M2384</t>
  </si>
  <si>
    <t>Kopilčák</t>
  </si>
  <si>
    <t>2017_02_15</t>
  </si>
  <si>
    <t>Kosinková</t>
  </si>
  <si>
    <t>Marečková</t>
  </si>
  <si>
    <t>M0091, M171</t>
  </si>
  <si>
    <t>2017_02_14</t>
  </si>
  <si>
    <t>Not measured, only aliquots, prave koleno</t>
  </si>
  <si>
    <t>S835, W0112</t>
  </si>
  <si>
    <t>2017_02_13</t>
  </si>
  <si>
    <t>Hak</t>
  </si>
  <si>
    <t xml:space="preserve"> + cultivation, prave koleno</t>
  </si>
  <si>
    <t>Prajsler</t>
  </si>
  <si>
    <t>, leve koleno</t>
  </si>
  <si>
    <t>M170, M7712</t>
  </si>
  <si>
    <t>Durkalec</t>
  </si>
  <si>
    <t>M2325</t>
  </si>
  <si>
    <t>Lévová</t>
  </si>
  <si>
    <t>14/55/11b/15/-/64</t>
  </si>
  <si>
    <t>2x (9)</t>
  </si>
  <si>
    <t>Vejbok</t>
  </si>
  <si>
    <t>M170, M190</t>
  </si>
  <si>
    <t>2017_02_09</t>
  </si>
  <si>
    <t>Ručková</t>
  </si>
  <si>
    <t>3x (9)</t>
  </si>
  <si>
    <t>3x (8/9)</t>
  </si>
  <si>
    <t>9+11</t>
  </si>
  <si>
    <t>T845, Y782</t>
  </si>
  <si>
    <t>2017_02_08</t>
  </si>
  <si>
    <t>Komarkova</t>
  </si>
  <si>
    <t>5x (8)</t>
  </si>
  <si>
    <t>, leve kycle</t>
  </si>
  <si>
    <t>M5447, W0100, S400</t>
  </si>
  <si>
    <t>2017_02_06</t>
  </si>
  <si>
    <t>Straznicky</t>
  </si>
  <si>
    <t>Radka</t>
  </si>
  <si>
    <t>Svobodova</t>
  </si>
  <si>
    <t>2017_02_03</t>
  </si>
  <si>
    <t>2017_02_02</t>
  </si>
  <si>
    <t xml:space="preserve"> + cultivation, leve koleno</t>
  </si>
  <si>
    <t>Netolický</t>
  </si>
  <si>
    <t>2017_02_01</t>
  </si>
  <si>
    <t>Dalibor</t>
  </si>
  <si>
    <t>Kryl</t>
  </si>
  <si>
    <t>Not measured, only aliquots</t>
  </si>
  <si>
    <t>4x (8)</t>
  </si>
  <si>
    <t>2x (8)</t>
  </si>
  <si>
    <t>Šebík</t>
  </si>
  <si>
    <t>no FC, both cultivated, leve koleno-5759, prave koleno-5757</t>
  </si>
  <si>
    <t>2017_01_30</t>
  </si>
  <si>
    <t>Schnaubeltová</t>
  </si>
  <si>
    <t>Žákovčíková</t>
  </si>
  <si>
    <t xml:space="preserve">5+13+dense </t>
  </si>
  <si>
    <t>S37, W0100, S835</t>
  </si>
  <si>
    <t>M222, M220</t>
  </si>
  <si>
    <t>Palánková</t>
  </si>
  <si>
    <t>Grézl</t>
  </si>
  <si>
    <t>2017_01_26</t>
  </si>
  <si>
    <t>M5455, M2322</t>
  </si>
  <si>
    <t>2017_01_25</t>
  </si>
  <si>
    <t>without CD69</t>
  </si>
  <si>
    <t>14/55/-/15/62L/64</t>
  </si>
  <si>
    <t>without CD11b</t>
  </si>
  <si>
    <t>M171, M5312</t>
  </si>
  <si>
    <t xml:space="preserve">Dvořáková </t>
  </si>
  <si>
    <t>5x (7)</t>
  </si>
  <si>
    <t>M2359</t>
  </si>
  <si>
    <t>2017_01_23</t>
  </si>
  <si>
    <t>Příborská</t>
  </si>
  <si>
    <t>M2320, I258, E785</t>
  </si>
  <si>
    <t>2017_01_19</t>
  </si>
  <si>
    <t>Leoš</t>
  </si>
  <si>
    <t>Večerka</t>
  </si>
  <si>
    <t>M0600</t>
  </si>
  <si>
    <t>Hora</t>
  </si>
  <si>
    <t>Bittnerová</t>
  </si>
  <si>
    <t>Oulehla</t>
  </si>
  <si>
    <t>3+14/55/-/-/HLA-DR/-</t>
  </si>
  <si>
    <t>3x (7)</t>
  </si>
  <si>
    <t>2017_01_12</t>
  </si>
  <si>
    <t>Šín</t>
  </si>
  <si>
    <t>M173, M171, Z966</t>
  </si>
  <si>
    <t>Haitlová</t>
  </si>
  <si>
    <t>5, opaque, fluid from problematic knee, possible RA</t>
  </si>
  <si>
    <t>2017_01_11</t>
  </si>
  <si>
    <t>Duchoň</t>
  </si>
  <si>
    <t>M2320 M755</t>
  </si>
  <si>
    <t>2017_01_10</t>
  </si>
  <si>
    <t>Langová</t>
  </si>
  <si>
    <t>3/55/303/-/-/11c</t>
  </si>
  <si>
    <t>S835 W0100</t>
  </si>
  <si>
    <t>2017_01_09</t>
  </si>
  <si>
    <t>2017_01_06</t>
  </si>
  <si>
    <t>Stejskal</t>
  </si>
  <si>
    <t>2017_01_05</t>
  </si>
  <si>
    <t>HLA-DR/55/303/123/-/11c</t>
  </si>
  <si>
    <t>5x (6/7)</t>
  </si>
  <si>
    <t>2017_01_04</t>
  </si>
  <si>
    <t>5x (6)</t>
  </si>
  <si>
    <t>Frelichová</t>
  </si>
  <si>
    <t>3/55/303/123/62L/11c</t>
  </si>
  <si>
    <t>2017_01_03</t>
  </si>
  <si>
    <t>Podlezl</t>
  </si>
  <si>
    <t>2016_12_22</t>
  </si>
  <si>
    <t xml:space="preserve">Coufalová </t>
  </si>
  <si>
    <t>2016_12_15</t>
  </si>
  <si>
    <t xml:space="preserve">Urbancová </t>
  </si>
  <si>
    <t>T84</t>
  </si>
  <si>
    <t xml:space="preserve">Krajíčková </t>
  </si>
  <si>
    <t>2016_12_13</t>
  </si>
  <si>
    <t xml:space="preserve">Hajkrová </t>
  </si>
  <si>
    <t>2016_12_12</t>
  </si>
  <si>
    <t xml:space="preserve">Smolík </t>
  </si>
  <si>
    <t xml:space="preserve">Nezhybová </t>
  </si>
  <si>
    <t xml:space="preserve">Němcová </t>
  </si>
  <si>
    <t xml:space="preserve">Klásek </t>
  </si>
  <si>
    <t xml:space="preserve">Gregora </t>
  </si>
  <si>
    <t>2016_12_09</t>
  </si>
  <si>
    <t xml:space="preserve">Vystrčil </t>
  </si>
  <si>
    <t xml:space="preserve">Skalková </t>
  </si>
  <si>
    <t>2016_12_08</t>
  </si>
  <si>
    <t xml:space="preserve">Lukešová </t>
  </si>
  <si>
    <t xml:space="preserve">Fiedler </t>
  </si>
  <si>
    <t>2016_12_07</t>
  </si>
  <si>
    <t xml:space="preserve">Stará </t>
  </si>
  <si>
    <t xml:space="preserve">Kvapilík </t>
  </si>
  <si>
    <t>2016_12_05</t>
  </si>
  <si>
    <t xml:space="preserve">Vlček </t>
  </si>
  <si>
    <t xml:space="preserve">Sáblíková </t>
  </si>
  <si>
    <t>2016_12_01</t>
  </si>
  <si>
    <t xml:space="preserve">Techmann </t>
  </si>
  <si>
    <t xml:space="preserve">Šišková </t>
  </si>
  <si>
    <t xml:space="preserve">Míchal </t>
  </si>
  <si>
    <t xml:space="preserve">Fryš </t>
  </si>
  <si>
    <t>2016_11_30</t>
  </si>
  <si>
    <t xml:space="preserve">Nyklová </t>
  </si>
  <si>
    <t>2016_11_29</t>
  </si>
  <si>
    <t xml:space="preserve">Macháč </t>
  </si>
  <si>
    <t xml:space="preserve">Badinská </t>
  </si>
  <si>
    <t>2016_11_21</t>
  </si>
  <si>
    <t xml:space="preserve">Benischová </t>
  </si>
  <si>
    <t xml:space="preserve">Báťková </t>
  </si>
  <si>
    <t>2016_11_16</t>
  </si>
  <si>
    <t xml:space="preserve">Sklářová </t>
  </si>
  <si>
    <t>2016_11_15</t>
  </si>
  <si>
    <t>2016_11_08</t>
  </si>
  <si>
    <t xml:space="preserve">Chabičovský </t>
  </si>
  <si>
    <t>2016_11_07</t>
  </si>
  <si>
    <t xml:space="preserve">Melčová </t>
  </si>
  <si>
    <t>2016_11_03</t>
  </si>
  <si>
    <t xml:space="preserve">Slatinská </t>
  </si>
  <si>
    <t xml:space="preserve">Molík </t>
  </si>
  <si>
    <t xml:space="preserve">Locker </t>
  </si>
  <si>
    <t xml:space="preserve">Havlová </t>
  </si>
  <si>
    <t>2016_11_02</t>
  </si>
  <si>
    <t xml:space="preserve">Šváčková </t>
  </si>
  <si>
    <t>2016_10_31</t>
  </si>
  <si>
    <t xml:space="preserve">Čep </t>
  </si>
  <si>
    <t>2016_10_27</t>
  </si>
  <si>
    <t xml:space="preserve">Křivánková </t>
  </si>
  <si>
    <t xml:space="preserve">Jablunková </t>
  </si>
  <si>
    <t xml:space="preserve">Horák </t>
  </si>
  <si>
    <t xml:space="preserve">Holub </t>
  </si>
  <si>
    <t>2016_10_26</t>
  </si>
  <si>
    <t xml:space="preserve">Mahrová </t>
  </si>
  <si>
    <t>2016_10_25</t>
  </si>
  <si>
    <t>2016_10_24</t>
  </si>
  <si>
    <t>2016_10_21</t>
  </si>
  <si>
    <t xml:space="preserve">Švecová </t>
  </si>
  <si>
    <t xml:space="preserve">Škrabana </t>
  </si>
  <si>
    <t xml:space="preserve">Ryšánek </t>
  </si>
  <si>
    <t>2016_10_20</t>
  </si>
  <si>
    <t xml:space="preserve">Škurek </t>
  </si>
  <si>
    <t xml:space="preserve">Stránský </t>
  </si>
  <si>
    <t xml:space="preserve">König </t>
  </si>
  <si>
    <t>2016_10_19</t>
  </si>
  <si>
    <t xml:space="preserve">Sitařová </t>
  </si>
  <si>
    <t>2016_10_18</t>
  </si>
  <si>
    <t xml:space="preserve">Jahnová </t>
  </si>
  <si>
    <t>2016_10_17</t>
  </si>
  <si>
    <t xml:space="preserve">Švec  </t>
  </si>
  <si>
    <t xml:space="preserve">Skřivánková </t>
  </si>
  <si>
    <t xml:space="preserve">Květoňová </t>
  </si>
  <si>
    <t xml:space="preserve">Heská </t>
  </si>
  <si>
    <t>2016_10_12</t>
  </si>
  <si>
    <t>2016_10_07</t>
  </si>
  <si>
    <t>Nátr</t>
  </si>
  <si>
    <t>54_AN_16</t>
  </si>
  <si>
    <t>2016_10_06</t>
  </si>
  <si>
    <t>Štěpánková</t>
  </si>
  <si>
    <t>52_JS_16</t>
  </si>
  <si>
    <t>Piňosová</t>
  </si>
  <si>
    <t>51_LP_16</t>
  </si>
  <si>
    <t>2016_10_05</t>
  </si>
  <si>
    <t>Žváčková</t>
  </si>
  <si>
    <t>50_EZ_16</t>
  </si>
  <si>
    <t>49_DB_16</t>
  </si>
  <si>
    <t>2016_10_03</t>
  </si>
  <si>
    <t>Lubušká</t>
  </si>
  <si>
    <t>48_BL_16</t>
  </si>
  <si>
    <t>2016_09_30</t>
  </si>
  <si>
    <t>Frolo</t>
  </si>
  <si>
    <t>47_JF_16</t>
  </si>
  <si>
    <t>2016_09_29</t>
  </si>
  <si>
    <t>Přikrylová</t>
  </si>
  <si>
    <t>46_RP_16</t>
  </si>
  <si>
    <t>Bukvová</t>
  </si>
  <si>
    <t>42_SV_16</t>
  </si>
  <si>
    <t>2016_09_27</t>
  </si>
  <si>
    <t>Masaříková</t>
  </si>
  <si>
    <t>41_MM_16</t>
  </si>
  <si>
    <t>2016_09_22</t>
  </si>
  <si>
    <t>Zlámal</t>
  </si>
  <si>
    <t>40_PZ_16</t>
  </si>
  <si>
    <t>Stoličková</t>
  </si>
  <si>
    <t>38_MS_16</t>
  </si>
  <si>
    <t xml:space="preserve">Burďák </t>
  </si>
  <si>
    <t>39_SB_16</t>
  </si>
  <si>
    <t>2016_09_21</t>
  </si>
  <si>
    <t>Čechová Vyvlečková</t>
  </si>
  <si>
    <t>36_MCV_16</t>
  </si>
  <si>
    <t>2016_09_19</t>
  </si>
  <si>
    <t>34_JV_16</t>
  </si>
  <si>
    <t>Morávková</t>
  </si>
  <si>
    <t>35_JM_16</t>
  </si>
  <si>
    <t>2016_09_15</t>
  </si>
  <si>
    <t xml:space="preserve">Mück </t>
  </si>
  <si>
    <t>33_JM_16</t>
  </si>
  <si>
    <t>32_PK_16</t>
  </si>
  <si>
    <t>2016_09_14</t>
  </si>
  <si>
    <t>31_ML_16</t>
  </si>
  <si>
    <t>Hudíková</t>
  </si>
  <si>
    <t>30_DH_16</t>
  </si>
  <si>
    <t>2016_09_12</t>
  </si>
  <si>
    <t>Zháněl</t>
  </si>
  <si>
    <t>29_JZ_16</t>
  </si>
  <si>
    <t>2016_09_09</t>
  </si>
  <si>
    <t>Sommer</t>
  </si>
  <si>
    <t>28_MS_16</t>
  </si>
  <si>
    <t>Aufart</t>
  </si>
  <si>
    <t>27_MA_16</t>
  </si>
  <si>
    <t>2016_09_08</t>
  </si>
  <si>
    <t>Robková</t>
  </si>
  <si>
    <t>22_VR_16</t>
  </si>
  <si>
    <t>25_JK_16</t>
  </si>
  <si>
    <t>Kacele</t>
  </si>
  <si>
    <t>24_JK_16</t>
  </si>
  <si>
    <t>Dobeš</t>
  </si>
  <si>
    <t>23_JD_16</t>
  </si>
  <si>
    <t>2016_09_07</t>
  </si>
  <si>
    <t>Galnorová</t>
  </si>
  <si>
    <t>21_JG_16</t>
  </si>
  <si>
    <t>Divoková (right)</t>
  </si>
  <si>
    <t>19_JD_16</t>
  </si>
  <si>
    <t>Čejková</t>
  </si>
  <si>
    <t>20_ZC_16</t>
  </si>
  <si>
    <t>2016_09_05</t>
  </si>
  <si>
    <t>Veselá</t>
  </si>
  <si>
    <t>18_VV_16</t>
  </si>
  <si>
    <t>Šubert</t>
  </si>
  <si>
    <t>17_VS_16</t>
  </si>
  <si>
    <t>2016_06_30</t>
  </si>
  <si>
    <t>456219/121</t>
  </si>
  <si>
    <t>Vaňková</t>
  </si>
  <si>
    <t>16_RV_16</t>
  </si>
  <si>
    <t>2016_06_29</t>
  </si>
  <si>
    <t>Hadamczik</t>
  </si>
  <si>
    <t>15_AH_16</t>
  </si>
  <si>
    <t>2016_06_28</t>
  </si>
  <si>
    <t>505802/108</t>
  </si>
  <si>
    <t>Maidlová</t>
  </si>
  <si>
    <t>10_MM_16</t>
  </si>
  <si>
    <t>14_HK_16</t>
  </si>
  <si>
    <t>Kašová</t>
  </si>
  <si>
    <t>12_JK_16, 4622</t>
  </si>
  <si>
    <t>Hartlová</t>
  </si>
  <si>
    <t>13_VH_16</t>
  </si>
  <si>
    <t>2016_06_27</t>
  </si>
  <si>
    <t>Bělík</t>
  </si>
  <si>
    <t>9_AB_16</t>
  </si>
  <si>
    <t>2016_06_09</t>
  </si>
  <si>
    <t xml:space="preserve">Havelka </t>
  </si>
  <si>
    <t>2016_06_08</t>
  </si>
  <si>
    <t>Plháková</t>
  </si>
  <si>
    <t>8_PP_16</t>
  </si>
  <si>
    <t>Magula</t>
  </si>
  <si>
    <t>7_PM_16</t>
  </si>
  <si>
    <t>Buněčnost/kryo SF PBMC v tis.</t>
  </si>
  <si>
    <t>Počet kryo SF PBMC</t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</si>
  <si>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</si>
  <si>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</si>
  <si>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t>HOK LEU/uL</t>
  </si>
  <si>
    <t>Absolute count of singlets - IQ</t>
  </si>
  <si>
    <t>Chemokines</t>
  </si>
  <si>
    <t>Dendritic cells  CD3/CD55/cD303/CD123/HLA-DR/CD11c</t>
  </si>
  <si>
    <t>FC-B cells CD27/CD20/CD45/CD138/DR/CD19</t>
  </si>
  <si>
    <t>FC-T cells CD3/CD25/CD127/CD8/CD49d/CD4</t>
  </si>
  <si>
    <t>FC-NK cells + mast cells CD3/CD16+CD56/CD45/CD203c/CD69/CD117</t>
  </si>
  <si>
    <t>FC-neutrophils CD54/CD55/CD11b/CD15/CD62L/CD64</t>
  </si>
  <si>
    <t>FC-macrophages CD14/CD86/CD11b/CD163/DR/CD206</t>
  </si>
  <si>
    <t>FC-isotype</t>
  </si>
  <si>
    <t>Backup</t>
  </si>
  <si>
    <t>used super -t. (ELISA etc.)</t>
  </si>
  <si>
    <t>super -t. of the fluid in -80°C (box)</t>
  </si>
  <si>
    <t>Heparin</t>
  </si>
  <si>
    <t>Viscosity</t>
  </si>
  <si>
    <t>note</t>
  </si>
  <si>
    <t>Volume of fluid [mL]</t>
  </si>
  <si>
    <t>Material</t>
  </si>
  <si>
    <t>Dept.</t>
  </si>
  <si>
    <t>Date of removal/ analysis</t>
  </si>
  <si>
    <t>Patient number</t>
  </si>
  <si>
    <t>name</t>
  </si>
  <si>
    <t>Surname</t>
  </si>
  <si>
    <t>Number</t>
  </si>
  <si>
    <t>Nr of sampling</t>
  </si>
  <si>
    <t>Fluid No.</t>
  </si>
  <si>
    <t>5?</t>
  </si>
  <si>
    <t>Group Dg. Modified - SWCC, CRP</t>
  </si>
  <si>
    <t>ROS delta NEU %</t>
  </si>
  <si>
    <t xml:space="preserve">Bobáček </t>
  </si>
  <si>
    <t>6106030645</t>
  </si>
  <si>
    <t>Patient no.</t>
  </si>
  <si>
    <t>Date of analysis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</si>
  <si>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</si>
  <si>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</si>
  <si>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</si>
  <si>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</si>
  <si>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</si>
  <si>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</si>
  <si>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</si>
  <si>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</si>
  <si>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</si>
  <si>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</si>
  <si>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F71</t>
  </si>
  <si>
    <t>F75</t>
  </si>
  <si>
    <t>F78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</si>
  <si>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</si>
  <si>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</si>
  <si>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</si>
  <si>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</si>
  <si>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</si>
  <si>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</si>
  <si>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</si>
  <si>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</si>
  <si>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</si>
  <si>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</si>
  <si>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</si>
  <si>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</si>
  <si>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</si>
  <si>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</si>
  <si>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</si>
  <si>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</si>
  <si>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</si>
  <si>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</si>
  <si>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</si>
  <si>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</si>
  <si>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</si>
  <si>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</si>
  <si>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</si>
  <si>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</si>
  <si>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</si>
  <si>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</si>
  <si>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</si>
  <si>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</si>
  <si>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</si>
  <si>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</si>
  <si>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</si>
  <si>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</si>
  <si>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</si>
  <si>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BMI</t>
  </si>
  <si>
    <t>F122</t>
  </si>
  <si>
    <t>F123</t>
  </si>
  <si>
    <t>Body height [cm]</t>
  </si>
  <si>
    <t>Body weight [kg]</t>
  </si>
  <si>
    <t>výpotek, otok, bolesti</t>
  </si>
  <si>
    <r>
      <t xml:space="preserve">MON-Mf-mDC / </t>
    </r>
    <r>
      <rPr>
        <b/>
        <sz val="11"/>
        <color rgb="FFFF0000"/>
        <rFont val="Calibri"/>
        <family val="2"/>
        <charset val="238"/>
      </rPr>
      <t>Macr</t>
    </r>
    <r>
      <rPr>
        <b/>
        <sz val="11"/>
        <rFont val="Calibri"/>
        <family val="2"/>
        <charset val="238"/>
      </rPr>
      <t xml:space="preserve"> (CD16+CD14+) %</t>
    </r>
  </si>
  <si>
    <r>
      <rPr>
        <b/>
        <sz val="11"/>
        <color rgb="FFFF0000"/>
        <rFont val="Calibri"/>
        <family val="2"/>
        <charset val="238"/>
      </rPr>
      <t xml:space="preserve">Singlets </t>
    </r>
    <r>
      <rPr>
        <b/>
        <sz val="11"/>
        <rFont val="Calibri"/>
        <family val="2"/>
        <charset val="238"/>
      </rPr>
      <t xml:space="preserve">/ (CD16+CD14+) </t>
    </r>
    <r>
      <rPr>
        <b/>
        <sz val="11"/>
        <color rgb="FFFF0000"/>
        <rFont val="Calibri"/>
        <family val="2"/>
        <charset val="238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</si>
  <si>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</rPr>
      <t>MON</t>
    </r>
    <r>
      <rPr>
        <b/>
        <sz val="11"/>
        <rFont val="Calibri"/>
        <family val="2"/>
        <charset val="238"/>
      </rPr>
      <t xml:space="preserve"> (CD16-CD14+) %</t>
    </r>
  </si>
  <si>
    <r>
      <rPr>
        <b/>
        <sz val="11"/>
        <color rgb="FFFF0000"/>
        <rFont val="Calibri"/>
        <family val="2"/>
        <charset val="238"/>
      </rPr>
      <t>Singlets</t>
    </r>
    <r>
      <rPr>
        <b/>
        <sz val="11"/>
        <rFont val="Calibri"/>
        <family val="2"/>
        <charset val="238"/>
      </rPr>
      <t xml:space="preserve"> / (CD16-CD14+) </t>
    </r>
    <r>
      <rPr>
        <b/>
        <sz val="11"/>
        <color rgb="FFFF0000"/>
        <rFont val="Calibri"/>
        <family val="2"/>
        <charset val="238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</si>
  <si>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</rPr>
      <t>mDC</t>
    </r>
    <r>
      <rPr>
        <b/>
        <sz val="11"/>
        <rFont val="Calibri"/>
        <family val="2"/>
        <charset val="238"/>
      </rPr>
      <t xml:space="preserve"> %</t>
    </r>
  </si>
  <si>
    <r>
      <t xml:space="preserve">levé koleno, </t>
    </r>
    <r>
      <rPr>
        <sz val="11"/>
        <color rgb="FFFF0000"/>
        <rFont val="Calibri"/>
        <family val="2"/>
        <charset val="238"/>
      </rPr>
      <t>juvenilní artritída, Salmonela v stolici</t>
    </r>
    <r>
      <rPr>
        <sz val="11"/>
        <rFont val="Calibri"/>
        <family val="2"/>
        <charset val="238"/>
      </rPr>
      <t>, + PK v EDTA</t>
    </r>
  </si>
  <si>
    <t>M23.22, M17.1, M2350</t>
  </si>
  <si>
    <t>S832, W0199</t>
  </si>
  <si>
    <t>S2322, W0100</t>
  </si>
  <si>
    <t>Langr</t>
  </si>
  <si>
    <t>M2322,M171</t>
  </si>
  <si>
    <t>M171, M2351</t>
  </si>
  <si>
    <t>M2416, M2351</t>
  </si>
  <si>
    <t>M171,M254.6</t>
  </si>
  <si>
    <t>chybí data</t>
  </si>
  <si>
    <t>punkce, obstřik</t>
  </si>
  <si>
    <t>plastika LCA</t>
  </si>
  <si>
    <t>hemor.výpotek, nestabilita</t>
  </si>
  <si>
    <t>stp.replastice LCA, bez problémů</t>
  </si>
  <si>
    <t>bolesti, otok,výpotek</t>
  </si>
  <si>
    <t>indikován k TEP gen.</t>
  </si>
  <si>
    <t>bolesti, výpotky</t>
  </si>
  <si>
    <t>bolesti, otok,výpotek,teploty</t>
  </si>
  <si>
    <t>ask výplach, ATB iv+ po Amoksiklav</t>
  </si>
  <si>
    <t>drobný výpotek, bolesti občas, omezená hybnost</t>
  </si>
  <si>
    <t>obstřik depo+ meso ia, poté indikován k ASK výplachu,atb iv</t>
  </si>
  <si>
    <t>obstřik, indometacin pr, klidový režim</t>
  </si>
  <si>
    <t>biolesti, otok</t>
  </si>
  <si>
    <t>ASK- menisektomie+shaving</t>
  </si>
  <si>
    <t xml:space="preserve">oakované výpotky a obstřiky indikován k synoviortéze </t>
  </si>
  <si>
    <t>otoky, bolesti</t>
  </si>
  <si>
    <t>pozitivní PCR borelie, ATB terapie</t>
  </si>
  <si>
    <t>otoky, neklid</t>
  </si>
  <si>
    <t>opakovaně ATB iv+ po</t>
  </si>
  <si>
    <t>chronická ATB terapie</t>
  </si>
  <si>
    <t>peroperačně, během TEP</t>
  </si>
  <si>
    <t>TEP gen.</t>
  </si>
  <si>
    <t>bez obtíží</t>
  </si>
  <si>
    <t xml:space="preserve">indikován k ASK </t>
  </si>
  <si>
    <t xml:space="preserve">výpotek po ASK </t>
  </si>
  <si>
    <t>punkce, obstřik, viskosuplemetace</t>
  </si>
  <si>
    <t>pravidelná viskosuplementace, bez obtíží</t>
  </si>
  <si>
    <t>výptek po ASK</t>
  </si>
  <si>
    <t>punkce, obstřik, chondroceutika</t>
  </si>
  <si>
    <t xml:space="preserve">otoky, výpotky,pravidelné kontroly, chondroceutika, </t>
  </si>
  <si>
    <t>punkce bursy lokte</t>
  </si>
  <si>
    <t>obstřik bursy</t>
  </si>
  <si>
    <t>po OT zlepšení, VAS =1 přes den, v noci VAS 0</t>
  </si>
  <si>
    <t>opakované punkce (v 2018 inf.gonitis)</t>
  </si>
  <si>
    <t>občas bolesti, výpotky</t>
  </si>
  <si>
    <t>stav zlepšen, zrušil ASK</t>
  </si>
  <si>
    <t>indikována k ask, vzhledem k progresi k TEP</t>
  </si>
  <si>
    <t>po TEP gen.l.sin, spokojená</t>
  </si>
  <si>
    <t>punkce, obstřik,</t>
  </si>
  <si>
    <t>mírně zlepšen, objednán k TEP gen</t>
  </si>
  <si>
    <t>bez potíží</t>
  </si>
  <si>
    <t>NA další kontrolu se dostavila s kotníkem</t>
  </si>
  <si>
    <t>indikován k OWOT</t>
  </si>
  <si>
    <t>punkce, obstřik, indikován k ask</t>
  </si>
  <si>
    <t>punkce během ask</t>
  </si>
  <si>
    <t>po ask spokojen</t>
  </si>
  <si>
    <t>NA ml</t>
  </si>
  <si>
    <t>nA</t>
  </si>
  <si>
    <t>bolest, výpotek</t>
  </si>
  <si>
    <t>pravidelná viskosuplementace+ kontroly</t>
  </si>
  <si>
    <t>akt.rhb bez obtíží</t>
  </si>
  <si>
    <t>výpotek v TEP</t>
  </si>
  <si>
    <t>punkce, atb, scintigrafeie zn Leuko k vyloučení inf.TEP genu</t>
  </si>
  <si>
    <t>ústup potíží, cití se dobře, TEP funkční</t>
  </si>
  <si>
    <t>bolest,výpotek,</t>
  </si>
  <si>
    <t>po tep gen.l.sin, spokojen</t>
  </si>
  <si>
    <t>opakované punkce, obstřik kortikoidem, indikován k tep</t>
  </si>
  <si>
    <t>čeká na tep</t>
  </si>
  <si>
    <t>bolesti, výpotek, tep</t>
  </si>
  <si>
    <t>10 na sále</t>
  </si>
  <si>
    <t>punkce během tep</t>
  </si>
  <si>
    <t>po tep, spokojen</t>
  </si>
  <si>
    <t>bolesti</t>
  </si>
  <si>
    <t>punkce, obstřiky, viskosuplementace</t>
  </si>
  <si>
    <t>opakované kontroly + pce výpotku,visko</t>
  </si>
  <si>
    <t>AMC tbl.po,</t>
  </si>
  <si>
    <t>úleva od potíží, pak se již nedostavil</t>
  </si>
  <si>
    <t>bolesti , výpotek</t>
  </si>
  <si>
    <t>po TEP spokojena, bez potíží.</t>
  </si>
  <si>
    <t>obstřik, pce opakovaně, NSA, klid</t>
  </si>
  <si>
    <t>1/2/2019 trvající potíže, bolesti, výpotky</t>
  </si>
  <si>
    <t>ASK výplach, potom otevřený debridement, potom revize spacer, dlouhodobě pod ATB clonou</t>
  </si>
  <si>
    <t>klidné, bez otoku, stabilní.</t>
  </si>
  <si>
    <t>pce, NSA, klidový režim</t>
  </si>
  <si>
    <t>16/1/20 - bolesti na med. Straně kolene, stabilní. Bez zn. Zánětu</t>
  </si>
  <si>
    <t>bolesti po pádu</t>
  </si>
  <si>
    <t xml:space="preserve">opakované obstřiky, ortéza na posílení </t>
  </si>
  <si>
    <t>zatím bez indikace k OP, RHB-FT</t>
  </si>
  <si>
    <t>pozitiv Yersinie + RA</t>
  </si>
  <si>
    <t>byly atb iv + po, poté léčen na revmatologii v plánu TEP</t>
  </si>
  <si>
    <t>klidné,po ASK na jiném pracovišti</t>
  </si>
  <si>
    <t>spokojená</t>
  </si>
  <si>
    <t xml:space="preserve">výpotek odebrán po ASK </t>
  </si>
  <si>
    <t xml:space="preserve">po ASK </t>
  </si>
  <si>
    <t>viskosuplement., Novalginstabilní ní</t>
  </si>
  <si>
    <t>stabilní nález</t>
  </si>
  <si>
    <t>po ASK,po extirpaci BC otevženě</t>
  </si>
  <si>
    <t>recidiva výpotku, na poslední kontrole již be punkce</t>
  </si>
  <si>
    <t>výhledově k TEP</t>
  </si>
  <si>
    <t>obstřik, Aulin</t>
  </si>
  <si>
    <t>nyní bez potíží</t>
  </si>
  <si>
    <t xml:space="preserve">punkce, obstřik, </t>
  </si>
  <si>
    <t>indikována k TEP</t>
  </si>
  <si>
    <t xml:space="preserve">bolest, výpotek, </t>
  </si>
  <si>
    <t>Ask-menisektomie</t>
  </si>
  <si>
    <t>kontrolní odběry, MRI negat, odeslán k Revmatologovi</t>
  </si>
  <si>
    <t>zatím bez intervence, čeká na výsledky revma</t>
  </si>
  <si>
    <t>výpotek, bolesti, v anamnéze CA</t>
  </si>
  <si>
    <t>byla indikace k ASK, je v péči nefrologa pro CA, zatím ask ne</t>
  </si>
  <si>
    <t>ask zrušena vzhledem k onemocnění, koleno s výpotkem</t>
  </si>
  <si>
    <t xml:space="preserve">výpotek </t>
  </si>
  <si>
    <t>punkce, obstřiky</t>
  </si>
  <si>
    <t xml:space="preserve">punkce, obstřik, viskobez </t>
  </si>
  <si>
    <t xml:space="preserve"> Amoksiklav 1 g tbl. p.o. 3x denně 18.7.2019 - 2.8.2019, NSAID</t>
  </si>
  <si>
    <t>nepotvrdila se infekce,ale akutní záchvat DNA, nyní kompenzován</t>
  </si>
  <si>
    <t>ASK, punkce, obstřik viskosuplemetace</t>
  </si>
  <si>
    <t>stp.ASK, punkce, obstřik, viskosuplementace</t>
  </si>
  <si>
    <t>lázeňská péče</t>
  </si>
  <si>
    <t>30sin</t>
  </si>
  <si>
    <t>20dx</t>
  </si>
  <si>
    <t>punce, obstřik</t>
  </si>
  <si>
    <t>po punkce, obstřik, indikován k tep</t>
  </si>
  <si>
    <t>stabilní po TEP</t>
  </si>
  <si>
    <t>zatím stabilní</t>
  </si>
  <si>
    <t>Dalacin 300mg 1-1-1 10dní a ex</t>
  </si>
  <si>
    <t>výpotek po viskosuplementaci</t>
  </si>
  <si>
    <t>hospitalizován na DK, léčí se s JA-metotrexát</t>
  </si>
  <si>
    <t>pravidelné punce a obstřiky na DK</t>
  </si>
  <si>
    <t>negativní MRI</t>
  </si>
  <si>
    <t>chondroceutika po</t>
  </si>
  <si>
    <t>výpotek, chron.bolesti</t>
  </si>
  <si>
    <t>obstřik</t>
  </si>
  <si>
    <t xml:space="preserve">stabilní </t>
  </si>
  <si>
    <t>po ASK, pravidelná viskosuplementace</t>
  </si>
  <si>
    <t>výpotek po UNI TEP</t>
  </si>
  <si>
    <t>punkce, aulin</t>
  </si>
  <si>
    <t>punkce, objednán k ASK</t>
  </si>
  <si>
    <t>bolesti mediálně, indikován k ASK kde RMM, chondropatie</t>
  </si>
  <si>
    <t>bolest, otok</t>
  </si>
  <si>
    <t>opakované pce, obstřiky, NSA, indikován k ASK</t>
  </si>
  <si>
    <t>po ASK a viscosupl - bene, občasné bolesti, bez výpotku</t>
  </si>
  <si>
    <t>po ASK, punkce, viscosuplementace</t>
  </si>
  <si>
    <t>ASK reinzerce LCA + reinzerce MM, ortéza, RHB</t>
  </si>
  <si>
    <t>burzizida lokte!!!! - otok</t>
  </si>
  <si>
    <t>pce výpotku, amoksiklav, NSA</t>
  </si>
  <si>
    <t>BURZITIDA LOKTE</t>
  </si>
  <si>
    <t>bolesti, otok v podkolení kde BC</t>
  </si>
  <si>
    <t>pce , NSA, chondroceutika</t>
  </si>
  <si>
    <t xml:space="preserve">opakované pce, obstřiky, viscosuplementace, </t>
  </si>
  <si>
    <t>výpotek opakovaně</t>
  </si>
  <si>
    <t>pce, NSA</t>
  </si>
  <si>
    <t>pce, obstřik, NSA</t>
  </si>
  <si>
    <t>výpotek, omez. Hybnost</t>
  </si>
  <si>
    <t>pce, obstřik, NSA, klidový režim</t>
  </si>
  <si>
    <t>znova výpotek s pcí a obstřikem</t>
  </si>
  <si>
    <t>burzitis praepatellaris</t>
  </si>
  <si>
    <t>pce + obstřik, klidový režim, lokálně nSA</t>
  </si>
  <si>
    <t>bolesti, otoky, přeskakování</t>
  </si>
  <si>
    <t>pce, obstřik, viscosuplementace, obj. k ASK</t>
  </si>
  <si>
    <t>trvající potíže, indik. K ASK</t>
  </si>
  <si>
    <t>po Ask s výpotkem</t>
  </si>
  <si>
    <t>pce, obstřik, viscosuplementace</t>
  </si>
  <si>
    <t>pce, obstřik, objednán k reASK</t>
  </si>
  <si>
    <t>recid. Výpotek</t>
  </si>
  <si>
    <t>trvající potíže - recid výpotky, indik. K open synovectomii</t>
  </si>
  <si>
    <t>recid. Výpotek po ASK</t>
  </si>
  <si>
    <t>pce, obstřik</t>
  </si>
  <si>
    <t>pce, obstřik, klidový režim, indik. K ASK</t>
  </si>
  <si>
    <t xml:space="preserve">otok a výpotek </t>
  </si>
  <si>
    <t>pce, léčen na neur pro epi + sepsi neznámého origa, zde Ceftriaxon 2g iv +Metronidazol 500 mg iv</t>
  </si>
  <si>
    <t>pce, obstřik, klidový režim</t>
  </si>
  <si>
    <t>pce, obstřik, viscosuplementace, klidový režim</t>
  </si>
  <si>
    <t>pce, obstřik, klidový režim, viscosuplementace</t>
  </si>
  <si>
    <t>občasné bolesti, diskretní výpotek.</t>
  </si>
  <si>
    <t>pce, obstřik, RHB</t>
  </si>
  <si>
    <t>recidiva výpotku, doporučena RHB</t>
  </si>
  <si>
    <t>výpotek po TEP</t>
  </si>
  <si>
    <t>pce, obstřik kortikoidem, RHB</t>
  </si>
  <si>
    <t>koleno bez výpotku, klidné, po roku (10/19) recid. Výpotek</t>
  </si>
  <si>
    <t xml:space="preserve">bolest, subfebrilie, </t>
  </si>
  <si>
    <t>pce, NSA, obstřik kortikoidem, viscosuplementce</t>
  </si>
  <si>
    <t>na poslední kontrole 11/19 zlepšení, mírné bolesti.</t>
  </si>
  <si>
    <t xml:space="preserve">bolest, otok, </t>
  </si>
  <si>
    <t>pce, obstřik kortikoidem, NSA, SYSADOA</t>
  </si>
  <si>
    <t>5/19 - zlepšení, spokojená</t>
  </si>
  <si>
    <t>pce, obstřik, indikován k ASK - refixace OCHD</t>
  </si>
  <si>
    <t>9/2019 - po 2 ASK kde ex. OS mater. - spokojen, koleno nebolí</t>
  </si>
  <si>
    <t>pobolívání, výpotek po ASK</t>
  </si>
  <si>
    <t>pce, obstřik, analgetika, RHB, indikován k TEP</t>
  </si>
  <si>
    <t>indikován k TEP pro trvající potíže - provedena 11/19</t>
  </si>
  <si>
    <t>obstřik, RHB, chondroprotektiva</t>
  </si>
  <si>
    <t>poslední KO 3/19 - stále potíže, občas otoky</t>
  </si>
  <si>
    <t>ASK - resekce pliky, pce výpotku, RHB</t>
  </si>
  <si>
    <t>obstřik, indikován k ASK</t>
  </si>
  <si>
    <t>6/19 - poslední kontrola kde objednán na ASK, nedostavil se pak</t>
  </si>
  <si>
    <t>bolesti, kulhání</t>
  </si>
  <si>
    <t>10/19 poslední KO, spokojen.</t>
  </si>
  <si>
    <t>otok po ASK</t>
  </si>
  <si>
    <t>pce, RHB, objednán k OW OT tibie</t>
  </si>
  <si>
    <t>zlepšení stavu, pacient operaci zrušil</t>
  </si>
  <si>
    <t>bolesti a otok po ASK</t>
  </si>
  <si>
    <t>obstřik opakovaně, RHB, visco, objednaná k TEP</t>
  </si>
  <si>
    <t>zátěžové bolesti trvají, občas otoky</t>
  </si>
  <si>
    <t>obstřik, viscosuplementace, chondroceutika, klidový režim</t>
  </si>
  <si>
    <t>1/20 trvající potíže - bolesti.</t>
  </si>
  <si>
    <t>obstřik, objednán k TEP</t>
  </si>
  <si>
    <t>nedostavil se na kontrolu ani operaci</t>
  </si>
  <si>
    <t>obstřik, RHB, viscosuplementace</t>
  </si>
  <si>
    <t>bolesti kolene, recidiva výpotku.</t>
  </si>
  <si>
    <t>obstřik opakovaně, NSA</t>
  </si>
  <si>
    <t>kontroly nebyli</t>
  </si>
  <si>
    <t>obstřiky, viscosuplementace, klidový režim</t>
  </si>
  <si>
    <t>bolesti trvající.</t>
  </si>
  <si>
    <t>obstřik, RHB, indikován k TEP</t>
  </si>
  <si>
    <t>trvající potíže, čekatel na TEP</t>
  </si>
  <si>
    <t>opakovaně pce a obstřiky, klid, obj. k open synovectomii</t>
  </si>
  <si>
    <t>recidivující výpotky</t>
  </si>
  <si>
    <t>10 při ASK</t>
  </si>
  <si>
    <t>ASK- menisektomie+shaving, RHB, pce, viscosuplement.</t>
  </si>
  <si>
    <t>opakovaný úraz ale zlepšení</t>
  </si>
  <si>
    <t>7/19 - spokojena, pak bez KO</t>
  </si>
  <si>
    <t>kontrola nebyla</t>
  </si>
  <si>
    <t>9/19 - regrese potíží, pak bez KO</t>
  </si>
  <si>
    <t>kultiv. Negat, pak bez KO</t>
  </si>
  <si>
    <t>4/19 - potíže ustoupili, pak bez KO</t>
  </si>
  <si>
    <t>infekce kolene vyloučena, pak KO nebyla</t>
  </si>
  <si>
    <t>ústup potíží, další KO nebyla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</si>
</sst>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"/>
    <numFmt numFmtId="166" formatCode="0.0"/>
    <numFmt numFmtId="167" formatCode="[$-405]General"/>
  </numFmts>
  <fonts count="73">
    <font>
      <sz val="10"/>
      <name val="Arial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9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name val="Calibri"/>
      <family val="2"/>
      <charset val="238"/>
    </font>
    <font>
      <b/>
      <sz val="8.5"/>
      <name val="Calibri"/>
      <family val="2"/>
      <charset val="238"/>
    </font>
    <font>
      <sz val="8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.5"/>
      <color rgb="FFFF0000"/>
      <name val="Calibri"/>
      <family val="2"/>
      <charset val="238"/>
    </font>
    <font>
      <sz val="8.5"/>
      <color theme="7"/>
      <name val="Calibri"/>
      <family val="2"/>
      <charset val="238"/>
    </font>
    <font>
      <sz val="8.5"/>
      <color theme="0"/>
      <name val="Calibri"/>
      <family val="2"/>
      <charset val="238"/>
    </font>
    <font>
      <sz val="12"/>
      <color rgb="FF000000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9"/>
      <name val="Calibri"/>
      <family val="2"/>
      <charset val="238"/>
    </font>
    <font>
      <sz val="8.5"/>
      <color rgb="FF00B050"/>
      <name val="Calibri"/>
      <family val="2"/>
      <charset val="238"/>
    </font>
    <font>
      <sz val="11"/>
      <color theme="2" tint="-0.249977111117893"/>
      <name val="Calibri"/>
      <family val="2"/>
      <charset val="238"/>
    </font>
    <font>
      <sz val="10"/>
      <color theme="2" tint="-0.249977111117893"/>
      <name val="Arial"/>
      <family val="2"/>
      <charset val="238"/>
    </font>
    <font>
      <sz val="11"/>
      <color theme="5" tint="-0.499984740745262"/>
      <name val="Calibri"/>
      <family val="2"/>
      <charset val="238"/>
    </font>
    <font>
      <sz val="10"/>
      <color theme="7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8.5"/>
      <color theme="0" tint="-0.499984740745262"/>
      <name val="Calibri"/>
      <family val="2"/>
      <charset val="238"/>
    </font>
    <font>
      <sz val="9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sz val="11"/>
      <color theme="2" tint="-0.24997711111789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92D050"/>
      <name val="Calibri"/>
      <family val="2"/>
      <charset val="238"/>
    </font>
    <font>
      <sz val="11"/>
      <color rgb="FF92D05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AADA"/>
        <bgColor rgb="FF8DB3E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BDD7EE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DC3E6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CE6F2"/>
        <bgColor rgb="FFDBE5F1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9" tint="0.79998168889431442"/>
        <bgColor rgb="FFDBE5F1"/>
      </patternFill>
    </fill>
    <fill>
      <patternFill patternType="solid">
        <fgColor rgb="FFDBE5F1"/>
        <bgColor rgb="FFDCE6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DCDB"/>
        <bgColor rgb="FFD9D9D9"/>
      </patternFill>
    </fill>
    <fill>
      <patternFill patternType="solid">
        <fgColor rgb="FFFFFF00"/>
        <bgColor rgb="FFDBE5F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rgb="FFFFC000"/>
        <bgColor rgb="FFDCE6F2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8DB3E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rgb="FFAD5BFF"/>
      </bottom>
      <diagonal/>
    </border>
    <border>
      <left/>
      <right style="thin">
        <color auto="1"/>
      </right>
      <top/>
      <bottom style="thin">
        <color rgb="FFAD5BFF"/>
      </bottom>
      <diagonal/>
    </border>
    <border>
      <left style="thin">
        <color auto="1"/>
      </left>
      <right/>
      <top/>
      <bottom style="thin">
        <color rgb="FFAD5BFF"/>
      </bottom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AD5B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65">
    <xf numFmtId="0" fontId="0" fillId="0" borderId="0"/>
    <xf numFmtId="164" fontId="12" fillId="0" borderId="0" applyFill="0" applyBorder="0" applyAlignment="0" applyProtection="0"/>
    <xf numFmtId="167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</cellStyleXfs>
  <cellXfs count="89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66" fontId="4" fillId="0" borderId="0" xfId="0" applyNumberFormat="1" applyFont="1" applyFill="1"/>
    <xf numFmtId="0" fontId="0" fillId="4" borderId="0" xfId="0" applyFill="1"/>
    <xf numFmtId="0" fontId="4" fillId="4" borderId="0" xfId="0" applyFont="1" applyFill="1"/>
    <xf numFmtId="1" fontId="0" fillId="0" borderId="0" xfId="0" applyNumberFormat="1" applyFill="1" applyAlignment="1">
      <alignment horizontal="right"/>
    </xf>
    <xf numFmtId="1" fontId="0" fillId="0" borderId="0" xfId="0" applyNumberFormat="1" applyFill="1"/>
    <xf numFmtId="0" fontId="14" fillId="15" borderId="1" xfId="0" applyFont="1" applyFill="1" applyBorder="1" applyAlignment="1">
      <alignment horizontal="center"/>
    </xf>
    <xf numFmtId="0" fontId="0" fillId="16" borderId="0" xfId="0" applyFill="1"/>
    <xf numFmtId="0" fontId="0" fillId="0" borderId="1" xfId="0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1" fontId="18" fillId="1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/>
    <xf numFmtId="0" fontId="10" fillId="4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1" fillId="0" borderId="0" xfId="29" applyNumberForma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0" fillId="0" borderId="2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17" fillId="20" borderId="1" xfId="64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4" fillId="0" borderId="1" xfId="6" applyFont="1" applyFill="1" applyBorder="1" applyAlignment="1">
      <alignment horizontal="center"/>
    </xf>
    <xf numFmtId="1" fontId="18" fillId="9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66" fontId="6" fillId="3" borderId="1" xfId="6" applyNumberFormat="1" applyFont="1" applyFill="1" applyBorder="1" applyAlignment="1">
      <alignment horizontal="center"/>
    </xf>
    <xf numFmtId="166" fontId="6" fillId="23" borderId="1" xfId="6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2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24" borderId="1" xfId="0" applyFont="1" applyFill="1" applyBorder="1" applyAlignment="1">
      <alignment horizontal="center" vertical="center" wrapText="1"/>
    </xf>
    <xf numFmtId="0" fontId="24" fillId="24" borderId="1" xfId="0" applyFont="1" applyFill="1" applyBorder="1" applyAlignment="1">
      <alignment horizontal="center" vertical="center" wrapText="1"/>
    </xf>
    <xf numFmtId="49" fontId="17" fillId="24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166" fontId="6" fillId="8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/>
    </xf>
    <xf numFmtId="166" fontId="6" fillId="23" borderId="1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6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4" fillId="15" borderId="1" xfId="0" applyFont="1" applyFill="1" applyBorder="1"/>
    <xf numFmtId="0" fontId="14" fillId="0" borderId="1" xfId="0" applyFont="1" applyBorder="1"/>
    <xf numFmtId="0" fontId="23" fillId="24" borderId="1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30" fillId="27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4" fillId="0" borderId="0" xfId="6"/>
    <xf numFmtId="0" fontId="17" fillId="0" borderId="0" xfId="6" applyFont="1"/>
    <xf numFmtId="0" fontId="7" fillId="0" borderId="0" xfId="6" applyFont="1"/>
    <xf numFmtId="0" fontId="14" fillId="0" borderId="0" xfId="6" applyAlignment="1">
      <alignment horizontal="left"/>
    </xf>
    <xf numFmtId="0" fontId="14" fillId="0" borderId="0" xfId="6" applyAlignment="1">
      <alignment horizontal="center"/>
    </xf>
    <xf numFmtId="0" fontId="35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4" fillId="0" borderId="9" xfId="6" applyBorder="1" applyAlignment="1">
      <alignment horizontal="center"/>
    </xf>
    <xf numFmtId="0" fontId="33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32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6" fillId="23" borderId="0" xfId="6" applyFont="1" applyFill="1" applyAlignment="1">
      <alignment horizontal="center"/>
    </xf>
    <xf numFmtId="0" fontId="6" fillId="3" borderId="0" xfId="6" applyFont="1" applyFill="1" applyAlignment="1">
      <alignment horizontal="center"/>
    </xf>
    <xf numFmtId="0" fontId="6" fillId="8" borderId="0" xfId="6" applyFont="1" applyFill="1" applyAlignment="1">
      <alignment horizontal="center"/>
    </xf>
    <xf numFmtId="49" fontId="14" fillId="0" borderId="0" xfId="6" applyNumberFormat="1" applyAlignment="1">
      <alignment horizontal="left"/>
    </xf>
    <xf numFmtId="0" fontId="14" fillId="0" borderId="6" xfId="6" applyBorder="1" applyAlignment="1">
      <alignment horizontal="center"/>
    </xf>
    <xf numFmtId="0" fontId="39" fillId="0" borderId="0" xfId="6" applyFont="1" applyAlignment="1">
      <alignment horizontal="center"/>
    </xf>
    <xf numFmtId="0" fontId="39" fillId="0" borderId="0" xfId="6" applyFont="1"/>
    <xf numFmtId="0" fontId="40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17" fillId="0" borderId="0" xfId="6" applyFont="1" applyAlignment="1">
      <alignment horizontal="center"/>
    </xf>
    <xf numFmtId="0" fontId="17" fillId="0" borderId="6" xfId="6" applyFont="1" applyBorder="1" applyAlignment="1">
      <alignment horizontal="center"/>
    </xf>
    <xf numFmtId="2" fontId="23" fillId="0" borderId="0" xfId="6" applyNumberFormat="1" applyFont="1" applyAlignment="1">
      <alignment horizontal="center"/>
    </xf>
    <xf numFmtId="166" fontId="17" fillId="0" borderId="0" xfId="6" applyNumberFormat="1" applyFont="1" applyAlignment="1">
      <alignment horizontal="center"/>
    </xf>
    <xf numFmtId="2" fontId="7" fillId="0" borderId="0" xfId="6" applyNumberFormat="1" applyFont="1" applyAlignment="1">
      <alignment horizontal="center"/>
    </xf>
    <xf numFmtId="166" fontId="14" fillId="0" borderId="0" xfId="6" applyNumberFormat="1" applyAlignment="1">
      <alignment horizontal="center"/>
    </xf>
    <xf numFmtId="166" fontId="7" fillId="0" borderId="0" xfId="6" applyNumberFormat="1" applyFont="1" applyAlignment="1">
      <alignment horizontal="center"/>
    </xf>
    <xf numFmtId="166" fontId="33" fillId="0" borderId="0" xfId="6" applyNumberFormat="1" applyFont="1" applyAlignment="1">
      <alignment horizontal="center"/>
    </xf>
    <xf numFmtId="166" fontId="25" fillId="0" borderId="0" xfId="6" applyNumberFormat="1" applyFont="1" applyAlignment="1">
      <alignment horizontal="center"/>
    </xf>
    <xf numFmtId="166" fontId="32" fillId="0" borderId="0" xfId="6" applyNumberFormat="1" applyFont="1" applyAlignment="1">
      <alignment horizontal="center"/>
    </xf>
    <xf numFmtId="166" fontId="31" fillId="0" borderId="0" xfId="6" applyNumberFormat="1" applyFont="1" applyAlignment="1">
      <alignment horizontal="center"/>
    </xf>
    <xf numFmtId="166" fontId="6" fillId="23" borderId="0" xfId="6" applyNumberFormat="1" applyFont="1" applyFill="1" applyAlignment="1">
      <alignment horizontal="center"/>
    </xf>
    <xf numFmtId="166" fontId="6" fillId="3" borderId="0" xfId="6" applyNumberFormat="1" applyFont="1" applyFill="1" applyAlignment="1">
      <alignment horizontal="center"/>
    </xf>
    <xf numFmtId="166" fontId="6" fillId="8" borderId="0" xfId="6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41" fillId="28" borderId="1" xfId="6" applyFont="1" applyFill="1" applyBorder="1" applyAlignment="1">
      <alignment horizontal="left"/>
    </xf>
    <xf numFmtId="0" fontId="39" fillId="28" borderId="0" xfId="6" applyFont="1" applyFill="1"/>
    <xf numFmtId="0" fontId="39" fillId="29" borderId="1" xfId="6" applyFont="1" applyFill="1" applyBorder="1" applyAlignment="1">
      <alignment horizontal="left"/>
    </xf>
    <xf numFmtId="0" fontId="14" fillId="0" borderId="1" xfId="6" applyBorder="1" applyAlignment="1">
      <alignment horizontal="center"/>
    </xf>
    <xf numFmtId="0" fontId="21" fillId="0" borderId="1" xfId="6" applyFont="1" applyBorder="1" applyAlignment="1">
      <alignment horizontal="center"/>
    </xf>
    <xf numFmtId="0" fontId="1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 vertical="center"/>
    </xf>
    <xf numFmtId="0" fontId="14" fillId="0" borderId="11" xfId="6" applyBorder="1" applyAlignment="1">
      <alignment horizontal="center"/>
    </xf>
    <xf numFmtId="0" fontId="41" fillId="28" borderId="11" xfId="6" applyFont="1" applyFill="1" applyBorder="1" applyAlignment="1">
      <alignment horizontal="left"/>
    </xf>
    <xf numFmtId="0" fontId="39" fillId="29" borderId="11" xfId="6" applyFont="1" applyFill="1" applyBorder="1" applyAlignment="1">
      <alignment horizontal="left"/>
    </xf>
    <xf numFmtId="0" fontId="21" fillId="0" borderId="11" xfId="6" applyFont="1" applyBorder="1" applyAlignment="1">
      <alignment horizontal="center"/>
    </xf>
    <xf numFmtId="0" fontId="17" fillId="0" borderId="11" xfId="6" applyFont="1" applyBorder="1" applyAlignment="1">
      <alignment horizontal="center"/>
    </xf>
    <xf numFmtId="0" fontId="18" fillId="0" borderId="11" xfId="6" applyFont="1" applyBorder="1" applyAlignment="1">
      <alignment horizontal="center" vertical="center"/>
    </xf>
    <xf numFmtId="0" fontId="14" fillId="0" borderId="10" xfId="6" applyBorder="1"/>
    <xf numFmtId="2" fontId="23" fillId="0" borderId="10" xfId="6" applyNumberFormat="1" applyFont="1" applyBorder="1" applyAlignment="1">
      <alignment horizontal="center"/>
    </xf>
    <xf numFmtId="166" fontId="17" fillId="0" borderId="10" xfId="6" applyNumberFormat="1" applyFont="1" applyBorder="1" applyAlignment="1">
      <alignment horizontal="center"/>
    </xf>
    <xf numFmtId="2" fontId="7" fillId="0" borderId="10" xfId="6" applyNumberFormat="1" applyFont="1" applyBorder="1" applyAlignment="1">
      <alignment horizontal="center"/>
    </xf>
    <xf numFmtId="0" fontId="14" fillId="0" borderId="10" xfId="6" applyBorder="1" applyAlignment="1">
      <alignment horizontal="center"/>
    </xf>
    <xf numFmtId="0" fontId="35" fillId="0" borderId="10" xfId="6" applyFont="1" applyBorder="1" applyAlignment="1">
      <alignment horizontal="center"/>
    </xf>
    <xf numFmtId="166" fontId="14" fillId="0" borderId="10" xfId="6" applyNumberFormat="1" applyBorder="1" applyAlignment="1">
      <alignment horizontal="center"/>
    </xf>
    <xf numFmtId="0" fontId="7" fillId="0" borderId="10" xfId="6" applyFont="1" applyBorder="1" applyAlignment="1">
      <alignment horizontal="center"/>
    </xf>
    <xf numFmtId="166" fontId="7" fillId="0" borderId="10" xfId="6" applyNumberFormat="1" applyFont="1" applyBorder="1" applyAlignment="1">
      <alignment horizontal="center"/>
    </xf>
    <xf numFmtId="0" fontId="14" fillId="0" borderId="12" xfId="6" applyBorder="1" applyAlignment="1">
      <alignment horizontal="center"/>
    </xf>
    <xf numFmtId="166" fontId="33" fillId="0" borderId="10" xfId="6" applyNumberFormat="1" applyFont="1" applyBorder="1" applyAlignment="1">
      <alignment horizontal="center"/>
    </xf>
    <xf numFmtId="166" fontId="25" fillId="0" borderId="10" xfId="6" applyNumberFormat="1" applyFont="1" applyBorder="1" applyAlignment="1">
      <alignment horizontal="center"/>
    </xf>
    <xf numFmtId="166" fontId="32" fillId="0" borderId="10" xfId="6" applyNumberFormat="1" applyFont="1" applyBorder="1" applyAlignment="1">
      <alignment horizontal="center"/>
    </xf>
    <xf numFmtId="166" fontId="31" fillId="0" borderId="10" xfId="6" applyNumberFormat="1" applyFont="1" applyBorder="1" applyAlignment="1">
      <alignment horizontal="center"/>
    </xf>
    <xf numFmtId="166" fontId="6" fillId="23" borderId="10" xfId="6" applyNumberFormat="1" applyFont="1" applyFill="1" applyBorder="1" applyAlignment="1">
      <alignment horizontal="center"/>
    </xf>
    <xf numFmtId="166" fontId="6" fillId="3" borderId="10" xfId="6" applyNumberFormat="1" applyFont="1" applyFill="1" applyBorder="1" applyAlignment="1">
      <alignment horizontal="center"/>
    </xf>
    <xf numFmtId="166" fontId="6" fillId="8" borderId="10" xfId="6" applyNumberFormat="1" applyFont="1" applyFill="1" applyBorder="1" applyAlignment="1">
      <alignment horizontal="center"/>
    </xf>
    <xf numFmtId="0" fontId="23" fillId="0" borderId="10" xfId="6" applyFont="1" applyBorder="1" applyAlignment="1">
      <alignment horizontal="center"/>
    </xf>
    <xf numFmtId="0" fontId="14" fillId="0" borderId="13" xfId="6" applyBorder="1" applyAlignment="1">
      <alignment horizontal="center"/>
    </xf>
    <xf numFmtId="0" fontId="41" fillId="28" borderId="14" xfId="6" applyFont="1" applyFill="1" applyBorder="1" applyAlignment="1">
      <alignment horizontal="left"/>
    </xf>
    <xf numFmtId="0" fontId="39" fillId="28" borderId="10" xfId="6" applyFont="1" applyFill="1" applyBorder="1"/>
    <xf numFmtId="0" fontId="39" fillId="29" borderId="14" xfId="6" applyFont="1" applyFill="1" applyBorder="1" applyAlignment="1">
      <alignment horizontal="left"/>
    </xf>
    <xf numFmtId="0" fontId="14" fillId="0" borderId="14" xfId="6" applyBorder="1" applyAlignment="1">
      <alignment horizontal="center"/>
    </xf>
    <xf numFmtId="0" fontId="40" fillId="0" borderId="10" xfId="6" applyFont="1" applyBorder="1" applyAlignment="1">
      <alignment horizontal="center"/>
    </xf>
    <xf numFmtId="0" fontId="21" fillId="0" borderId="14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0" fontId="18" fillId="0" borderId="14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39" fillId="30" borderId="0" xfId="6" applyFont="1" applyFill="1"/>
    <xf numFmtId="0" fontId="41" fillId="30" borderId="1" xfId="6" applyFont="1" applyFill="1" applyBorder="1" applyAlignment="1">
      <alignment horizontal="left"/>
    </xf>
    <xf numFmtId="0" fontId="21" fillId="16" borderId="1" xfId="6" applyFont="1" applyFill="1" applyBorder="1" applyAlignment="1">
      <alignment horizontal="center"/>
    </xf>
    <xf numFmtId="2" fontId="7" fillId="31" borderId="0" xfId="6" applyNumberFormat="1" applyFont="1" applyFill="1" applyAlignment="1">
      <alignment horizontal="center"/>
    </xf>
    <xf numFmtId="0" fontId="21" fillId="6" borderId="1" xfId="6" applyFont="1" applyFill="1" applyBorder="1" applyAlignment="1">
      <alignment horizontal="center"/>
    </xf>
    <xf numFmtId="0" fontId="41" fillId="32" borderId="1" xfId="6" applyFont="1" applyFill="1" applyBorder="1" applyAlignment="1">
      <alignment horizontal="left"/>
    </xf>
    <xf numFmtId="0" fontId="39" fillId="32" borderId="0" xfId="6" applyFont="1" applyFill="1"/>
    <xf numFmtId="0" fontId="9" fillId="33" borderId="1" xfId="6" applyFont="1" applyFill="1" applyBorder="1" applyAlignment="1">
      <alignment horizontal="left"/>
    </xf>
    <xf numFmtId="0" fontId="21" fillId="34" borderId="1" xfId="6" applyFont="1" applyFill="1" applyBorder="1" applyAlignment="1">
      <alignment horizontal="left"/>
    </xf>
    <xf numFmtId="0" fontId="14" fillId="0" borderId="1" xfId="6" applyBorder="1" applyAlignment="1">
      <alignment horizontal="left"/>
    </xf>
    <xf numFmtId="0" fontId="39" fillId="0" borderId="1" xfId="6" applyFont="1" applyBorder="1" applyAlignment="1">
      <alignment horizontal="center"/>
    </xf>
    <xf numFmtId="0" fontId="39" fillId="0" borderId="1" xfId="6" applyFont="1" applyBorder="1"/>
    <xf numFmtId="0" fontId="39" fillId="26" borderId="1" xfId="6" applyFont="1" applyFill="1" applyBorder="1" applyAlignment="1">
      <alignment horizontal="left"/>
    </xf>
    <xf numFmtId="0" fontId="39" fillId="35" borderId="1" xfId="6" applyFont="1" applyFill="1" applyBorder="1" applyAlignment="1">
      <alignment horizontal="left"/>
    </xf>
    <xf numFmtId="0" fontId="43" fillId="26" borderId="1" xfId="6" applyFont="1" applyFill="1" applyBorder="1" applyAlignment="1">
      <alignment horizontal="left"/>
    </xf>
    <xf numFmtId="0" fontId="43" fillId="35" borderId="1" xfId="6" applyFont="1" applyFill="1" applyBorder="1" applyAlignment="1">
      <alignment horizontal="left"/>
    </xf>
    <xf numFmtId="1" fontId="7" fillId="0" borderId="0" xfId="6" applyNumberFormat="1" applyFont="1" applyAlignment="1">
      <alignment horizontal="center"/>
    </xf>
    <xf numFmtId="3" fontId="23" fillId="0" borderId="0" xfId="6" applyNumberFormat="1" applyFont="1" applyAlignment="1">
      <alignment horizontal="center"/>
    </xf>
    <xf numFmtId="0" fontId="14" fillId="15" borderId="1" xfId="6" applyFill="1" applyBorder="1" applyAlignment="1">
      <alignment horizontal="center" vertical="center"/>
    </xf>
    <xf numFmtId="1" fontId="23" fillId="0" borderId="0" xfId="6" applyNumberFormat="1" applyFont="1" applyAlignment="1">
      <alignment horizontal="center"/>
    </xf>
    <xf numFmtId="0" fontId="14" fillId="15" borderId="1" xfId="6" applyFill="1" applyBorder="1" applyAlignment="1">
      <alignment horizontal="left"/>
    </xf>
    <xf numFmtId="0" fontId="14" fillId="15" borderId="1" xfId="6" applyFill="1" applyBorder="1" applyAlignment="1">
      <alignment horizontal="center"/>
    </xf>
    <xf numFmtId="0" fontId="9" fillId="15" borderId="1" xfId="6" applyFont="1" applyFill="1" applyBorder="1" applyAlignment="1">
      <alignment horizontal="center" vertical="center"/>
    </xf>
    <xf numFmtId="166" fontId="9" fillId="15" borderId="1" xfId="6" applyNumberFormat="1" applyFont="1" applyFill="1" applyBorder="1" applyAlignment="1">
      <alignment horizontal="center" vertical="center"/>
    </xf>
    <xf numFmtId="0" fontId="1" fillId="15" borderId="1" xfId="6" applyFont="1" applyFill="1" applyBorder="1" applyAlignment="1">
      <alignment horizontal="center" vertical="center"/>
    </xf>
    <xf numFmtId="0" fontId="14" fillId="15" borderId="1" xfId="6" applyFill="1" applyBorder="1"/>
    <xf numFmtId="0" fontId="48" fillId="36" borderId="1" xfId="6" applyFont="1" applyFill="1" applyBorder="1"/>
    <xf numFmtId="1" fontId="18" fillId="0" borderId="0" xfId="6" applyNumberFormat="1" applyFont="1" applyAlignment="1">
      <alignment horizontal="center"/>
    </xf>
    <xf numFmtId="0" fontId="18" fillId="0" borderId="0" xfId="6" applyFont="1" applyAlignment="1">
      <alignment horizontal="center"/>
    </xf>
    <xf numFmtId="0" fontId="7" fillId="15" borderId="1" xfId="6" applyFont="1" applyFill="1" applyBorder="1" applyAlignment="1">
      <alignment horizontal="center"/>
    </xf>
    <xf numFmtId="0" fontId="38" fillId="0" borderId="0" xfId="6" applyFont="1" applyAlignment="1">
      <alignment horizontal="center"/>
    </xf>
    <xf numFmtId="0" fontId="34" fillId="0" borderId="0" xfId="6" applyFont="1" applyAlignment="1">
      <alignment horizontal="center"/>
    </xf>
    <xf numFmtId="49" fontId="14" fillId="0" borderId="1" xfId="6" applyNumberFormat="1" applyBorder="1" applyAlignment="1">
      <alignment horizontal="left"/>
    </xf>
    <xf numFmtId="0" fontId="39" fillId="0" borderId="11" xfId="6" applyFont="1" applyBorder="1" applyAlignment="1">
      <alignment horizontal="center"/>
    </xf>
    <xf numFmtId="0" fontId="39" fillId="0" borderId="11" xfId="6" applyFont="1" applyBorder="1"/>
    <xf numFmtId="0" fontId="39" fillId="26" borderId="11" xfId="6" applyFont="1" applyFill="1" applyBorder="1" applyAlignment="1">
      <alignment horizontal="left"/>
    </xf>
    <xf numFmtId="0" fontId="21" fillId="16" borderId="11" xfId="6" applyFont="1" applyFill="1" applyBorder="1" applyAlignment="1">
      <alignment horizontal="center"/>
    </xf>
    <xf numFmtId="0" fontId="6" fillId="0" borderId="11" xfId="6" applyFont="1" applyBorder="1" applyAlignment="1">
      <alignment horizontal="center" vertical="center"/>
    </xf>
    <xf numFmtId="0" fontId="14" fillId="0" borderId="15" xfId="6" applyBorder="1"/>
    <xf numFmtId="0" fontId="17" fillId="0" borderId="15" xfId="6" applyFont="1" applyBorder="1"/>
    <xf numFmtId="2" fontId="7" fillId="0" borderId="15" xfId="6" applyNumberFormat="1" applyFont="1" applyBorder="1" applyAlignment="1">
      <alignment horizontal="center"/>
    </xf>
    <xf numFmtId="166" fontId="34" fillId="0" borderId="15" xfId="6" applyNumberFormat="1" applyFont="1" applyBorder="1" applyAlignment="1">
      <alignment horizontal="center"/>
    </xf>
    <xf numFmtId="0" fontId="14" fillId="0" borderId="15" xfId="6" applyBorder="1" applyAlignment="1">
      <alignment horizontal="center"/>
    </xf>
    <xf numFmtId="0" fontId="1" fillId="0" borderId="15" xfId="6" applyFont="1" applyBorder="1" applyAlignment="1">
      <alignment horizontal="center"/>
    </xf>
    <xf numFmtId="166" fontId="14" fillId="0" borderId="15" xfId="6" applyNumberFormat="1" applyBorder="1" applyAlignment="1">
      <alignment horizontal="center"/>
    </xf>
    <xf numFmtId="0" fontId="7" fillId="0" borderId="15" xfId="6" applyFont="1" applyBorder="1" applyAlignment="1">
      <alignment horizontal="center"/>
    </xf>
    <xf numFmtId="166" fontId="7" fillId="0" borderId="15" xfId="6" applyNumberFormat="1" applyFont="1" applyBorder="1" applyAlignment="1">
      <alignment horizontal="center"/>
    </xf>
    <xf numFmtId="0" fontId="14" fillId="0" borderId="16" xfId="6" applyBorder="1" applyAlignment="1">
      <alignment horizontal="center"/>
    </xf>
    <xf numFmtId="0" fontId="33" fillId="0" borderId="15" xfId="6" applyFont="1" applyBorder="1" applyAlignment="1">
      <alignment horizontal="center"/>
    </xf>
    <xf numFmtId="166" fontId="25" fillId="0" borderId="15" xfId="6" applyNumberFormat="1" applyFont="1" applyBorder="1" applyAlignment="1">
      <alignment horizontal="center"/>
    </xf>
    <xf numFmtId="0" fontId="32" fillId="0" borderId="15" xfId="6" applyFont="1" applyBorder="1" applyAlignment="1">
      <alignment horizontal="center"/>
    </xf>
    <xf numFmtId="0" fontId="31" fillId="0" borderId="15" xfId="6" applyFont="1" applyBorder="1" applyAlignment="1">
      <alignment horizontal="center"/>
    </xf>
    <xf numFmtId="0" fontId="6" fillId="23" borderId="15" xfId="6" applyFont="1" applyFill="1" applyBorder="1" applyAlignment="1">
      <alignment horizontal="center"/>
    </xf>
    <xf numFmtId="0" fontId="6" fillId="3" borderId="15" xfId="6" applyFont="1" applyFill="1" applyBorder="1" applyAlignment="1">
      <alignment horizontal="center"/>
    </xf>
    <xf numFmtId="0" fontId="6" fillId="8" borderId="15" xfId="6" applyFont="1" applyFill="1" applyBorder="1" applyAlignment="1">
      <alignment horizontal="center"/>
    </xf>
    <xf numFmtId="49" fontId="14" fillId="0" borderId="15" xfId="6" applyNumberFormat="1" applyBorder="1" applyAlignment="1">
      <alignment horizontal="left"/>
    </xf>
    <xf numFmtId="0" fontId="18" fillId="0" borderId="15" xfId="6" applyFont="1" applyBorder="1" applyAlignment="1">
      <alignment horizontal="center"/>
    </xf>
    <xf numFmtId="1" fontId="18" fillId="0" borderId="15" xfId="6" applyNumberFormat="1" applyFont="1" applyBorder="1" applyAlignment="1">
      <alignment horizontal="center"/>
    </xf>
    <xf numFmtId="0" fontId="14" fillId="0" borderId="17" xfId="6" applyBorder="1" applyAlignment="1">
      <alignment horizontal="center"/>
    </xf>
    <xf numFmtId="0" fontId="14" fillId="0" borderId="18" xfId="6" applyBorder="1"/>
    <xf numFmtId="0" fontId="14" fillId="9" borderId="19" xfId="6" applyFill="1" applyBorder="1" applyAlignment="1">
      <alignment horizontal="center"/>
    </xf>
    <xf numFmtId="0" fontId="39" fillId="9" borderId="19" xfId="6" applyFont="1" applyFill="1" applyBorder="1" applyAlignment="1">
      <alignment horizontal="center"/>
    </xf>
    <xf numFmtId="0" fontId="39" fillId="37" borderId="19" xfId="6" applyFont="1" applyFill="1" applyBorder="1" applyAlignment="1">
      <alignment horizontal="center"/>
    </xf>
    <xf numFmtId="0" fontId="40" fillId="0" borderId="15" xfId="6" applyFont="1" applyBorder="1" applyAlignment="1">
      <alignment horizontal="center"/>
    </xf>
    <xf numFmtId="0" fontId="14" fillId="0" borderId="19" xfId="6" applyBorder="1" applyAlignment="1">
      <alignment horizontal="center"/>
    </xf>
    <xf numFmtId="0" fontId="21" fillId="6" borderId="19" xfId="6" applyFont="1" applyFill="1" applyBorder="1" applyAlignment="1">
      <alignment horizontal="center"/>
    </xf>
    <xf numFmtId="0" fontId="17" fillId="0" borderId="19" xfId="6" applyFont="1" applyBorder="1" applyAlignment="1">
      <alignment horizontal="center"/>
    </xf>
    <xf numFmtId="0" fontId="6" fillId="0" borderId="19" xfId="6" applyFont="1" applyBorder="1" applyAlignment="1">
      <alignment horizontal="center" vertical="center"/>
    </xf>
    <xf numFmtId="166" fontId="34" fillId="0" borderId="0" xfId="6" applyNumberFormat="1" applyFont="1" applyAlignment="1">
      <alignment horizontal="center"/>
    </xf>
    <xf numFmtId="0" fontId="1" fillId="0" borderId="0" xfId="6" applyFont="1" applyAlignment="1">
      <alignment horizontal="center"/>
    </xf>
    <xf numFmtId="0" fontId="14" fillId="9" borderId="1" xfId="6" applyFill="1" applyBorder="1" applyAlignment="1">
      <alignment horizontal="center"/>
    </xf>
    <xf numFmtId="0" fontId="39" fillId="9" borderId="1" xfId="6" applyFont="1" applyFill="1" applyBorder="1" applyAlignment="1">
      <alignment horizontal="center"/>
    </xf>
    <xf numFmtId="0" fontId="39" fillId="37" borderId="1" xfId="6" applyFont="1" applyFill="1" applyBorder="1" applyAlignment="1">
      <alignment horizontal="center"/>
    </xf>
    <xf numFmtId="0" fontId="39" fillId="26" borderId="1" xfId="6" applyFont="1" applyFill="1" applyBorder="1" applyAlignment="1">
      <alignment horizontal="center"/>
    </xf>
    <xf numFmtId="0" fontId="39" fillId="31" borderId="1" xfId="6" applyFont="1" applyFill="1" applyBorder="1" applyAlignment="1">
      <alignment horizontal="center"/>
    </xf>
    <xf numFmtId="0" fontId="7" fillId="0" borderId="0" xfId="6" applyFont="1" applyAlignment="1">
      <alignment horizontal="center" wrapText="1"/>
    </xf>
    <xf numFmtId="0" fontId="14" fillId="0" borderId="5" xfId="6" applyBorder="1" applyAlignment="1">
      <alignment horizontal="center"/>
    </xf>
    <xf numFmtId="49" fontId="14" fillId="0" borderId="1" xfId="6" applyNumberFormat="1" applyBorder="1" applyAlignment="1">
      <alignment horizontal="center"/>
    </xf>
    <xf numFmtId="0" fontId="14" fillId="9" borderId="5" xfId="6" applyFill="1" applyBorder="1" applyAlignment="1">
      <alignment horizontal="center"/>
    </xf>
    <xf numFmtId="0" fontId="39" fillId="9" borderId="5" xfId="6" applyFont="1" applyFill="1" applyBorder="1" applyAlignment="1">
      <alignment horizontal="center"/>
    </xf>
    <xf numFmtId="0" fontId="39" fillId="31" borderId="5" xfId="6" applyFont="1" applyFill="1" applyBorder="1" applyAlignment="1">
      <alignment horizontal="center"/>
    </xf>
    <xf numFmtId="0" fontId="21" fillId="0" borderId="5" xfId="6" applyFont="1" applyBorder="1" applyAlignment="1">
      <alignment horizontal="center"/>
    </xf>
    <xf numFmtId="2" fontId="14" fillId="0" borderId="0" xfId="6" applyNumberFormat="1" applyAlignment="1">
      <alignment horizontal="center"/>
    </xf>
    <xf numFmtId="0" fontId="49" fillId="0" borderId="6" xfId="6" applyFont="1" applyBorder="1" applyAlignment="1">
      <alignment horizontal="center"/>
    </xf>
    <xf numFmtId="0" fontId="21" fillId="0" borderId="1" xfId="6" applyFont="1" applyBorder="1" applyAlignment="1">
      <alignment horizontal="left"/>
    </xf>
    <xf numFmtId="0" fontId="9" fillId="15" borderId="1" xfId="6" applyFont="1" applyFill="1" applyBorder="1" applyAlignment="1">
      <alignment horizontal="left" vertical="center"/>
    </xf>
    <xf numFmtId="0" fontId="14" fillId="15" borderId="1" xfId="6" applyFill="1" applyBorder="1" applyAlignment="1">
      <alignment horizontal="left" vertical="center"/>
    </xf>
    <xf numFmtId="0" fontId="14" fillId="0" borderId="0" xfId="6" applyAlignment="1">
      <alignment horizontal="center" wrapText="1"/>
    </xf>
    <xf numFmtId="166" fontId="1" fillId="0" borderId="0" xfId="6" applyNumberFormat="1" applyFont="1" applyAlignment="1">
      <alignment horizontal="center"/>
    </xf>
    <xf numFmtId="0" fontId="6" fillId="0" borderId="5" xfId="6" applyFont="1" applyBorder="1" applyAlignment="1">
      <alignment horizontal="center" vertical="center"/>
    </xf>
    <xf numFmtId="0" fontId="32" fillId="0" borderId="0" xfId="6" applyFont="1" applyAlignment="1">
      <alignment horizontal="center" wrapText="1"/>
    </xf>
    <xf numFmtId="0" fontId="21" fillId="0" borderId="5" xfId="6" applyFont="1" applyBorder="1" applyAlignment="1">
      <alignment horizontal="left"/>
    </xf>
    <xf numFmtId="0" fontId="17" fillId="0" borderId="5" xfId="6" applyFont="1" applyBorder="1" applyAlignment="1">
      <alignment horizontal="center"/>
    </xf>
    <xf numFmtId="166" fontId="14" fillId="15" borderId="1" xfId="6" applyNumberFormat="1" applyFill="1" applyBorder="1" applyAlignment="1">
      <alignment horizontal="center" vertical="center"/>
    </xf>
    <xf numFmtId="0" fontId="17" fillId="6" borderId="1" xfId="6" applyFont="1" applyFill="1" applyBorder="1" applyAlignment="1">
      <alignment horizontal="center"/>
    </xf>
    <xf numFmtId="0" fontId="7" fillId="15" borderId="1" xfId="6" applyFont="1" applyFill="1" applyBorder="1" applyAlignment="1">
      <alignment horizontal="center" vertical="center"/>
    </xf>
    <xf numFmtId="0" fontId="41" fillId="9" borderId="1" xfId="6" applyFont="1" applyFill="1" applyBorder="1" applyAlignment="1">
      <alignment horizontal="center"/>
    </xf>
    <xf numFmtId="0" fontId="14" fillId="0" borderId="2" xfId="6" applyBorder="1" applyAlignment="1">
      <alignment horizontal="center"/>
    </xf>
    <xf numFmtId="0" fontId="14" fillId="35" borderId="1" xfId="6" applyFill="1" applyBorder="1" applyAlignment="1">
      <alignment horizontal="center"/>
    </xf>
    <xf numFmtId="166" fontId="1" fillId="15" borderId="1" xfId="6" applyNumberFormat="1" applyFont="1" applyFill="1" applyBorder="1" applyAlignment="1">
      <alignment horizontal="center" vertical="center"/>
    </xf>
    <xf numFmtId="166" fontId="7" fillId="0" borderId="0" xfId="6" applyNumberFormat="1" applyFont="1" applyAlignment="1">
      <alignment horizontal="center" wrapText="1"/>
    </xf>
    <xf numFmtId="0" fontId="18" fillId="0" borderId="0" xfId="6" applyFont="1" applyAlignment="1">
      <alignment horizontal="left"/>
    </xf>
    <xf numFmtId="0" fontId="34" fillId="0" borderId="5" xfId="6" applyFont="1" applyBorder="1" applyAlignment="1">
      <alignment horizontal="center"/>
    </xf>
    <xf numFmtId="0" fontId="45" fillId="0" borderId="5" xfId="6" applyFont="1" applyBorder="1" applyAlignment="1">
      <alignment horizontal="center"/>
    </xf>
    <xf numFmtId="0" fontId="45" fillId="0" borderId="5" xfId="6" applyFont="1" applyBorder="1" applyAlignment="1">
      <alignment horizontal="left"/>
    </xf>
    <xf numFmtId="0" fontId="34" fillId="0" borderId="1" xfId="6" applyFont="1" applyBorder="1" applyAlignment="1">
      <alignment horizontal="center"/>
    </xf>
    <xf numFmtId="0" fontId="36" fillId="0" borderId="0" xfId="6" applyFont="1" applyAlignment="1">
      <alignment horizontal="center" wrapText="1"/>
    </xf>
    <xf numFmtId="49" fontId="34" fillId="0" borderId="1" xfId="6" applyNumberFormat="1" applyFont="1" applyBorder="1" applyAlignment="1">
      <alignment horizontal="left"/>
    </xf>
    <xf numFmtId="49" fontId="14" fillId="6" borderId="0" xfId="6" applyNumberFormat="1" applyFill="1" applyAlignment="1">
      <alignment horizontal="left"/>
    </xf>
    <xf numFmtId="0" fontId="14" fillId="0" borderId="5" xfId="6" applyBorder="1"/>
    <xf numFmtId="0" fontId="39" fillId="37" borderId="5" xfId="6" applyFont="1" applyFill="1" applyBorder="1" applyAlignment="1">
      <alignment horizontal="center"/>
    </xf>
    <xf numFmtId="0" fontId="39" fillId="9" borderId="11" xfId="6" applyFont="1" applyFill="1" applyBorder="1" applyAlignment="1">
      <alignment horizontal="center"/>
    </xf>
    <xf numFmtId="0" fontId="39" fillId="31" borderId="11" xfId="6" applyFont="1" applyFill="1" applyBorder="1" applyAlignment="1">
      <alignment horizontal="center"/>
    </xf>
    <xf numFmtId="0" fontId="21" fillId="6" borderId="11" xfId="6" applyFont="1" applyFill="1" applyBorder="1" applyAlignment="1">
      <alignment horizontal="center"/>
    </xf>
    <xf numFmtId="0" fontId="21" fillId="0" borderId="11" xfId="6" applyFont="1" applyBorder="1" applyAlignment="1">
      <alignment horizontal="left"/>
    </xf>
    <xf numFmtId="0" fontId="17" fillId="0" borderId="10" xfId="6" applyFont="1" applyBorder="1"/>
    <xf numFmtId="0" fontId="7" fillId="0" borderId="10" xfId="6" applyFont="1" applyBorder="1" applyAlignment="1">
      <alignment horizontal="center" wrapText="1"/>
    </xf>
    <xf numFmtId="0" fontId="14" fillId="0" borderId="10" xfId="6" applyBorder="1" applyAlignment="1">
      <alignment horizontal="center" wrapText="1"/>
    </xf>
    <xf numFmtId="0" fontId="32" fillId="0" borderId="10" xfId="6" applyFont="1" applyBorder="1" applyAlignment="1">
      <alignment horizontal="center" wrapText="1"/>
    </xf>
    <xf numFmtId="49" fontId="14" fillId="0" borderId="10" xfId="6" applyNumberFormat="1" applyBorder="1" applyAlignment="1">
      <alignment horizontal="left"/>
    </xf>
    <xf numFmtId="0" fontId="18" fillId="0" borderId="10" xfId="6" applyFont="1" applyBorder="1" applyAlignment="1">
      <alignment horizontal="center"/>
    </xf>
    <xf numFmtId="1" fontId="18" fillId="0" borderId="10" xfId="6" applyNumberFormat="1" applyFont="1" applyBorder="1" applyAlignment="1">
      <alignment horizontal="center"/>
    </xf>
    <xf numFmtId="0" fontId="39" fillId="9" borderId="14" xfId="6" applyFont="1" applyFill="1" applyBorder="1" applyAlignment="1">
      <alignment horizontal="center"/>
    </xf>
    <xf numFmtId="0" fontId="39" fillId="31" borderId="14" xfId="6" applyFont="1" applyFill="1" applyBorder="1" applyAlignment="1">
      <alignment horizontal="center"/>
    </xf>
    <xf numFmtId="0" fontId="21" fillId="0" borderId="14" xfId="6" applyFont="1" applyBorder="1" applyAlignment="1">
      <alignment horizontal="left"/>
    </xf>
    <xf numFmtId="0" fontId="6" fillId="0" borderId="14" xfId="6" applyFont="1" applyBorder="1" applyAlignment="1">
      <alignment horizontal="center" vertical="center"/>
    </xf>
    <xf numFmtId="1" fontId="14" fillId="15" borderId="1" xfId="6" applyNumberFormat="1" applyFill="1" applyBorder="1" applyAlignment="1">
      <alignment horizontal="center"/>
    </xf>
    <xf numFmtId="0" fontId="41" fillId="0" borderId="0" xfId="6" applyFont="1" applyAlignment="1">
      <alignment horizontal="center"/>
    </xf>
    <xf numFmtId="0" fontId="14" fillId="0" borderId="1" xfId="6" applyBorder="1"/>
    <xf numFmtId="0" fontId="41" fillId="9" borderId="5" xfId="6" applyFont="1" applyFill="1" applyBorder="1" applyAlignment="1">
      <alignment horizontal="center"/>
    </xf>
    <xf numFmtId="0" fontId="37" fillId="0" borderId="0" xfId="6" applyFont="1" applyAlignment="1">
      <alignment horizontal="center"/>
    </xf>
    <xf numFmtId="0" fontId="31" fillId="0" borderId="0" xfId="6" applyFont="1" applyAlignment="1">
      <alignment horizontal="center" wrapText="1"/>
    </xf>
    <xf numFmtId="0" fontId="39" fillId="9" borderId="0" xfId="6" applyFont="1" applyFill="1" applyAlignment="1">
      <alignment horizontal="center"/>
    </xf>
    <xf numFmtId="0" fontId="21" fillId="38" borderId="1" xfId="6" applyFont="1" applyFill="1" applyBorder="1" applyAlignment="1">
      <alignment horizontal="center"/>
    </xf>
    <xf numFmtId="0" fontId="15" fillId="0" borderId="1" xfId="6" applyFont="1" applyBorder="1" applyAlignment="1">
      <alignment horizontal="left"/>
    </xf>
    <xf numFmtId="49" fontId="15" fillId="0" borderId="1" xfId="6" applyNumberFormat="1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4" fillId="9" borderId="0" xfId="6" applyFill="1" applyAlignment="1">
      <alignment horizontal="center"/>
    </xf>
    <xf numFmtId="0" fontId="15" fillId="0" borderId="5" xfId="6" applyFont="1" applyBorder="1" applyAlignment="1">
      <alignment horizontal="left"/>
    </xf>
    <xf numFmtId="0" fontId="15" fillId="0" borderId="5" xfId="6" applyFont="1" applyBorder="1" applyAlignment="1">
      <alignment horizontal="center"/>
    </xf>
    <xf numFmtId="166" fontId="14" fillId="0" borderId="0" xfId="6" applyNumberFormat="1" applyAlignment="1">
      <alignment horizontal="center" wrapText="1"/>
    </xf>
    <xf numFmtId="0" fontId="39" fillId="31" borderId="1" xfId="6" applyFont="1" applyFill="1" applyBorder="1" applyAlignment="1">
      <alignment horizontal="center" vertical="center"/>
    </xf>
    <xf numFmtId="0" fontId="14" fillId="0" borderId="0" xfId="6" applyAlignment="1">
      <alignment horizontal="left" vertical="center"/>
    </xf>
    <xf numFmtId="0" fontId="18" fillId="0" borderId="0" xfId="6" applyFont="1" applyAlignment="1">
      <alignment horizontal="center" vertical="center" wrapText="1"/>
    </xf>
    <xf numFmtId="0" fontId="14" fillId="0" borderId="0" xfId="6" applyAlignment="1">
      <alignment horizontal="center" vertical="center"/>
    </xf>
    <xf numFmtId="0" fontId="14" fillId="9" borderId="0" xfId="6" applyFill="1" applyAlignment="1">
      <alignment horizontal="center" vertical="center"/>
    </xf>
    <xf numFmtId="0" fontId="39" fillId="9" borderId="1" xfId="6" applyFont="1" applyFill="1" applyBorder="1" applyAlignment="1">
      <alignment horizontal="center" vertical="center"/>
    </xf>
    <xf numFmtId="0" fontId="41" fillId="9" borderId="1" xfId="6" applyFont="1" applyFill="1" applyBorder="1" applyAlignment="1">
      <alignment horizontal="center" vertical="center"/>
    </xf>
    <xf numFmtId="0" fontId="14" fillId="0" borderId="1" xfId="6" applyBorder="1" applyAlignment="1">
      <alignment horizontal="center" vertical="center" wrapText="1"/>
    </xf>
    <xf numFmtId="0" fontId="14" fillId="0" borderId="1" xfId="6" applyBorder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0" fontId="21" fillId="0" borderId="1" xfId="6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3" fontId="18" fillId="0" borderId="0" xfId="6" applyNumberFormat="1" applyFont="1" applyAlignment="1">
      <alignment horizontal="center"/>
    </xf>
    <xf numFmtId="0" fontId="14" fillId="31" borderId="0" xfId="6" applyFill="1" applyAlignment="1">
      <alignment horizontal="center"/>
    </xf>
    <xf numFmtId="2" fontId="30" fillId="0" borderId="0" xfId="6" applyNumberFormat="1" applyFont="1" applyAlignment="1">
      <alignment horizontal="center"/>
    </xf>
    <xf numFmtId="2" fontId="26" fillId="0" borderId="0" xfId="6" applyNumberFormat="1" applyFont="1" applyAlignment="1">
      <alignment horizontal="center"/>
    </xf>
    <xf numFmtId="0" fontId="50" fillId="9" borderId="1" xfId="6" applyFont="1" applyFill="1" applyBorder="1" applyAlignment="1">
      <alignment horizontal="center"/>
    </xf>
    <xf numFmtId="0" fontId="39" fillId="9" borderId="1" xfId="6" applyFont="1" applyFill="1" applyBorder="1" applyAlignment="1">
      <alignment horizontal="left"/>
    </xf>
    <xf numFmtId="0" fontId="51" fillId="0" borderId="0" xfId="6" applyFont="1" applyAlignment="1">
      <alignment horizontal="center"/>
    </xf>
    <xf numFmtId="0" fontId="14" fillId="0" borderId="6" xfId="6" applyBorder="1" applyAlignment="1">
      <alignment horizontal="center" vertical="center"/>
    </xf>
    <xf numFmtId="0" fontId="7" fillId="15" borderId="1" xfId="6" applyFont="1" applyFill="1" applyBorder="1" applyAlignment="1">
      <alignment horizontal="left"/>
    </xf>
    <xf numFmtId="0" fontId="39" fillId="35" borderId="5" xfId="6" applyFont="1" applyFill="1" applyBorder="1" applyAlignment="1">
      <alignment horizontal="center"/>
    </xf>
    <xf numFmtId="0" fontId="21" fillId="16" borderId="5" xfId="6" applyFont="1" applyFill="1" applyBorder="1" applyAlignment="1">
      <alignment horizontal="center"/>
    </xf>
    <xf numFmtId="49" fontId="15" fillId="0" borderId="5" xfId="6" applyNumberFormat="1" applyFont="1" applyBorder="1" applyAlignment="1">
      <alignment horizontal="center"/>
    </xf>
    <xf numFmtId="0" fontId="39" fillId="35" borderId="1" xfId="6" applyFont="1" applyFill="1" applyBorder="1" applyAlignment="1">
      <alignment horizontal="center"/>
    </xf>
    <xf numFmtId="0" fontId="14" fillId="0" borderId="20" xfId="6" applyBorder="1" applyAlignment="1">
      <alignment horizontal="center"/>
    </xf>
    <xf numFmtId="1" fontId="14" fillId="0" borderId="0" xfId="6" applyNumberFormat="1" applyAlignment="1">
      <alignment horizontal="center"/>
    </xf>
    <xf numFmtId="2" fontId="14" fillId="0" borderId="9" xfId="6" applyNumberFormat="1" applyBorder="1" applyAlignment="1">
      <alignment horizontal="center"/>
    </xf>
    <xf numFmtId="166" fontId="19" fillId="0" borderId="0" xfId="6" applyNumberFormat="1" applyFont="1" applyAlignment="1">
      <alignment horizontal="center"/>
    </xf>
    <xf numFmtId="3" fontId="16" fillId="0" borderId="0" xfId="6" applyNumberFormat="1" applyFont="1" applyAlignment="1">
      <alignment horizontal="center"/>
    </xf>
    <xf numFmtId="3" fontId="52" fillId="0" borderId="0" xfId="6" applyNumberFormat="1" applyFont="1"/>
    <xf numFmtId="0" fontId="21" fillId="39" borderId="1" xfId="6" applyFont="1" applyFill="1" applyBorder="1" applyAlignment="1">
      <alignment horizontal="center"/>
    </xf>
    <xf numFmtId="166" fontId="14" fillId="0" borderId="9" xfId="6" applyNumberFormat="1" applyBorder="1" applyAlignment="1">
      <alignment horizontal="center"/>
    </xf>
    <xf numFmtId="0" fontId="50" fillId="9" borderId="5" xfId="6" applyFont="1" applyFill="1" applyBorder="1" applyAlignment="1">
      <alignment horizontal="center"/>
    </xf>
    <xf numFmtId="0" fontId="39" fillId="9" borderId="5" xfId="6" applyFont="1" applyFill="1" applyBorder="1" applyAlignment="1">
      <alignment horizontal="left"/>
    </xf>
    <xf numFmtId="0" fontId="53" fillId="0" borderId="0" xfId="6" applyFont="1" applyAlignment="1">
      <alignment horizontal="center"/>
    </xf>
    <xf numFmtId="0" fontId="54" fillId="0" borderId="0" xfId="6" applyFont="1" applyAlignment="1">
      <alignment horizontal="center"/>
    </xf>
    <xf numFmtId="0" fontId="15" fillId="6" borderId="1" xfId="6" applyFont="1" applyFill="1" applyBorder="1" applyAlignment="1">
      <alignment horizontal="center"/>
    </xf>
    <xf numFmtId="0" fontId="15" fillId="0" borderId="20" xfId="6" applyFont="1" applyBorder="1" applyAlignment="1">
      <alignment horizontal="left"/>
    </xf>
    <xf numFmtId="0" fontId="14" fillId="6" borderId="1" xfId="6" applyFill="1" applyBorder="1" applyAlignment="1">
      <alignment horizontal="center"/>
    </xf>
    <xf numFmtId="0" fontId="6" fillId="6" borderId="1" xfId="6" applyFont="1" applyFill="1" applyBorder="1" applyAlignment="1">
      <alignment horizontal="center" vertical="center"/>
    </xf>
    <xf numFmtId="1" fontId="53" fillId="0" borderId="0" xfId="6" applyNumberFormat="1" applyFont="1" applyAlignment="1">
      <alignment horizontal="center"/>
    </xf>
    <xf numFmtId="0" fontId="7" fillId="9" borderId="1" xfId="6" applyFont="1" applyFill="1" applyBorder="1" applyAlignment="1">
      <alignment horizontal="center"/>
    </xf>
    <xf numFmtId="0" fontId="39" fillId="9" borderId="1" xfId="6" applyFont="1" applyFill="1" applyBorder="1"/>
    <xf numFmtId="49" fontId="15" fillId="0" borderId="1" xfId="6" applyNumberFormat="1" applyFont="1" applyBorder="1" applyAlignment="1">
      <alignment horizontal="left"/>
    </xf>
    <xf numFmtId="0" fontId="39" fillId="9" borderId="0" xfId="6" applyFont="1" applyFill="1"/>
    <xf numFmtId="0" fontId="40" fillId="0" borderId="1" xfId="6" applyFont="1" applyBorder="1" applyAlignment="1">
      <alignment horizontal="center"/>
    </xf>
    <xf numFmtId="0" fontId="7" fillId="9" borderId="6" xfId="6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39" fillId="0" borderId="5" xfId="6" applyFont="1" applyBorder="1"/>
    <xf numFmtId="0" fontId="39" fillId="9" borderId="5" xfId="6" applyFont="1" applyFill="1" applyBorder="1"/>
    <xf numFmtId="1" fontId="14" fillId="15" borderId="1" xfId="6" applyNumberFormat="1" applyFill="1" applyBorder="1" applyAlignment="1">
      <alignment horizontal="left"/>
    </xf>
    <xf numFmtId="166" fontId="14" fillId="15" borderId="1" xfId="6" applyNumberFormat="1" applyFill="1" applyBorder="1" applyAlignment="1">
      <alignment horizontal="center"/>
    </xf>
    <xf numFmtId="0" fontId="6" fillId="6" borderId="1" xfId="6" applyFont="1" applyFill="1" applyBorder="1" applyAlignment="1">
      <alignment horizontal="center"/>
    </xf>
    <xf numFmtId="0" fontId="43" fillId="9" borderId="1" xfId="6" applyFont="1" applyFill="1" applyBorder="1" applyAlignment="1">
      <alignment horizontal="center"/>
    </xf>
    <xf numFmtId="0" fontId="14" fillId="0" borderId="5" xfId="6" applyBorder="1" applyAlignment="1">
      <alignment horizontal="center" vertical="center"/>
    </xf>
    <xf numFmtId="0" fontId="43" fillId="9" borderId="5" xfId="6" applyFont="1" applyFill="1" applyBorder="1" applyAlignment="1">
      <alignment horizontal="center"/>
    </xf>
    <xf numFmtId="0" fontId="40" fillId="0" borderId="5" xfId="6" applyFont="1" applyBorder="1" applyAlignment="1">
      <alignment horizontal="center"/>
    </xf>
    <xf numFmtId="0" fontId="14" fillId="0" borderId="3" xfId="6" applyBorder="1" applyAlignment="1">
      <alignment horizontal="center" vertical="center"/>
    </xf>
    <xf numFmtId="2" fontId="14" fillId="15" borderId="1" xfId="6" applyNumberFormat="1" applyFill="1" applyBorder="1" applyAlignment="1">
      <alignment horizontal="center" vertical="center"/>
    </xf>
    <xf numFmtId="0" fontId="21" fillId="39" borderId="5" xfId="6" applyFont="1" applyFill="1" applyBorder="1" applyAlignment="1">
      <alignment horizontal="center"/>
    </xf>
    <xf numFmtId="0" fontId="14" fillId="9" borderId="1" xfId="6" applyFill="1" applyBorder="1"/>
    <xf numFmtId="1" fontId="14" fillId="0" borderId="1" xfId="6" applyNumberFormat="1" applyBorder="1" applyAlignment="1">
      <alignment horizontal="center"/>
    </xf>
    <xf numFmtId="0" fontId="14" fillId="9" borderId="0" xfId="6" applyFill="1"/>
    <xf numFmtId="0" fontId="7" fillId="40" borderId="0" xfId="6" applyFont="1" applyFill="1" applyAlignment="1">
      <alignment horizontal="center"/>
    </xf>
    <xf numFmtId="166" fontId="14" fillId="40" borderId="9" xfId="6" applyNumberFormat="1" applyFill="1" applyBorder="1" applyAlignment="1">
      <alignment horizontal="center"/>
    </xf>
    <xf numFmtId="166" fontId="14" fillId="40" borderId="0" xfId="6" applyNumberFormat="1" applyFill="1" applyAlignment="1">
      <alignment horizontal="center"/>
    </xf>
    <xf numFmtId="166" fontId="33" fillId="40" borderId="0" xfId="6" applyNumberFormat="1" applyFont="1" applyFill="1" applyAlignment="1">
      <alignment horizontal="center"/>
    </xf>
    <xf numFmtId="0" fontId="14" fillId="40" borderId="0" xfId="6" applyFill="1" applyAlignment="1">
      <alignment horizontal="center"/>
    </xf>
    <xf numFmtId="2" fontId="14" fillId="40" borderId="9" xfId="6" applyNumberFormat="1" applyFill="1" applyBorder="1" applyAlignment="1">
      <alignment horizontal="center"/>
    </xf>
    <xf numFmtId="0" fontId="32" fillId="40" borderId="0" xfId="6" applyFont="1" applyFill="1" applyAlignment="1">
      <alignment horizontal="center"/>
    </xf>
    <xf numFmtId="166" fontId="31" fillId="40" borderId="0" xfId="6" applyNumberFormat="1" applyFont="1" applyFill="1" applyAlignment="1">
      <alignment horizontal="center"/>
    </xf>
    <xf numFmtId="166" fontId="6" fillId="41" borderId="0" xfId="6" applyNumberFormat="1" applyFont="1" applyFill="1" applyAlignment="1">
      <alignment horizontal="center"/>
    </xf>
    <xf numFmtId="166" fontId="6" fillId="42" borderId="0" xfId="6" applyNumberFormat="1" applyFont="1" applyFill="1" applyAlignment="1">
      <alignment horizontal="center"/>
    </xf>
    <xf numFmtId="0" fontId="6" fillId="43" borderId="0" xfId="6" applyFont="1" applyFill="1" applyAlignment="1">
      <alignment horizontal="center"/>
    </xf>
    <xf numFmtId="0" fontId="14" fillId="44" borderId="0" xfId="6" applyFill="1" applyAlignment="1">
      <alignment horizontal="center" vertical="center"/>
    </xf>
    <xf numFmtId="0" fontId="14" fillId="44" borderId="1" xfId="6" applyFill="1" applyBorder="1" applyAlignment="1">
      <alignment horizontal="center" vertical="center"/>
    </xf>
    <xf numFmtId="0" fontId="14" fillId="44" borderId="5" xfId="6" applyFill="1" applyBorder="1" applyAlignment="1">
      <alignment horizontal="center"/>
    </xf>
    <xf numFmtId="0" fontId="39" fillId="44" borderId="5" xfId="6" applyFont="1" applyFill="1" applyBorder="1" applyAlignment="1">
      <alignment horizontal="center"/>
    </xf>
    <xf numFmtId="0" fontId="43" fillId="44" borderId="21" xfId="6" applyFont="1" applyFill="1" applyBorder="1" applyAlignment="1">
      <alignment horizontal="center"/>
    </xf>
    <xf numFmtId="0" fontId="55" fillId="44" borderId="5" xfId="6" applyFont="1" applyFill="1" applyBorder="1" applyAlignment="1">
      <alignment horizontal="center"/>
    </xf>
    <xf numFmtId="0" fontId="40" fillId="44" borderId="5" xfId="6" applyFont="1" applyFill="1" applyBorder="1" applyAlignment="1">
      <alignment horizontal="center"/>
    </xf>
    <xf numFmtId="0" fontId="34" fillId="44" borderId="5" xfId="6" applyFont="1" applyFill="1" applyBorder="1" applyAlignment="1">
      <alignment horizontal="center"/>
    </xf>
    <xf numFmtId="0" fontId="14" fillId="44" borderId="5" xfId="6" applyFill="1" applyBorder="1"/>
    <xf numFmtId="0" fontId="21" fillId="44" borderId="5" xfId="6" applyFont="1" applyFill="1" applyBorder="1" applyAlignment="1">
      <alignment horizontal="center"/>
    </xf>
    <xf numFmtId="0" fontId="21" fillId="44" borderId="5" xfId="6" applyFont="1" applyFill="1" applyBorder="1" applyAlignment="1">
      <alignment horizontal="left"/>
    </xf>
    <xf numFmtId="0" fontId="17" fillId="44" borderId="5" xfId="6" applyFont="1" applyFill="1" applyBorder="1" applyAlignment="1">
      <alignment horizontal="center"/>
    </xf>
    <xf numFmtId="0" fontId="6" fillId="44" borderId="5" xfId="6" applyFont="1" applyFill="1" applyBorder="1" applyAlignment="1">
      <alignment horizontal="center" vertical="center"/>
    </xf>
    <xf numFmtId="166" fontId="18" fillId="23" borderId="0" xfId="6" applyNumberFormat="1" applyFont="1" applyFill="1" applyAlignment="1">
      <alignment horizontal="center"/>
    </xf>
    <xf numFmtId="166" fontId="18" fillId="3" borderId="0" xfId="6" applyNumberFormat="1" applyFont="1" applyFill="1" applyAlignment="1">
      <alignment horizontal="center"/>
    </xf>
    <xf numFmtId="0" fontId="18" fillId="8" borderId="0" xfId="6" applyFont="1" applyFill="1" applyAlignment="1">
      <alignment horizontal="center"/>
    </xf>
    <xf numFmtId="0" fontId="14" fillId="16" borderId="0" xfId="6" applyFill="1" applyAlignment="1">
      <alignment horizontal="center"/>
    </xf>
    <xf numFmtId="0" fontId="14" fillId="16" borderId="1" xfId="6" applyFill="1" applyBorder="1" applyAlignment="1">
      <alignment horizontal="center"/>
    </xf>
    <xf numFmtId="0" fontId="14" fillId="16" borderId="1" xfId="6" applyFill="1" applyBorder="1"/>
    <xf numFmtId="0" fontId="39" fillId="16" borderId="1" xfId="6" applyFont="1" applyFill="1" applyBorder="1" applyAlignment="1">
      <alignment horizontal="center"/>
    </xf>
    <xf numFmtId="0" fontId="50" fillId="16" borderId="1" xfId="6" applyFont="1" applyFill="1" applyBorder="1" applyAlignment="1">
      <alignment horizontal="center"/>
    </xf>
    <xf numFmtId="0" fontId="41" fillId="16" borderId="1" xfId="6" applyFont="1" applyFill="1" applyBorder="1" applyAlignment="1">
      <alignment horizontal="center"/>
    </xf>
    <xf numFmtId="0" fontId="39" fillId="16" borderId="1" xfId="6" applyFont="1" applyFill="1" applyBorder="1"/>
    <xf numFmtId="0" fontId="15" fillId="16" borderId="1" xfId="6" applyFont="1" applyFill="1" applyBorder="1" applyAlignment="1">
      <alignment horizontal="left"/>
    </xf>
    <xf numFmtId="0" fontId="17" fillId="16" borderId="1" xfId="6" applyFont="1" applyFill="1" applyBorder="1" applyAlignment="1">
      <alignment horizontal="center"/>
    </xf>
    <xf numFmtId="0" fontId="6" fillId="16" borderId="1" xfId="6" applyFont="1" applyFill="1" applyBorder="1" applyAlignment="1">
      <alignment horizontal="center" vertical="center"/>
    </xf>
    <xf numFmtId="49" fontId="14" fillId="0" borderId="5" xfId="6" applyNumberFormat="1" applyBorder="1" applyAlignment="1">
      <alignment horizontal="center"/>
    </xf>
    <xf numFmtId="166" fontId="1" fillId="0" borderId="0" xfId="29" applyNumberFormat="1" applyAlignment="1">
      <alignment horizontal="center"/>
    </xf>
    <xf numFmtId="0" fontId="56" fillId="0" borderId="0" xfId="6" applyFont="1" applyAlignment="1">
      <alignment horizontal="center"/>
    </xf>
    <xf numFmtId="166" fontId="56" fillId="0" borderId="0" xfId="6" applyNumberFormat="1" applyFont="1" applyAlignment="1">
      <alignment horizontal="center"/>
    </xf>
    <xf numFmtId="166" fontId="56" fillId="0" borderId="6" xfId="6" applyNumberFormat="1" applyFont="1" applyBorder="1" applyAlignment="1">
      <alignment horizontal="center"/>
    </xf>
    <xf numFmtId="166" fontId="57" fillId="0" borderId="0" xfId="29" applyNumberFormat="1" applyFont="1" applyAlignment="1">
      <alignment horizontal="center"/>
    </xf>
    <xf numFmtId="0" fontId="14" fillId="0" borderId="11" xfId="6" applyBorder="1" applyAlignment="1">
      <alignment horizontal="center" vertical="center"/>
    </xf>
    <xf numFmtId="0" fontId="14" fillId="9" borderId="11" xfId="6" applyFill="1" applyBorder="1" applyAlignment="1">
      <alignment horizontal="center"/>
    </xf>
    <xf numFmtId="0" fontId="43" fillId="9" borderId="11" xfId="6" applyFont="1" applyFill="1" applyBorder="1" applyAlignment="1">
      <alignment horizontal="center"/>
    </xf>
    <xf numFmtId="0" fontId="50" fillId="9" borderId="11" xfId="6" applyFont="1" applyFill="1" applyBorder="1" applyAlignment="1">
      <alignment horizontal="center"/>
    </xf>
    <xf numFmtId="0" fontId="41" fillId="9" borderId="11" xfId="6" applyFont="1" applyFill="1" applyBorder="1" applyAlignment="1">
      <alignment horizontal="center"/>
    </xf>
    <xf numFmtId="0" fontId="40" fillId="0" borderId="11" xfId="6" applyFont="1" applyBorder="1" applyAlignment="1">
      <alignment horizontal="center"/>
    </xf>
    <xf numFmtId="0" fontId="14" fillId="0" borderId="11" xfId="6" applyBorder="1"/>
    <xf numFmtId="0" fontId="15" fillId="0" borderId="11" xfId="6" applyFont="1" applyBorder="1" applyAlignment="1">
      <alignment horizontal="left"/>
    </xf>
    <xf numFmtId="166" fontId="57" fillId="0" borderId="10" xfId="29" applyNumberFormat="1" applyFont="1" applyBorder="1" applyAlignment="1">
      <alignment horizontal="center"/>
    </xf>
    <xf numFmtId="166" fontId="14" fillId="0" borderId="12" xfId="6" applyNumberFormat="1" applyBorder="1" applyAlignment="1">
      <alignment horizontal="center"/>
    </xf>
    <xf numFmtId="2" fontId="14" fillId="0" borderId="12" xfId="6" applyNumberFormat="1" applyBorder="1" applyAlignment="1">
      <alignment horizontal="center"/>
    </xf>
    <xf numFmtId="0" fontId="6" fillId="8" borderId="10" xfId="6" applyFont="1" applyFill="1" applyBorder="1" applyAlignment="1">
      <alignment horizontal="center"/>
    </xf>
    <xf numFmtId="0" fontId="14" fillId="0" borderId="10" xfId="6" applyBorder="1" applyAlignment="1">
      <alignment horizontal="center" vertical="center"/>
    </xf>
    <xf numFmtId="0" fontId="14" fillId="0" borderId="14" xfId="6" applyBorder="1" applyAlignment="1">
      <alignment horizontal="center" vertical="center"/>
    </xf>
    <xf numFmtId="0" fontId="14" fillId="9" borderId="14" xfId="6" applyFill="1" applyBorder="1" applyAlignment="1">
      <alignment horizontal="center"/>
    </xf>
    <xf numFmtId="0" fontId="43" fillId="9" borderId="14" xfId="6" applyFont="1" applyFill="1" applyBorder="1" applyAlignment="1">
      <alignment horizontal="center"/>
    </xf>
    <xf numFmtId="0" fontId="50" fillId="9" borderId="14" xfId="6" applyFont="1" applyFill="1" applyBorder="1" applyAlignment="1">
      <alignment horizontal="center"/>
    </xf>
    <xf numFmtId="0" fontId="41" fillId="9" borderId="14" xfId="6" applyFont="1" applyFill="1" applyBorder="1" applyAlignment="1">
      <alignment horizontal="center"/>
    </xf>
    <xf numFmtId="0" fontId="40" fillId="0" borderId="14" xfId="6" applyFont="1" applyBorder="1" applyAlignment="1">
      <alignment horizontal="center"/>
    </xf>
    <xf numFmtId="0" fontId="14" fillId="0" borderId="14" xfId="6" applyBorder="1"/>
    <xf numFmtId="0" fontId="15" fillId="0" borderId="14" xfId="6" applyFont="1" applyBorder="1" applyAlignment="1">
      <alignment horizontal="left"/>
    </xf>
    <xf numFmtId="0" fontId="7" fillId="0" borderId="10" xfId="6" applyFont="1" applyBorder="1"/>
    <xf numFmtId="0" fontId="56" fillId="40" borderId="0" xfId="6" applyFont="1" applyFill="1" applyAlignment="1">
      <alignment horizontal="center"/>
    </xf>
    <xf numFmtId="0" fontId="14" fillId="40" borderId="9" xfId="6" applyFill="1" applyBorder="1" applyAlignment="1">
      <alignment horizontal="center"/>
    </xf>
    <xf numFmtId="0" fontId="31" fillId="40" borderId="0" xfId="6" applyFont="1" applyFill="1" applyAlignment="1">
      <alignment horizontal="center"/>
    </xf>
    <xf numFmtId="0" fontId="1" fillId="0" borderId="9" xfId="6" applyFont="1" applyBorder="1" applyAlignment="1">
      <alignment horizontal="center"/>
    </xf>
    <xf numFmtId="0" fontId="58" fillId="0" borderId="0" xfId="6" applyFont="1" applyAlignment="1">
      <alignment horizontal="center"/>
    </xf>
    <xf numFmtId="49" fontId="14" fillId="9" borderId="0" xfId="6" applyNumberFormat="1" applyFill="1" applyAlignment="1">
      <alignment horizontal="left"/>
    </xf>
    <xf numFmtId="0" fontId="37" fillId="15" borderId="1" xfId="6" applyFont="1" applyFill="1" applyBorder="1" applyAlignment="1">
      <alignment horizontal="left" vertical="center"/>
    </xf>
    <xf numFmtId="0" fontId="37" fillId="15" borderId="1" xfId="6" applyFont="1" applyFill="1" applyBorder="1" applyAlignment="1">
      <alignment horizontal="center" vertical="center"/>
    </xf>
    <xf numFmtId="0" fontId="7" fillId="15" borderId="1" xfId="6" applyFont="1" applyFill="1" applyBorder="1" applyAlignment="1">
      <alignment horizontal="left" vertical="center"/>
    </xf>
    <xf numFmtId="166" fontId="7" fillId="15" borderId="1" xfId="6" applyNumberFormat="1" applyFont="1" applyFill="1" applyBorder="1" applyAlignment="1">
      <alignment horizontal="center" vertical="center"/>
    </xf>
    <xf numFmtId="166" fontId="57" fillId="0" borderId="1" xfId="29" applyNumberFormat="1" applyFont="1" applyBorder="1" applyAlignment="1">
      <alignment horizontal="center"/>
    </xf>
    <xf numFmtId="0" fontId="33" fillId="0" borderId="1" xfId="6" applyFont="1" applyBorder="1" applyAlignment="1">
      <alignment horizontal="center"/>
    </xf>
    <xf numFmtId="166" fontId="25" fillId="0" borderId="1" xfId="6" applyNumberFormat="1" applyFont="1" applyBorder="1" applyAlignment="1">
      <alignment horizontal="center"/>
    </xf>
    <xf numFmtId="2" fontId="14" fillId="0" borderId="1" xfId="6" applyNumberFormat="1" applyBorder="1" applyAlignment="1">
      <alignment horizontal="center"/>
    </xf>
    <xf numFmtId="166" fontId="32" fillId="0" borderId="1" xfId="6" applyNumberFormat="1" applyFont="1" applyBorder="1" applyAlignment="1">
      <alignment horizontal="center"/>
    </xf>
    <xf numFmtId="166" fontId="14" fillId="0" borderId="1" xfId="6" applyNumberFormat="1" applyBorder="1" applyAlignment="1">
      <alignment horizontal="center"/>
    </xf>
    <xf numFmtId="166" fontId="31" fillId="0" borderId="1" xfId="6" applyNumberFormat="1" applyFont="1" applyBorder="1" applyAlignment="1">
      <alignment horizontal="center"/>
    </xf>
    <xf numFmtId="0" fontId="6" fillId="8" borderId="1" xfId="6" applyFont="1" applyFill="1" applyBorder="1" applyAlignment="1">
      <alignment horizontal="center"/>
    </xf>
    <xf numFmtId="49" fontId="14" fillId="9" borderId="1" xfId="6" applyNumberFormat="1" applyFill="1" applyBorder="1" applyAlignment="1">
      <alignment horizontal="left"/>
    </xf>
    <xf numFmtId="0" fontId="40" fillId="0" borderId="3" xfId="6" applyFont="1" applyBorder="1" applyAlignment="1">
      <alignment horizontal="center"/>
    </xf>
    <xf numFmtId="165" fontId="14" fillId="15" borderId="1" xfId="6" applyNumberFormat="1" applyFill="1" applyBorder="1" applyAlignment="1">
      <alignment horizontal="center" vertical="center"/>
    </xf>
    <xf numFmtId="166" fontId="57" fillId="0" borderId="6" xfId="29" applyNumberFormat="1" applyFont="1" applyBorder="1" applyAlignment="1">
      <alignment horizontal="center"/>
    </xf>
    <xf numFmtId="0" fontId="6" fillId="0" borderId="0" xfId="6" applyFont="1"/>
    <xf numFmtId="0" fontId="17" fillId="6" borderId="1" xfId="6" applyFont="1" applyFill="1" applyBorder="1" applyAlignment="1">
      <alignment horizontal="center" vertical="center"/>
    </xf>
    <xf numFmtId="2" fontId="7" fillId="15" borderId="1" xfId="6" applyNumberFormat="1" applyFont="1" applyFill="1" applyBorder="1" applyAlignment="1">
      <alignment horizontal="center" vertical="center"/>
    </xf>
    <xf numFmtId="0" fontId="14" fillId="38" borderId="0" xfId="6" applyFill="1" applyAlignment="1">
      <alignment horizontal="center" vertical="center"/>
    </xf>
    <xf numFmtId="0" fontId="14" fillId="38" borderId="5" xfId="6" applyFill="1" applyBorder="1" applyAlignment="1">
      <alignment horizontal="center" vertical="center"/>
    </xf>
    <xf numFmtId="0" fontId="14" fillId="38" borderId="1" xfId="6" applyFill="1" applyBorder="1" applyAlignment="1">
      <alignment horizontal="center" vertical="center"/>
    </xf>
    <xf numFmtId="0" fontId="15" fillId="0" borderId="0" xfId="6" applyFont="1" applyAlignment="1">
      <alignment horizontal="left"/>
    </xf>
    <xf numFmtId="165" fontId="7" fillId="15" borderId="1" xfId="6" applyNumberFormat="1" applyFont="1" applyFill="1" applyBorder="1" applyAlignment="1">
      <alignment horizontal="center" vertical="center"/>
    </xf>
    <xf numFmtId="0" fontId="1" fillId="0" borderId="0" xfId="29" applyAlignment="1">
      <alignment horizontal="center"/>
    </xf>
    <xf numFmtId="166" fontId="1" fillId="0" borderId="9" xfId="29" applyNumberFormat="1" applyBorder="1" applyAlignment="1">
      <alignment horizontal="center"/>
    </xf>
    <xf numFmtId="0" fontId="33" fillId="40" borderId="0" xfId="6" applyFont="1" applyFill="1" applyAlignment="1">
      <alignment horizontal="center"/>
    </xf>
    <xf numFmtId="0" fontId="25" fillId="40" borderId="0" xfId="6" applyFont="1" applyFill="1" applyAlignment="1">
      <alignment horizontal="center"/>
    </xf>
    <xf numFmtId="49" fontId="14" fillId="44" borderId="5" xfId="6" applyNumberFormat="1" applyFill="1" applyBorder="1" applyAlignment="1">
      <alignment horizontal="left"/>
    </xf>
    <xf numFmtId="0" fontId="14" fillId="44" borderId="5" xfId="6" applyFill="1" applyBorder="1" applyAlignment="1">
      <alignment horizontal="center" vertical="center"/>
    </xf>
    <xf numFmtId="0" fontId="17" fillId="44" borderId="5" xfId="6" applyFont="1" applyFill="1" applyBorder="1" applyAlignment="1">
      <alignment horizontal="center" vertical="center"/>
    </xf>
    <xf numFmtId="166" fontId="6" fillId="0" borderId="0" xfId="6" applyNumberFormat="1" applyFont="1" applyAlignment="1">
      <alignment horizontal="center"/>
    </xf>
    <xf numFmtId="2" fontId="1" fillId="0" borderId="9" xfId="29" applyNumberFormat="1" applyBorder="1" applyAlignment="1">
      <alignment horizontal="center"/>
    </xf>
    <xf numFmtId="49" fontId="7" fillId="9" borderId="0" xfId="6" applyNumberFormat="1" applyFont="1" applyFill="1" applyAlignment="1">
      <alignment horizontal="left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7" fillId="0" borderId="1" xfId="6" applyFont="1" applyBorder="1"/>
    <xf numFmtId="0" fontId="9" fillId="6" borderId="1" xfId="6" applyFont="1" applyFill="1" applyBorder="1" applyAlignment="1">
      <alignment horizontal="center"/>
    </xf>
    <xf numFmtId="0" fontId="22" fillId="0" borderId="1" xfId="6" applyFont="1" applyBorder="1" applyAlignment="1">
      <alignment horizontal="left"/>
    </xf>
    <xf numFmtId="0" fontId="7" fillId="6" borderId="1" xfId="6" applyFont="1" applyFill="1" applyBorder="1" applyAlignment="1">
      <alignment horizontal="center"/>
    </xf>
    <xf numFmtId="0" fontId="56" fillId="0" borderId="6" xfId="6" applyFont="1" applyBorder="1" applyAlignment="1">
      <alignment horizontal="center"/>
    </xf>
    <xf numFmtId="0" fontId="17" fillId="0" borderId="5" xfId="6" applyFont="1" applyBorder="1" applyAlignment="1">
      <alignment horizontal="center" vertical="center"/>
    </xf>
    <xf numFmtId="166" fontId="53" fillId="0" borderId="0" xfId="6" applyNumberFormat="1" applyFont="1" applyAlignment="1">
      <alignment horizontal="center"/>
    </xf>
    <xf numFmtId="0" fontId="14" fillId="45" borderId="0" xfId="6" applyFill="1"/>
    <xf numFmtId="0" fontId="17" fillId="45" borderId="0" xfId="6" applyFont="1" applyFill="1"/>
    <xf numFmtId="0" fontId="7" fillId="45" borderId="0" xfId="6" applyFont="1" applyFill="1"/>
    <xf numFmtId="0" fontId="14" fillId="16" borderId="0" xfId="6" applyFill="1"/>
    <xf numFmtId="0" fontId="17" fillId="16" borderId="0" xfId="6" applyFont="1" applyFill="1"/>
    <xf numFmtId="0" fontId="7" fillId="16" borderId="0" xfId="6" applyFont="1" applyFill="1"/>
    <xf numFmtId="0" fontId="39" fillId="0" borderId="5" xfId="6" applyFont="1" applyBorder="1" applyAlignment="1">
      <alignment horizontal="center"/>
    </xf>
    <xf numFmtId="0" fontId="43" fillId="0" borderId="5" xfId="6" applyFont="1" applyBorder="1" applyAlignment="1">
      <alignment horizontal="center"/>
    </xf>
    <xf numFmtId="0" fontId="55" fillId="0" borderId="5" xfId="6" applyFont="1" applyBorder="1" applyAlignment="1">
      <alignment horizontal="center"/>
    </xf>
    <xf numFmtId="0" fontId="41" fillId="0" borderId="5" xfId="6" applyFont="1" applyBorder="1" applyAlignment="1">
      <alignment horizontal="center"/>
    </xf>
    <xf numFmtId="0" fontId="43" fillId="0" borderId="1" xfId="6" applyFont="1" applyBorder="1" applyAlignment="1">
      <alignment horizontal="center"/>
    </xf>
    <xf numFmtId="0" fontId="55" fillId="0" borderId="1" xfId="6" applyFont="1" applyBorder="1" applyAlignment="1">
      <alignment horizontal="center"/>
    </xf>
    <xf numFmtId="0" fontId="41" fillId="0" borderId="1" xfId="6" applyFont="1" applyBorder="1" applyAlignment="1">
      <alignment horizontal="center"/>
    </xf>
    <xf numFmtId="0" fontId="55" fillId="9" borderId="1" xfId="6" applyFont="1" applyFill="1" applyBorder="1" applyAlignment="1">
      <alignment horizontal="center"/>
    </xf>
    <xf numFmtId="0" fontId="23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14" fillId="45" borderId="0" xfId="6" applyFill="1" applyAlignment="1">
      <alignment horizontal="center"/>
    </xf>
    <xf numFmtId="0" fontId="43" fillId="0" borderId="21" xfId="6" applyFont="1" applyBorder="1" applyAlignment="1">
      <alignment horizontal="center"/>
    </xf>
    <xf numFmtId="0" fontId="14" fillId="16" borderId="0" xfId="6" applyFill="1" applyAlignment="1">
      <alignment horizontal="center" vertical="center"/>
    </xf>
    <xf numFmtId="0" fontId="14" fillId="16" borderId="9" xfId="6" applyFill="1" applyBorder="1" applyAlignment="1">
      <alignment horizontal="center"/>
    </xf>
    <xf numFmtId="0" fontId="32" fillId="16" borderId="0" xfId="6" applyFont="1" applyFill="1" applyAlignment="1">
      <alignment horizontal="center"/>
    </xf>
    <xf numFmtId="0" fontId="7" fillId="16" borderId="0" xfId="6" applyFont="1" applyFill="1" applyAlignment="1">
      <alignment horizontal="center"/>
    </xf>
    <xf numFmtId="49" fontId="14" fillId="16" borderId="0" xfId="6" applyNumberFormat="1" applyFill="1" applyAlignment="1">
      <alignment horizontal="left"/>
    </xf>
    <xf numFmtId="0" fontId="43" fillId="16" borderId="1" xfId="6" applyFont="1" applyFill="1" applyBorder="1" applyAlignment="1">
      <alignment horizontal="center"/>
    </xf>
    <xf numFmtId="0" fontId="55" fillId="16" borderId="1" xfId="6" applyFont="1" applyFill="1" applyBorder="1" applyAlignment="1">
      <alignment horizontal="center"/>
    </xf>
    <xf numFmtId="0" fontId="40" fillId="16" borderId="1" xfId="6" applyFont="1" applyFill="1" applyBorder="1" applyAlignment="1">
      <alignment horizontal="center"/>
    </xf>
    <xf numFmtId="49" fontId="14" fillId="16" borderId="1" xfId="6" applyNumberFormat="1" applyFill="1" applyBorder="1" applyAlignment="1">
      <alignment horizontal="center"/>
    </xf>
    <xf numFmtId="0" fontId="21" fillId="16" borderId="1" xfId="6" applyFont="1" applyFill="1" applyBorder="1" applyAlignment="1">
      <alignment horizontal="left"/>
    </xf>
    <xf numFmtId="0" fontId="17" fillId="16" borderId="1" xfId="6" applyFont="1" applyFill="1" applyBorder="1" applyAlignment="1">
      <alignment horizontal="center" vertical="center"/>
    </xf>
    <xf numFmtId="49" fontId="14" fillId="46" borderId="0" xfId="6" applyNumberFormat="1" applyFill="1" applyAlignment="1">
      <alignment horizontal="left"/>
    </xf>
    <xf numFmtId="0" fontId="32" fillId="15" borderId="1" xfId="6" applyFont="1" applyFill="1" applyBorder="1" applyAlignment="1">
      <alignment horizontal="left" vertical="center"/>
    </xf>
    <xf numFmtId="0" fontId="32" fillId="15" borderId="1" xfId="6" applyFont="1" applyFill="1" applyBorder="1" applyAlignment="1">
      <alignment horizontal="center" vertical="center"/>
    </xf>
    <xf numFmtId="166" fontId="32" fillId="15" borderId="1" xfId="6" applyNumberFormat="1" applyFont="1" applyFill="1" applyBorder="1" applyAlignment="1">
      <alignment horizontal="center" vertical="center"/>
    </xf>
    <xf numFmtId="0" fontId="40" fillId="6" borderId="1" xfId="6" applyFont="1" applyFill="1" applyBorder="1" applyAlignment="1">
      <alignment horizontal="center"/>
    </xf>
    <xf numFmtId="0" fontId="32" fillId="15" borderId="1" xfId="6" applyFont="1" applyFill="1" applyBorder="1" applyAlignment="1">
      <alignment horizontal="center"/>
    </xf>
    <xf numFmtId="16" fontId="14" fillId="0" borderId="1" xfId="6" applyNumberFormat="1" applyBorder="1" applyAlignment="1">
      <alignment horizontal="center"/>
    </xf>
    <xf numFmtId="0" fontId="17" fillId="44" borderId="1" xfId="6" applyFont="1" applyFill="1" applyBorder="1" applyAlignment="1">
      <alignment horizontal="center"/>
    </xf>
    <xf numFmtId="49" fontId="14" fillId="0" borderId="6" xfId="6" applyNumberFormat="1" applyBorder="1" applyAlignment="1">
      <alignment horizontal="left"/>
    </xf>
    <xf numFmtId="0" fontId="17" fillId="38" borderId="6" xfId="6" applyFont="1" applyFill="1" applyBorder="1" applyAlignment="1">
      <alignment horizontal="center" vertical="center"/>
    </xf>
    <xf numFmtId="0" fontId="17" fillId="38" borderId="1" xfId="6" applyFont="1" applyFill="1" applyBorder="1" applyAlignment="1">
      <alignment horizontal="center" vertical="center"/>
    </xf>
    <xf numFmtId="49" fontId="14" fillId="46" borderId="2" xfId="6" applyNumberFormat="1" applyFill="1" applyBorder="1" applyAlignment="1">
      <alignment horizontal="left"/>
    </xf>
    <xf numFmtId="0" fontId="14" fillId="44" borderId="2" xfId="6" applyFill="1" applyBorder="1" applyAlignment="1">
      <alignment horizontal="center" vertical="center"/>
    </xf>
    <xf numFmtId="0" fontId="14" fillId="0" borderId="6" xfId="6" applyBorder="1" applyAlignment="1">
      <alignment horizontal="left" vertical="center"/>
    </xf>
    <xf numFmtId="0" fontId="14" fillId="38" borderId="6" xfId="6" applyFill="1" applyBorder="1" applyAlignment="1">
      <alignment horizontal="center" vertical="center"/>
    </xf>
    <xf numFmtId="0" fontId="14" fillId="0" borderId="22" xfId="6" applyBorder="1" applyAlignment="1">
      <alignment horizontal="left" vertical="center"/>
    </xf>
    <xf numFmtId="0" fontId="14" fillId="38" borderId="22" xfId="6" applyFill="1" applyBorder="1" applyAlignment="1">
      <alignment horizontal="center" vertical="center"/>
    </xf>
    <xf numFmtId="0" fontId="14" fillId="0" borderId="23" xfId="6" applyBorder="1" applyAlignment="1">
      <alignment horizontal="center"/>
    </xf>
    <xf numFmtId="0" fontId="39" fillId="0" borderId="2" xfId="6" applyFont="1" applyBorder="1" applyAlignment="1">
      <alignment horizontal="center"/>
    </xf>
    <xf numFmtId="0" fontId="21" fillId="47" borderId="1" xfId="6" applyFont="1" applyFill="1" applyBorder="1" applyAlignment="1">
      <alignment horizontal="center"/>
    </xf>
    <xf numFmtId="49" fontId="14" fillId="0" borderId="5" xfId="6" applyNumberFormat="1" applyBorder="1" applyAlignment="1">
      <alignment horizontal="left"/>
    </xf>
    <xf numFmtId="0" fontId="14" fillId="0" borderId="22" xfId="6" applyBorder="1" applyAlignment="1">
      <alignment horizontal="center" vertical="center"/>
    </xf>
    <xf numFmtId="0" fontId="59" fillId="0" borderId="0" xfId="29" applyFont="1" applyAlignment="1">
      <alignment horizontal="center"/>
    </xf>
    <xf numFmtId="166" fontId="25" fillId="23" borderId="0" xfId="6" applyNumberFormat="1" applyFont="1" applyFill="1" applyAlignment="1">
      <alignment horizontal="center"/>
    </xf>
    <xf numFmtId="166" fontId="25" fillId="3" borderId="0" xfId="6" applyNumberFormat="1" applyFont="1" applyFill="1" applyAlignment="1">
      <alignment horizontal="center"/>
    </xf>
    <xf numFmtId="166" fontId="25" fillId="8" borderId="0" xfId="6" applyNumberFormat="1" applyFont="1" applyFill="1" applyAlignment="1">
      <alignment horizontal="center"/>
    </xf>
    <xf numFmtId="0" fontId="14" fillId="0" borderId="9" xfId="6" applyBorder="1" applyAlignment="1">
      <alignment horizontal="left"/>
    </xf>
    <xf numFmtId="0" fontId="14" fillId="0" borderId="9" xfId="6" applyBorder="1" applyAlignment="1">
      <alignment horizontal="center" vertical="center"/>
    </xf>
    <xf numFmtId="0" fontId="17" fillId="0" borderId="1" xfId="6" applyFont="1" applyBorder="1" applyAlignment="1">
      <alignment horizontal="center" wrapText="1"/>
    </xf>
    <xf numFmtId="0" fontId="17" fillId="48" borderId="1" xfId="6" applyFont="1" applyFill="1" applyBorder="1" applyAlignment="1">
      <alignment horizontal="center" vertical="center"/>
    </xf>
    <xf numFmtId="0" fontId="37" fillId="0" borderId="0" xfId="6" applyFont="1"/>
    <xf numFmtId="0" fontId="27" fillId="0" borderId="0" xfId="6" applyFont="1"/>
    <xf numFmtId="0" fontId="60" fillId="15" borderId="1" xfId="6" applyFont="1" applyFill="1" applyBorder="1" applyAlignment="1">
      <alignment horizontal="center" vertical="center"/>
    </xf>
    <xf numFmtId="166" fontId="60" fillId="15" borderId="1" xfId="6" applyNumberFormat="1" applyFont="1" applyFill="1" applyBorder="1" applyAlignment="1">
      <alignment horizontal="center" vertical="center"/>
    </xf>
    <xf numFmtId="0" fontId="37" fillId="0" borderId="9" xfId="6" applyFont="1" applyBorder="1" applyAlignment="1">
      <alignment horizontal="center"/>
    </xf>
    <xf numFmtId="0" fontId="27" fillId="0" borderId="0" xfId="6" applyFont="1" applyAlignment="1">
      <alignment horizontal="center"/>
    </xf>
    <xf numFmtId="166" fontId="27" fillId="23" borderId="0" xfId="6" applyNumberFormat="1" applyFont="1" applyFill="1" applyAlignment="1">
      <alignment horizontal="center"/>
    </xf>
    <xf numFmtId="166" fontId="27" fillId="3" borderId="0" xfId="6" applyNumberFormat="1" applyFont="1" applyFill="1" applyAlignment="1">
      <alignment horizontal="center"/>
    </xf>
    <xf numFmtId="0" fontId="27" fillId="8" borderId="0" xfId="6" applyFont="1" applyFill="1" applyAlignment="1">
      <alignment horizontal="center"/>
    </xf>
    <xf numFmtId="0" fontId="37" fillId="0" borderId="0" xfId="6" applyFont="1" applyAlignment="1">
      <alignment horizontal="left"/>
    </xf>
    <xf numFmtId="0" fontId="37" fillId="38" borderId="0" xfId="6" applyFont="1" applyFill="1" applyAlignment="1">
      <alignment horizontal="center" vertical="center"/>
    </xf>
    <xf numFmtId="0" fontId="37" fillId="38" borderId="1" xfId="6" applyFont="1" applyFill="1" applyBorder="1" applyAlignment="1">
      <alignment horizontal="center" vertical="center"/>
    </xf>
    <xf numFmtId="0" fontId="61" fillId="0" borderId="2" xfId="6" applyFont="1" applyBorder="1" applyAlignment="1">
      <alignment horizontal="center"/>
    </xf>
    <xf numFmtId="0" fontId="61" fillId="0" borderId="1" xfId="6" applyFont="1" applyBorder="1" applyAlignment="1">
      <alignment horizontal="center"/>
    </xf>
    <xf numFmtId="0" fontId="62" fillId="0" borderId="1" xfId="6" applyFont="1" applyBorder="1" applyAlignment="1">
      <alignment horizontal="center"/>
    </xf>
    <xf numFmtId="0" fontId="37" fillId="0" borderId="1" xfId="6" applyFont="1" applyBorder="1" applyAlignment="1">
      <alignment horizontal="center"/>
    </xf>
    <xf numFmtId="0" fontId="37" fillId="0" borderId="1" xfId="6" applyFont="1" applyBorder="1"/>
    <xf numFmtId="0" fontId="63" fillId="0" borderId="1" xfId="6" applyFont="1" applyBorder="1" applyAlignment="1">
      <alignment horizontal="center"/>
    </xf>
    <xf numFmtId="0" fontId="63" fillId="0" borderId="1" xfId="6" applyFont="1" applyBorder="1" applyAlignment="1">
      <alignment horizontal="left"/>
    </xf>
    <xf numFmtId="0" fontId="27" fillId="0" borderId="1" xfId="6" applyFont="1" applyBorder="1" applyAlignment="1">
      <alignment horizontal="center"/>
    </xf>
    <xf numFmtId="0" fontId="27" fillId="0" borderId="1" xfId="6" applyFont="1" applyBorder="1" applyAlignment="1">
      <alignment horizontal="center" vertical="center"/>
    </xf>
    <xf numFmtId="165" fontId="9" fillId="15" borderId="1" xfId="6" applyNumberFormat="1" applyFont="1" applyFill="1" applyBorder="1" applyAlignment="1">
      <alignment horizontal="center" vertical="center"/>
    </xf>
    <xf numFmtId="49" fontId="14" fillId="0" borderId="9" xfId="6" applyNumberFormat="1" applyBorder="1" applyAlignment="1">
      <alignment horizontal="center" vertical="center"/>
    </xf>
    <xf numFmtId="49" fontId="14" fillId="0" borderId="0" xfId="6" applyNumberFormat="1" applyAlignment="1">
      <alignment horizontal="center" vertical="center"/>
    </xf>
    <xf numFmtId="49" fontId="33" fillId="0" borderId="0" xfId="6" applyNumberFormat="1" applyFont="1" applyAlignment="1">
      <alignment horizontal="center" vertical="center"/>
    </xf>
    <xf numFmtId="49" fontId="25" fillId="0" borderId="0" xfId="6" applyNumberFormat="1" applyFont="1" applyAlignment="1">
      <alignment horizontal="center" vertical="center"/>
    </xf>
    <xf numFmtId="49" fontId="56" fillId="0" borderId="0" xfId="6" applyNumberFormat="1" applyFont="1" applyAlignment="1">
      <alignment horizontal="center" vertical="center"/>
    </xf>
    <xf numFmtId="49" fontId="32" fillId="0" borderId="0" xfId="6" applyNumberFormat="1" applyFont="1" applyAlignment="1">
      <alignment horizontal="center" vertical="center"/>
    </xf>
    <xf numFmtId="49" fontId="31" fillId="0" borderId="0" xfId="6" applyNumberFormat="1" applyFont="1" applyAlignment="1">
      <alignment horizontal="center" vertical="center"/>
    </xf>
    <xf numFmtId="0" fontId="1" fillId="15" borderId="1" xfId="6" applyFont="1" applyFill="1" applyBorder="1" applyAlignment="1">
      <alignment horizontal="left" vertical="center"/>
    </xf>
    <xf numFmtId="0" fontId="41" fillId="49" borderId="1" xfId="6" applyFont="1" applyFill="1" applyBorder="1" applyAlignment="1">
      <alignment horizontal="center"/>
    </xf>
    <xf numFmtId="0" fontId="21" fillId="50" borderId="1" xfId="6" applyFont="1" applyFill="1" applyBorder="1" applyAlignment="1">
      <alignment horizontal="center"/>
    </xf>
    <xf numFmtId="0" fontId="14" fillId="50" borderId="1" xfId="6" applyFill="1" applyBorder="1" applyAlignment="1">
      <alignment horizontal="center"/>
    </xf>
    <xf numFmtId="0" fontId="17" fillId="50" borderId="1" xfId="6" applyFont="1" applyFill="1" applyBorder="1" applyAlignment="1">
      <alignment horizontal="center"/>
    </xf>
    <xf numFmtId="0" fontId="17" fillId="50" borderId="1" xfId="6" applyFont="1" applyFill="1" applyBorder="1" applyAlignment="1">
      <alignment horizontal="center" vertical="center"/>
    </xf>
    <xf numFmtId="0" fontId="14" fillId="0" borderId="20" xfId="6" applyBorder="1" applyAlignment="1">
      <alignment horizontal="center" vertical="center"/>
    </xf>
    <xf numFmtId="0" fontId="14" fillId="47" borderId="1" xfId="6" applyFill="1" applyBorder="1" applyAlignment="1">
      <alignment horizontal="center"/>
    </xf>
    <xf numFmtId="0" fontId="17" fillId="47" borderId="1" xfId="6" applyFont="1" applyFill="1" applyBorder="1" applyAlignment="1">
      <alignment horizontal="center"/>
    </xf>
    <xf numFmtId="0" fontId="17" fillId="47" borderId="1" xfId="6" applyFont="1" applyFill="1" applyBorder="1" applyAlignment="1">
      <alignment horizontal="center" vertical="center"/>
    </xf>
    <xf numFmtId="0" fontId="14" fillId="46" borderId="0" xfId="6" applyFill="1" applyAlignment="1">
      <alignment horizontal="center"/>
    </xf>
    <xf numFmtId="0" fontId="14" fillId="46" borderId="2" xfId="6" applyFill="1" applyBorder="1" applyAlignment="1">
      <alignment horizontal="center" vertical="center"/>
    </xf>
    <xf numFmtId="0" fontId="14" fillId="46" borderId="1" xfId="6" applyFill="1" applyBorder="1" applyAlignment="1">
      <alignment horizontal="center" vertical="center"/>
    </xf>
    <xf numFmtId="0" fontId="14" fillId="46" borderId="24" xfId="6" applyFill="1" applyBorder="1" applyAlignment="1">
      <alignment horizontal="center"/>
    </xf>
    <xf numFmtId="0" fontId="39" fillId="46" borderId="5" xfId="6" applyFont="1" applyFill="1" applyBorder="1" applyAlignment="1">
      <alignment horizontal="center"/>
    </xf>
    <xf numFmtId="0" fontId="39" fillId="46" borderId="1" xfId="6" applyFont="1" applyFill="1" applyBorder="1" applyAlignment="1">
      <alignment horizontal="center"/>
    </xf>
    <xf numFmtId="0" fontId="43" fillId="46" borderId="5" xfId="6" applyFont="1" applyFill="1" applyBorder="1" applyAlignment="1">
      <alignment horizontal="center"/>
    </xf>
    <xf numFmtId="0" fontId="55" fillId="46" borderId="5" xfId="6" applyFont="1" applyFill="1" applyBorder="1" applyAlignment="1">
      <alignment horizontal="center"/>
    </xf>
    <xf numFmtId="0" fontId="39" fillId="46" borderId="21" xfId="6" applyFont="1" applyFill="1" applyBorder="1" applyAlignment="1">
      <alignment horizontal="center"/>
    </xf>
    <xf numFmtId="0" fontId="40" fillId="46" borderId="1" xfId="6" applyFont="1" applyFill="1" applyBorder="1" applyAlignment="1">
      <alignment horizontal="center"/>
    </xf>
    <xf numFmtId="0" fontId="14" fillId="46" borderId="1" xfId="6" applyFill="1" applyBorder="1" applyAlignment="1">
      <alignment horizontal="center"/>
    </xf>
    <xf numFmtId="0" fontId="14" fillId="46" borderId="25" xfId="6" applyFill="1" applyBorder="1"/>
    <xf numFmtId="0" fontId="21" fillId="46" borderId="1" xfId="6" applyFont="1" applyFill="1" applyBorder="1" applyAlignment="1">
      <alignment horizontal="center"/>
    </xf>
    <xf numFmtId="0" fontId="21" fillId="46" borderId="1" xfId="6" applyFont="1" applyFill="1" applyBorder="1" applyAlignment="1">
      <alignment horizontal="left"/>
    </xf>
    <xf numFmtId="0" fontId="17" fillId="46" borderId="1" xfId="6" applyFont="1" applyFill="1" applyBorder="1" applyAlignment="1">
      <alignment horizontal="center"/>
    </xf>
    <xf numFmtId="0" fontId="17" fillId="46" borderId="1" xfId="6" applyFont="1" applyFill="1" applyBorder="1" applyAlignment="1">
      <alignment horizontal="center" vertical="center"/>
    </xf>
    <xf numFmtId="0" fontId="43" fillId="0" borderId="3" xfId="6" applyFont="1" applyBorder="1" applyAlignment="1">
      <alignment horizontal="center"/>
    </xf>
    <xf numFmtId="0" fontId="40" fillId="0" borderId="9" xfId="6" applyFont="1" applyBorder="1" applyAlignment="1">
      <alignment horizontal="center"/>
    </xf>
    <xf numFmtId="0" fontId="14" fillId="0" borderId="20" xfId="6" applyBorder="1"/>
    <xf numFmtId="0" fontId="21" fillId="0" borderId="20" xfId="6" applyFont="1" applyBorder="1" applyAlignment="1">
      <alignment horizontal="center"/>
    </xf>
    <xf numFmtId="0" fontId="21" fillId="0" borderId="20" xfId="6" applyFont="1" applyBorder="1" applyAlignment="1">
      <alignment horizontal="left"/>
    </xf>
    <xf numFmtId="0" fontId="17" fillId="0" borderId="20" xfId="6" applyFont="1" applyBorder="1" applyAlignment="1">
      <alignment horizontal="center"/>
    </xf>
    <xf numFmtId="0" fontId="17" fillId="0" borderId="20" xfId="6" applyFont="1" applyBorder="1" applyAlignment="1">
      <alignment horizontal="center" vertical="center"/>
    </xf>
    <xf numFmtId="0" fontId="14" fillId="51" borderId="2" xfId="6" applyFill="1" applyBorder="1" applyAlignment="1">
      <alignment horizontal="center" vertical="center"/>
    </xf>
    <xf numFmtId="0" fontId="14" fillId="51" borderId="1" xfId="6" applyFill="1" applyBorder="1" applyAlignment="1">
      <alignment horizontal="center" vertical="center"/>
    </xf>
    <xf numFmtId="0" fontId="43" fillId="46" borderId="1" xfId="6" applyFont="1" applyFill="1" applyBorder="1" applyAlignment="1">
      <alignment horizontal="center"/>
    </xf>
    <xf numFmtId="0" fontId="39" fillId="46" borderId="11" xfId="6" applyFont="1" applyFill="1" applyBorder="1" applyAlignment="1">
      <alignment horizontal="center"/>
    </xf>
    <xf numFmtId="0" fontId="40" fillId="46" borderId="26" xfId="6" applyFont="1" applyFill="1" applyBorder="1" applyAlignment="1">
      <alignment horizontal="center"/>
    </xf>
    <xf numFmtId="0" fontId="40" fillId="46" borderId="2" xfId="6" applyFont="1" applyFill="1" applyBorder="1" applyAlignment="1">
      <alignment horizontal="center"/>
    </xf>
    <xf numFmtId="0" fontId="14" fillId="46" borderId="3" xfId="6" applyFill="1" applyBorder="1" applyAlignment="1">
      <alignment horizontal="center"/>
    </xf>
    <xf numFmtId="0" fontId="14" fillId="46" borderId="1" xfId="6" applyFill="1" applyBorder="1"/>
    <xf numFmtId="0" fontId="55" fillId="46" borderId="1" xfId="6" applyFont="1" applyFill="1" applyBorder="1" applyAlignment="1">
      <alignment horizontal="center"/>
    </xf>
    <xf numFmtId="0" fontId="40" fillId="46" borderId="11" xfId="6" applyFont="1" applyFill="1" applyBorder="1" applyAlignment="1">
      <alignment horizontal="center"/>
    </xf>
    <xf numFmtId="0" fontId="40" fillId="46" borderId="5" xfId="6" applyFont="1" applyFill="1" applyBorder="1" applyAlignment="1">
      <alignment horizontal="center"/>
    </xf>
    <xf numFmtId="0" fontId="14" fillId="46" borderId="5" xfId="6" applyFill="1" applyBorder="1" applyAlignment="1">
      <alignment horizontal="center"/>
    </xf>
    <xf numFmtId="0" fontId="21" fillId="6" borderId="5" xfId="6" applyFont="1" applyFill="1" applyBorder="1" applyAlignment="1">
      <alignment horizontal="center"/>
    </xf>
    <xf numFmtId="0" fontId="14" fillId="6" borderId="5" xfId="6" applyFill="1" applyBorder="1" applyAlignment="1">
      <alignment horizontal="center"/>
    </xf>
    <xf numFmtId="0" fontId="17" fillId="6" borderId="5" xfId="6" applyFont="1" applyFill="1" applyBorder="1" applyAlignment="1">
      <alignment horizontal="center"/>
    </xf>
    <xf numFmtId="0" fontId="17" fillId="6" borderId="5" xfId="6" applyFont="1" applyFill="1" applyBorder="1" applyAlignment="1">
      <alignment horizontal="center" vertical="center"/>
    </xf>
    <xf numFmtId="0" fontId="14" fillId="0" borderId="2" xfId="6" applyBorder="1" applyAlignment="1">
      <alignment horizontal="center" vertical="center"/>
    </xf>
    <xf numFmtId="0" fontId="14" fillId="0" borderId="24" xfId="6" applyBorder="1" applyAlignment="1">
      <alignment horizontal="center"/>
    </xf>
    <xf numFmtId="0" fontId="14" fillId="44" borderId="0" xfId="6" applyFill="1"/>
    <xf numFmtId="0" fontId="17" fillId="44" borderId="0" xfId="6" applyFont="1" applyFill="1"/>
    <xf numFmtId="0" fontId="7" fillId="44" borderId="0" xfId="6" applyFont="1" applyFill="1"/>
    <xf numFmtId="0" fontId="14" fillId="44" borderId="0" xfId="6" applyFill="1" applyAlignment="1">
      <alignment horizontal="center"/>
    </xf>
    <xf numFmtId="0" fontId="43" fillId="44" borderId="5" xfId="6" applyFont="1" applyFill="1" applyBorder="1" applyAlignment="1">
      <alignment horizontal="center"/>
    </xf>
    <xf numFmtId="0" fontId="40" fillId="44" borderId="21" xfId="6" applyFont="1" applyFill="1" applyBorder="1" applyAlignment="1">
      <alignment horizontal="center"/>
    </xf>
    <xf numFmtId="0" fontId="14" fillId="40" borderId="21" xfId="6" applyFill="1" applyBorder="1" applyAlignment="1">
      <alignment horizontal="center"/>
    </xf>
    <xf numFmtId="0" fontId="14" fillId="40" borderId="1" xfId="6" applyFill="1" applyBorder="1" applyAlignment="1">
      <alignment horizontal="center"/>
    </xf>
    <xf numFmtId="0" fontId="14" fillId="44" borderId="24" xfId="6" applyFill="1" applyBorder="1" applyAlignment="1">
      <alignment horizontal="center"/>
    </xf>
    <xf numFmtId="0" fontId="14" fillId="44" borderId="21" xfId="6" applyFill="1" applyBorder="1" applyAlignment="1">
      <alignment horizontal="center"/>
    </xf>
    <xf numFmtId="0" fontId="14" fillId="52" borderId="0" xfId="6" applyFill="1" applyAlignment="1">
      <alignment horizontal="center" vertical="center"/>
    </xf>
    <xf numFmtId="0" fontId="14" fillId="52" borderId="1" xfId="6" applyFill="1" applyBorder="1" applyAlignment="1">
      <alignment horizontal="center" vertical="center"/>
    </xf>
    <xf numFmtId="0" fontId="14" fillId="52" borderId="5" xfId="6" applyFill="1" applyBorder="1" applyAlignment="1">
      <alignment horizontal="center" vertical="center"/>
    </xf>
    <xf numFmtId="0" fontId="40" fillId="44" borderId="1" xfId="6" applyFont="1" applyFill="1" applyBorder="1" applyAlignment="1">
      <alignment horizontal="center"/>
    </xf>
    <xf numFmtId="0" fontId="14" fillId="40" borderId="0" xfId="6" applyFill="1"/>
    <xf numFmtId="0" fontId="17" fillId="40" borderId="0" xfId="6" applyFont="1" applyFill="1"/>
    <xf numFmtId="0" fontId="7" fillId="40" borderId="0" xfId="6" applyFont="1" applyFill="1"/>
    <xf numFmtId="49" fontId="14" fillId="40" borderId="1" xfId="6" applyNumberFormat="1" applyFill="1" applyBorder="1" applyAlignment="1">
      <alignment horizontal="left"/>
    </xf>
    <xf numFmtId="0" fontId="14" fillId="40" borderId="1" xfId="6" applyFill="1" applyBorder="1" applyAlignment="1">
      <alignment horizontal="center" vertical="center"/>
    </xf>
    <xf numFmtId="0" fontId="39" fillId="40" borderId="1" xfId="6" applyFont="1" applyFill="1" applyBorder="1" applyAlignment="1">
      <alignment horizontal="center"/>
    </xf>
    <xf numFmtId="0" fontId="43" fillId="40" borderId="1" xfId="6" applyFont="1" applyFill="1" applyBorder="1" applyAlignment="1">
      <alignment horizontal="center"/>
    </xf>
    <xf numFmtId="0" fontId="55" fillId="40" borderId="1" xfId="6" applyFont="1" applyFill="1" applyBorder="1" applyAlignment="1">
      <alignment horizontal="center"/>
    </xf>
    <xf numFmtId="0" fontId="40" fillId="40" borderId="1" xfId="6" applyFont="1" applyFill="1" applyBorder="1" applyAlignment="1">
      <alignment horizontal="center"/>
    </xf>
    <xf numFmtId="0" fontId="14" fillId="40" borderId="1" xfId="6" applyFill="1" applyBorder="1"/>
    <xf numFmtId="0" fontId="21" fillId="40" borderId="1" xfId="6" applyFont="1" applyFill="1" applyBorder="1" applyAlignment="1">
      <alignment horizontal="left"/>
    </xf>
    <xf numFmtId="166" fontId="6" fillId="23" borderId="0" xfId="6" applyNumberFormat="1" applyFont="1" applyFill="1" applyAlignment="1">
      <alignment horizontal="center" vertical="center"/>
    </xf>
    <xf numFmtId="166" fontId="6" fillId="3" borderId="0" xfId="6" applyNumberFormat="1" applyFont="1" applyFill="1" applyAlignment="1">
      <alignment horizontal="center" vertical="center"/>
    </xf>
    <xf numFmtId="49" fontId="6" fillId="8" borderId="0" xfId="6" applyNumberFormat="1" applyFont="1" applyFill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6" fillId="8" borderId="0" xfId="6" applyFont="1" applyFill="1" applyAlignment="1">
      <alignment horizontal="center" vertical="center"/>
    </xf>
    <xf numFmtId="49" fontId="14" fillId="46" borderId="0" xfId="6" applyNumberFormat="1" applyFill="1" applyAlignment="1">
      <alignment horizontal="center" vertical="center"/>
    </xf>
    <xf numFmtId="49" fontId="14" fillId="46" borderId="1" xfId="6" applyNumberFormat="1" applyFill="1" applyBorder="1" applyAlignment="1">
      <alignment horizontal="left"/>
    </xf>
    <xf numFmtId="0" fontId="39" fillId="40" borderId="1" xfId="6" applyFont="1" applyFill="1" applyBorder="1"/>
    <xf numFmtId="0" fontId="21" fillId="40" borderId="1" xfId="6" applyFont="1" applyFill="1" applyBorder="1" applyAlignment="1">
      <alignment horizontal="center"/>
    </xf>
    <xf numFmtId="0" fontId="17" fillId="40" borderId="1" xfId="6" applyFont="1" applyFill="1" applyBorder="1" applyAlignment="1">
      <alignment horizontal="center"/>
    </xf>
    <xf numFmtId="0" fontId="17" fillId="40" borderId="1" xfId="6" applyFont="1" applyFill="1" applyBorder="1" applyAlignment="1">
      <alignment horizontal="center" vertical="center"/>
    </xf>
    <xf numFmtId="0" fontId="14" fillId="40" borderId="5" xfId="6" applyFill="1" applyBorder="1" applyAlignment="1">
      <alignment horizontal="center" vertical="center"/>
    </xf>
    <xf numFmtId="49" fontId="14" fillId="46" borderId="1" xfId="6" applyNumberFormat="1" applyFill="1" applyBorder="1" applyAlignment="1">
      <alignment horizontal="left" vertical="top"/>
    </xf>
    <xf numFmtId="0" fontId="30" fillId="53" borderId="1" xfId="6" applyFont="1" applyFill="1" applyBorder="1"/>
    <xf numFmtId="0" fontId="14" fillId="40" borderId="5" xfId="6" applyFill="1" applyBorder="1" applyAlignment="1">
      <alignment horizontal="center"/>
    </xf>
    <xf numFmtId="0" fontId="39" fillId="0" borderId="2" xfId="6" applyFont="1" applyBorder="1"/>
    <xf numFmtId="0" fontId="65" fillId="0" borderId="0" xfId="6" applyFont="1" applyAlignment="1">
      <alignment horizontal="center"/>
    </xf>
    <xf numFmtId="0" fontId="55" fillId="0" borderId="21" xfId="6" applyFont="1" applyBorder="1" applyAlignment="1">
      <alignment horizontal="center"/>
    </xf>
    <xf numFmtId="0" fontId="39" fillId="0" borderId="24" xfId="6" applyFont="1" applyBorder="1" applyAlignment="1">
      <alignment horizontal="center"/>
    </xf>
    <xf numFmtId="0" fontId="40" fillId="0" borderId="24" xfId="6" applyFont="1" applyBorder="1" applyAlignment="1">
      <alignment horizontal="center"/>
    </xf>
    <xf numFmtId="0" fontId="21" fillId="0" borderId="27" xfId="6" applyFont="1" applyBorder="1" applyAlignment="1">
      <alignment horizontal="center"/>
    </xf>
    <xf numFmtId="49" fontId="14" fillId="0" borderId="24" xfId="6" applyNumberFormat="1" applyBorder="1" applyAlignment="1">
      <alignment horizontal="left"/>
    </xf>
    <xf numFmtId="0" fontId="14" fillId="38" borderId="24" xfId="6" applyFill="1" applyBorder="1" applyAlignment="1">
      <alignment horizontal="center" vertical="center"/>
    </xf>
    <xf numFmtId="0" fontId="14" fillId="0" borderId="24" xfId="6" applyBorder="1"/>
    <xf numFmtId="0" fontId="43" fillId="0" borderId="27" xfId="6" applyFont="1" applyBorder="1" applyAlignment="1">
      <alignment horizontal="center"/>
    </xf>
    <xf numFmtId="0" fontId="39" fillId="0" borderId="21" xfId="6" applyFont="1" applyBorder="1" applyAlignment="1">
      <alignment horizontal="center"/>
    </xf>
    <xf numFmtId="0" fontId="14" fillId="38" borderId="5" xfId="6" applyFill="1" applyBorder="1" applyAlignment="1">
      <alignment horizontal="center"/>
    </xf>
    <xf numFmtId="0" fontId="14" fillId="38" borderId="1" xfId="6" applyFill="1" applyBorder="1" applyAlignment="1">
      <alignment horizontal="center"/>
    </xf>
    <xf numFmtId="0" fontId="17" fillId="0" borderId="24" xfId="6" applyFont="1" applyBorder="1" applyAlignment="1">
      <alignment horizontal="center"/>
    </xf>
    <xf numFmtId="0" fontId="40" fillId="0" borderId="21" xfId="6" applyFont="1" applyBorder="1" applyAlignment="1">
      <alignment horizontal="center"/>
    </xf>
    <xf numFmtId="49" fontId="14" fillId="0" borderId="20" xfId="6" applyNumberFormat="1" applyBorder="1" applyAlignment="1">
      <alignment horizontal="left"/>
    </xf>
    <xf numFmtId="0" fontId="39" fillId="0" borderId="20" xfId="6" applyFont="1" applyBorder="1" applyAlignment="1">
      <alignment horizontal="center"/>
    </xf>
    <xf numFmtId="0" fontId="43" fillId="0" borderId="20" xfId="6" applyFont="1" applyBorder="1" applyAlignment="1">
      <alignment horizontal="center"/>
    </xf>
    <xf numFmtId="0" fontId="55" fillId="0" borderId="20" xfId="6" applyFont="1" applyBorder="1" applyAlignment="1">
      <alignment horizontal="center"/>
    </xf>
    <xf numFmtId="0" fontId="40" fillId="0" borderId="20" xfId="6" applyFont="1" applyBorder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56" fillId="0" borderId="10" xfId="6" applyFont="1" applyBorder="1" applyAlignment="1">
      <alignment horizontal="center"/>
    </xf>
    <xf numFmtId="0" fontId="56" fillId="0" borderId="13" xfId="6" applyFont="1" applyBorder="1" applyAlignment="1">
      <alignment horizontal="center"/>
    </xf>
    <xf numFmtId="2" fontId="14" fillId="0" borderId="10" xfId="6" applyNumberFormat="1" applyBorder="1" applyAlignment="1">
      <alignment horizontal="center"/>
    </xf>
    <xf numFmtId="166" fontId="17" fillId="32" borderId="10" xfId="6" applyNumberFormat="1" applyFont="1" applyFill="1" applyBorder="1" applyAlignment="1">
      <alignment horizontal="center"/>
    </xf>
    <xf numFmtId="0" fontId="17" fillId="54" borderId="13" xfId="6" applyFont="1" applyFill="1" applyBorder="1" applyAlignment="1">
      <alignment horizontal="center"/>
    </xf>
    <xf numFmtId="49" fontId="14" fillId="0" borderId="14" xfId="6" applyNumberFormat="1" applyBorder="1" applyAlignment="1">
      <alignment horizontal="left"/>
    </xf>
    <xf numFmtId="0" fontId="39" fillId="0" borderId="14" xfId="6" applyFont="1" applyBorder="1" applyAlignment="1">
      <alignment horizontal="center"/>
    </xf>
    <xf numFmtId="0" fontId="43" fillId="0" borderId="28" xfId="6" applyFont="1" applyBorder="1" applyAlignment="1">
      <alignment horizontal="center"/>
    </xf>
    <xf numFmtId="0" fontId="55" fillId="0" borderId="14" xfId="6" applyFont="1" applyBorder="1" applyAlignment="1">
      <alignment horizontal="center"/>
    </xf>
    <xf numFmtId="0" fontId="39" fillId="0" borderId="29" xfId="6" applyFont="1" applyBorder="1" applyAlignment="1">
      <alignment horizontal="center"/>
    </xf>
    <xf numFmtId="0" fontId="40" fillId="0" borderId="29" xfId="6" applyFont="1" applyBorder="1" applyAlignment="1">
      <alignment horizontal="center"/>
    </xf>
    <xf numFmtId="0" fontId="0" fillId="0" borderId="14" xfId="6" applyFont="1" applyBorder="1"/>
    <xf numFmtId="0" fontId="17" fillId="53" borderId="20" xfId="6" applyFont="1" applyFill="1" applyBorder="1"/>
    <xf numFmtId="0" fontId="4" fillId="0" borderId="14" xfId="6" applyFont="1" applyBorder="1" applyAlignment="1">
      <alignment horizontal="center"/>
    </xf>
    <xf numFmtId="166" fontId="17" fillId="32" borderId="0" xfId="6" applyNumberFormat="1" applyFont="1" applyFill="1" applyAlignment="1">
      <alignment horizontal="center"/>
    </xf>
    <xf numFmtId="0" fontId="17" fillId="54" borderId="6" xfId="6" applyFont="1" applyFill="1" applyBorder="1" applyAlignment="1">
      <alignment horizontal="center"/>
    </xf>
    <xf numFmtId="0" fontId="0" fillId="0" borderId="1" xfId="6" applyFont="1" applyBorder="1"/>
    <xf numFmtId="0" fontId="17" fillId="53" borderId="1" xfId="6" applyFont="1" applyFill="1" applyBorder="1"/>
    <xf numFmtId="0" fontId="4" fillId="0" borderId="1" xfId="6" applyFont="1" applyBorder="1" applyAlignment="1">
      <alignment horizontal="center"/>
    </xf>
    <xf numFmtId="0" fontId="17" fillId="31" borderId="1" xfId="6" applyFont="1" applyFill="1" applyBorder="1"/>
    <xf numFmtId="0" fontId="17" fillId="6" borderId="1" xfId="6" applyFont="1" applyFill="1" applyBorder="1"/>
    <xf numFmtId="0" fontId="17" fillId="55" borderId="1" xfId="6" applyFont="1" applyFill="1" applyBorder="1" applyAlignment="1">
      <alignment horizontal="left"/>
    </xf>
    <xf numFmtId="0" fontId="17" fillId="31" borderId="1" xfId="6" applyFont="1" applyFill="1" applyBorder="1" applyAlignment="1">
      <alignment horizontal="center"/>
    </xf>
    <xf numFmtId="0" fontId="17" fillId="56" borderId="1" xfId="6" applyFont="1" applyFill="1" applyBorder="1"/>
    <xf numFmtId="166" fontId="17" fillId="54" borderId="6" xfId="6" applyNumberFormat="1" applyFont="1" applyFill="1" applyBorder="1" applyAlignment="1">
      <alignment horizontal="center"/>
    </xf>
    <xf numFmtId="0" fontId="17" fillId="57" borderId="1" xfId="6" applyFont="1" applyFill="1" applyBorder="1"/>
    <xf numFmtId="0" fontId="17" fillId="58" borderId="1" xfId="6" applyFont="1" applyFill="1" applyBorder="1"/>
    <xf numFmtId="0" fontId="4" fillId="0" borderId="1" xfId="6" applyFont="1" applyBorder="1" applyAlignment="1">
      <alignment horizontal="center" vertical="center"/>
    </xf>
    <xf numFmtId="0" fontId="0" fillId="0" borderId="11" xfId="6" applyFont="1" applyBorder="1"/>
    <xf numFmtId="0" fontId="17" fillId="58" borderId="11" xfId="6" applyFont="1" applyFill="1" applyBorder="1"/>
    <xf numFmtId="0" fontId="4" fillId="0" borderId="11" xfId="6" applyFont="1" applyBorder="1" applyAlignment="1">
      <alignment horizontal="center" vertical="center"/>
    </xf>
    <xf numFmtId="166" fontId="17" fillId="32" borderId="23" xfId="6" applyNumberFormat="1" applyFont="1" applyFill="1" applyBorder="1" applyAlignment="1">
      <alignment horizontal="center"/>
    </xf>
    <xf numFmtId="0" fontId="17" fillId="54" borderId="22" xfId="6" applyFont="1" applyFill="1" applyBorder="1" applyAlignment="1">
      <alignment horizontal="center"/>
    </xf>
    <xf numFmtId="0" fontId="17" fillId="0" borderId="0" xfId="6" applyFont="1" applyAlignment="1">
      <alignment horizontal="center" vertical="center"/>
    </xf>
    <xf numFmtId="0" fontId="35" fillId="15" borderId="1" xfId="6" applyFont="1" applyFill="1" applyBorder="1" applyAlignment="1">
      <alignment horizontal="center"/>
    </xf>
    <xf numFmtId="0" fontId="35" fillId="0" borderId="11" xfId="6" applyFont="1" applyBorder="1"/>
    <xf numFmtId="0" fontId="35" fillId="0" borderId="11" xfId="6" applyFont="1" applyBorder="1" applyAlignment="1">
      <alignment horizontal="center"/>
    </xf>
    <xf numFmtId="0" fontId="30" fillId="53" borderId="11" xfId="6" applyFont="1" applyFill="1" applyBorder="1"/>
    <xf numFmtId="0" fontId="30" fillId="0" borderId="11" xfId="6" applyFont="1" applyBorder="1" applyAlignment="1">
      <alignment horizontal="center" vertical="center"/>
    </xf>
    <xf numFmtId="0" fontId="17" fillId="56" borderId="11" xfId="6" applyFont="1" applyFill="1" applyBorder="1"/>
    <xf numFmtId="166" fontId="17" fillId="32" borderId="25" xfId="6" applyNumberFormat="1" applyFont="1" applyFill="1" applyBorder="1" applyAlignment="1">
      <alignment horizontal="center"/>
    </xf>
    <xf numFmtId="0" fontId="17" fillId="54" borderId="3" xfId="6" applyFont="1" applyFill="1" applyBorder="1" applyAlignment="1">
      <alignment horizontal="center"/>
    </xf>
    <xf numFmtId="0" fontId="35" fillId="0" borderId="1" xfId="6" applyFont="1" applyBorder="1"/>
    <xf numFmtId="0" fontId="35" fillId="0" borderId="1" xfId="6" applyFont="1" applyBorder="1" applyAlignment="1">
      <alignment horizontal="center"/>
    </xf>
    <xf numFmtId="0" fontId="30" fillId="0" borderId="1" xfId="6" applyFont="1" applyBorder="1" applyAlignment="1">
      <alignment horizontal="center" vertical="center"/>
    </xf>
    <xf numFmtId="0" fontId="17" fillId="55" borderId="3" xfId="6" applyFont="1" applyFill="1" applyBorder="1" applyAlignment="1">
      <alignment horizontal="left"/>
    </xf>
    <xf numFmtId="0" fontId="30" fillId="53" borderId="3" xfId="6" applyFont="1" applyFill="1" applyBorder="1"/>
    <xf numFmtId="0" fontId="17" fillId="53" borderId="3" xfId="6" applyFont="1" applyFill="1" applyBorder="1"/>
    <xf numFmtId="0" fontId="17" fillId="58" borderId="3" xfId="6" applyFont="1" applyFill="1" applyBorder="1" applyAlignment="1">
      <alignment vertical="center"/>
    </xf>
    <xf numFmtId="0" fontId="17" fillId="6" borderId="3" xfId="6" applyFont="1" applyFill="1" applyBorder="1"/>
    <xf numFmtId="0" fontId="17" fillId="58" borderId="22" xfId="6" applyFont="1" applyFill="1" applyBorder="1" applyAlignment="1">
      <alignment vertical="center"/>
    </xf>
    <xf numFmtId="0" fontId="17" fillId="58" borderId="3" xfId="6" applyFont="1" applyFill="1" applyBorder="1"/>
    <xf numFmtId="0" fontId="17" fillId="56" borderId="3" xfId="6" applyFont="1" applyFill="1" applyBorder="1"/>
    <xf numFmtId="0" fontId="17" fillId="0" borderId="3" xfId="6" applyFont="1" applyBorder="1" applyAlignment="1">
      <alignment horizontal="center"/>
    </xf>
    <xf numFmtId="0" fontId="17" fillId="6" borderId="3" xfId="6" applyFont="1" applyFill="1" applyBorder="1" applyAlignment="1">
      <alignment horizontal="center"/>
    </xf>
    <xf numFmtId="0" fontId="30" fillId="0" borderId="1" xfId="6" applyFont="1" applyBorder="1" applyAlignment="1">
      <alignment horizontal="center"/>
    </xf>
    <xf numFmtId="0" fontId="17" fillId="31" borderId="3" xfId="6" applyFont="1" applyFill="1" applyBorder="1"/>
    <xf numFmtId="0" fontId="17" fillId="57" borderId="3" xfId="6" applyFont="1" applyFill="1" applyBorder="1"/>
    <xf numFmtId="0" fontId="39" fillId="0" borderId="21" xfId="6" applyFont="1" applyBorder="1"/>
    <xf numFmtId="0" fontId="39" fillId="0" borderId="24" xfId="6" applyFont="1" applyBorder="1"/>
    <xf numFmtId="0" fontId="43" fillId="0" borderId="0" xfId="6" applyFont="1" applyAlignment="1">
      <alignment horizontal="center"/>
    </xf>
    <xf numFmtId="0" fontId="55" fillId="0" borderId="0" xfId="6" applyFont="1" applyAlignment="1">
      <alignment horizontal="center"/>
    </xf>
    <xf numFmtId="0" fontId="17" fillId="59" borderId="0" xfId="6" applyFont="1" applyFill="1"/>
    <xf numFmtId="0" fontId="17" fillId="24" borderId="1" xfId="6" applyFont="1" applyFill="1" applyBorder="1" applyAlignment="1">
      <alignment horizontal="center" vertical="center" wrapText="1"/>
    </xf>
    <xf numFmtId="0" fontId="17" fillId="7" borderId="4" xfId="6" applyFont="1" applyFill="1" applyBorder="1" applyAlignment="1">
      <alignment horizontal="center" vertical="center" wrapText="1"/>
    </xf>
    <xf numFmtId="0" fontId="17" fillId="24" borderId="4" xfId="6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14" fillId="24" borderId="4" xfId="6" applyFill="1" applyBorder="1" applyAlignment="1">
      <alignment horizontal="center" vertical="center" wrapText="1"/>
    </xf>
    <xf numFmtId="0" fontId="17" fillId="14" borderId="0" xfId="6" applyFont="1" applyFill="1" applyAlignment="1">
      <alignment horizontal="left" vertical="center" wrapText="1"/>
    </xf>
    <xf numFmtId="0" fontId="17" fillId="13" borderId="0" xfId="6" applyFont="1" applyFill="1" applyAlignment="1">
      <alignment horizontal="center" vertical="center" wrapText="1"/>
    </xf>
    <xf numFmtId="0" fontId="17" fillId="12" borderId="0" xfId="6" applyFont="1" applyFill="1" applyAlignment="1">
      <alignment horizontal="center" vertical="center" wrapText="1"/>
    </xf>
    <xf numFmtId="0" fontId="20" fillId="11" borderId="0" xfId="6" applyFont="1" applyFill="1" applyAlignment="1">
      <alignment horizontal="center" vertical="center" wrapText="1"/>
    </xf>
    <xf numFmtId="0" fontId="30" fillId="27" borderId="2" xfId="6" applyFont="1" applyFill="1" applyBorder="1" applyAlignment="1">
      <alignment horizontal="center" vertical="center" wrapText="1"/>
    </xf>
    <xf numFmtId="0" fontId="28" fillId="25" borderId="0" xfId="6" applyFont="1" applyFill="1" applyAlignment="1">
      <alignment horizontal="center" vertical="center" wrapText="1"/>
    </xf>
    <xf numFmtId="0" fontId="29" fillId="25" borderId="4" xfId="6" applyFont="1" applyFill="1" applyBorder="1" applyAlignment="1">
      <alignment horizontal="center" vertical="center" wrapText="1"/>
    </xf>
    <xf numFmtId="0" fontId="28" fillId="26" borderId="0" xfId="6" applyFont="1" applyFill="1" applyAlignment="1">
      <alignment horizontal="center" vertical="center" wrapText="1"/>
    </xf>
    <xf numFmtId="0" fontId="28" fillId="25" borderId="4" xfId="6" applyFont="1" applyFill="1" applyBorder="1" applyAlignment="1">
      <alignment horizontal="center" vertical="center" wrapText="1"/>
    </xf>
    <xf numFmtId="0" fontId="28" fillId="26" borderId="6" xfId="6" applyFont="1" applyFill="1" applyBorder="1" applyAlignment="1">
      <alignment horizontal="center" vertical="center" wrapText="1"/>
    </xf>
    <xf numFmtId="0" fontId="28" fillId="25" borderId="6" xfId="6" applyFont="1" applyFill="1" applyBorder="1" applyAlignment="1">
      <alignment horizontal="center" vertical="center" wrapText="1"/>
    </xf>
    <xf numFmtId="0" fontId="17" fillId="24" borderId="2" xfId="6" applyFont="1" applyFill="1" applyBorder="1" applyAlignment="1">
      <alignment horizontal="center" vertical="center" wrapText="1"/>
    </xf>
    <xf numFmtId="0" fontId="26" fillId="24" borderId="4" xfId="6" applyFont="1" applyFill="1" applyBorder="1" applyAlignment="1">
      <alignment horizontal="center" vertical="center" wrapText="1"/>
    </xf>
    <xf numFmtId="0" fontId="25" fillId="24" borderId="4" xfId="6" applyFont="1" applyFill="1" applyBorder="1" applyAlignment="1">
      <alignment horizontal="center" vertical="center" wrapText="1"/>
    </xf>
    <xf numFmtId="0" fontId="17" fillId="24" borderId="3" xfId="6" applyFont="1" applyFill="1" applyBorder="1" applyAlignment="1">
      <alignment horizontal="center" vertical="center" wrapText="1"/>
    </xf>
    <xf numFmtId="0" fontId="24" fillId="24" borderId="1" xfId="6" applyFont="1" applyFill="1" applyBorder="1" applyAlignment="1">
      <alignment horizontal="center" vertical="center" wrapText="1"/>
    </xf>
    <xf numFmtId="0" fontId="23" fillId="24" borderId="4" xfId="6" applyFont="1" applyFill="1" applyBorder="1" applyAlignment="1">
      <alignment horizontal="center" vertical="center" wrapText="1"/>
    </xf>
    <xf numFmtId="0" fontId="6" fillId="19" borderId="4" xfId="6" applyFont="1" applyFill="1" applyBorder="1" applyAlignment="1">
      <alignment horizontal="center" vertical="center" wrapText="1"/>
    </xf>
    <xf numFmtId="0" fontId="6" fillId="18" borderId="8" xfId="6" applyFont="1" applyFill="1" applyBorder="1" applyAlignment="1">
      <alignment horizontal="center" vertical="center" wrapText="1"/>
    </xf>
    <xf numFmtId="0" fontId="6" fillId="17" borderId="7" xfId="6" applyFont="1" applyFill="1" applyBorder="1" applyAlignment="1">
      <alignment horizontal="center" vertical="center" wrapText="1"/>
    </xf>
    <xf numFmtId="49" fontId="17" fillId="24" borderId="1" xfId="6" applyNumberFormat="1" applyFont="1" applyFill="1" applyBorder="1" applyAlignment="1">
      <alignment horizontal="center" vertical="center" wrapText="1"/>
    </xf>
    <xf numFmtId="0" fontId="17" fillId="24" borderId="1" xfId="6" applyFont="1" applyFill="1" applyBorder="1" applyAlignment="1">
      <alignment vertical="center" wrapText="1"/>
    </xf>
    <xf numFmtId="0" fontId="66" fillId="24" borderId="1" xfId="6" applyFont="1" applyFill="1" applyBorder="1" applyAlignment="1">
      <alignment horizontal="center" vertical="center" wrapText="1"/>
    </xf>
    <xf numFmtId="0" fontId="66" fillId="24" borderId="1" xfId="6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4" fillId="0" borderId="0" xfId="0" applyFont="1" applyFill="1" applyBorder="1"/>
    <xf numFmtId="166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6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3" xfId="0" applyFill="1" applyBorder="1"/>
    <xf numFmtId="0" fontId="7" fillId="45" borderId="1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0" fontId="0" fillId="16" borderId="0" xfId="0" applyFill="1" applyBorder="1"/>
    <xf numFmtId="0" fontId="2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6" fillId="5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7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/>
    <xf numFmtId="0" fontId="7" fillId="1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7" fillId="0" borderId="1" xfId="0" applyFont="1" applyBorder="1"/>
    <xf numFmtId="2" fontId="6" fillId="0" borderId="1" xfId="0" applyNumberFormat="1" applyFont="1" applyFill="1" applyBorder="1" applyAlignment="1">
      <alignment horizontal="center"/>
    </xf>
    <xf numFmtId="0" fontId="6" fillId="4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0" fontId="17" fillId="3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7" fillId="60" borderId="1" xfId="0" applyFont="1" applyFill="1" applyBorder="1" applyAlignment="1">
      <alignment horizontal="center"/>
    </xf>
    <xf numFmtId="0" fontId="7" fillId="60" borderId="1" xfId="0" applyFont="1" applyFill="1" applyBorder="1" applyAlignment="1">
      <alignment horizontal="left"/>
    </xf>
    <xf numFmtId="0" fontId="6" fillId="60" borderId="1" xfId="0" applyFont="1" applyFill="1" applyBorder="1" applyAlignment="1">
      <alignment horizontal="center"/>
    </xf>
    <xf numFmtId="166" fontId="7" fillId="60" borderId="1" xfId="0" applyNumberFormat="1" applyFont="1" applyFill="1" applyBorder="1" applyAlignment="1">
      <alignment horizontal="center"/>
    </xf>
    <xf numFmtId="0" fontId="6" fillId="60" borderId="1" xfId="0" applyFont="1" applyFill="1" applyBorder="1" applyAlignment="1">
      <alignment horizontal="left"/>
    </xf>
    <xf numFmtId="0" fontId="7" fillId="61" borderId="1" xfId="0" applyFont="1" applyFill="1" applyBorder="1" applyAlignment="1">
      <alignment horizontal="center"/>
    </xf>
    <xf numFmtId="166" fontId="7" fillId="61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7" fillId="62" borderId="1" xfId="64" applyFont="1" applyFill="1" applyBorder="1" applyAlignment="1">
      <alignment horizontal="center" vertical="center" wrapText="1"/>
    </xf>
    <xf numFmtId="0" fontId="6" fillId="63" borderId="1" xfId="0" applyFont="1" applyFill="1" applyBorder="1" applyAlignment="1">
      <alignment horizontal="center" vertical="center" wrapText="1"/>
    </xf>
    <xf numFmtId="16" fontId="7" fillId="60" borderId="1" xfId="0" applyNumberFormat="1" applyFont="1" applyFill="1" applyBorder="1" applyAlignment="1">
      <alignment horizontal="center"/>
    </xf>
    <xf numFmtId="0" fontId="70" fillId="0" borderId="0" xfId="0" applyFont="1"/>
    <xf numFmtId="0" fontId="70" fillId="0" borderId="1" xfId="0" applyFont="1" applyFill="1" applyBorder="1" applyAlignment="1">
      <alignment horizontal="center"/>
    </xf>
    <xf numFmtId="0" fontId="70" fillId="0" borderId="0" xfId="0" applyFont="1" applyFill="1"/>
    <xf numFmtId="0" fontId="6" fillId="0" borderId="1" xfId="0" applyFont="1" applyFill="1" applyBorder="1" applyAlignment="1">
      <alignment horizontal="left"/>
    </xf>
    <xf numFmtId="0" fontId="71" fillId="0" borderId="1" xfId="0" applyFont="1" applyFill="1" applyBorder="1" applyAlignment="1">
      <alignment horizontal="center"/>
    </xf>
    <xf numFmtId="0" fontId="71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2" fillId="6" borderId="1" xfId="0" applyFont="1" applyFill="1" applyBorder="1" applyAlignment="1">
      <alignment horizontal="center"/>
    </xf>
    <xf numFmtId="0" fontId="72" fillId="6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34" fillId="60" borderId="1" xfId="0" applyFont="1" applyFill="1" applyBorder="1" applyAlignment="1">
      <alignment horizontal="center"/>
    </xf>
    <xf numFmtId="0" fontId="34" fillId="45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</cellXfs>
  <cellStyles count="65">
    <cellStyle name="Čárka 2" xfId="1"/>
    <cellStyle name="Excel Built-in Normal" xfId="2"/>
    <cellStyle name="Normal 2" xfId="3"/>
    <cellStyle name="Normal 2 2" xfId="4"/>
    <cellStyle name="Normal 2 3" xfId="5"/>
    <cellStyle name="normální" xfId="0" builtinId="0"/>
    <cellStyle name="Normální 2" xfId="6"/>
    <cellStyle name="Normální 2 2" xfId="7"/>
    <cellStyle name="normální 2 3" xfId="8"/>
    <cellStyle name="normální 2 3 2" xfId="9"/>
    <cellStyle name="normální 2 3 2 2" xfId="10"/>
    <cellStyle name="normální 2 3 2 3" xfId="11"/>
    <cellStyle name="normální 2 3 3" xfId="12"/>
    <cellStyle name="normální 2 3 3 2" xfId="13"/>
    <cellStyle name="normální 2 3 3 3" xfId="14"/>
    <cellStyle name="normální 2 3 4" xfId="15"/>
    <cellStyle name="normální 2 3 5" xfId="16"/>
    <cellStyle name="normální 2 4" xfId="17"/>
    <cellStyle name="normální 2 4 2" xfId="18"/>
    <cellStyle name="normální 2 4 2 2" xfId="19"/>
    <cellStyle name="normální 2 4 2 3" xfId="20"/>
    <cellStyle name="normální 2 4 3" xfId="21"/>
    <cellStyle name="normální 2 4 4" xfId="22"/>
    <cellStyle name="normální 2 5" xfId="23"/>
    <cellStyle name="normální 2 5 2" xfId="24"/>
    <cellStyle name="normální 2 5 2 2" xfId="25"/>
    <cellStyle name="normální 2 5 2 3" xfId="26"/>
    <cellStyle name="normální 2 5 3" xfId="27"/>
    <cellStyle name="normální 2 5 4" xfId="28"/>
    <cellStyle name="Normální 3" xfId="29"/>
    <cellStyle name="Normální 4" xfId="30"/>
    <cellStyle name="Normální 4 2" xfId="31"/>
    <cellStyle name="Normální 4 2 2" xfId="32"/>
    <cellStyle name="Normální 4 2 2 2" xfId="33"/>
    <cellStyle name="Normální 4 2 2 3" xfId="34"/>
    <cellStyle name="Normální 4 2 3" xfId="35"/>
    <cellStyle name="Normální 4 2 4" xfId="36"/>
    <cellStyle name="Normální 4 3" xfId="37"/>
    <cellStyle name="Normální 4 3 2" xfId="38"/>
    <cellStyle name="Normální 4 3 3" xfId="39"/>
    <cellStyle name="Normální 4 4" xfId="40"/>
    <cellStyle name="Normální 4 4 2" xfId="41"/>
    <cellStyle name="Normální 4 4 3" xfId="42"/>
    <cellStyle name="Normální 4 5" xfId="43"/>
    <cellStyle name="Normální 4 6" xfId="44"/>
    <cellStyle name="Normální 5" xfId="45"/>
    <cellStyle name="Normální 5 2" xfId="46"/>
    <cellStyle name="Normální 5 2 2" xfId="47"/>
    <cellStyle name="Normální 5 2 3" xfId="48"/>
    <cellStyle name="Normální 5 3" xfId="49"/>
    <cellStyle name="Normální 5 4" xfId="50"/>
    <cellStyle name="Normální 6" xfId="51"/>
    <cellStyle name="Normální 6 2" xfId="52"/>
    <cellStyle name="Normální 6 2 2" xfId="53"/>
    <cellStyle name="Normální 6 2 3" xfId="54"/>
    <cellStyle name="Normální 6 3" xfId="55"/>
    <cellStyle name="Normální 6 4" xfId="56"/>
    <cellStyle name="Normální 7" xfId="57"/>
    <cellStyle name="Normální 7 2" xfId="58"/>
    <cellStyle name="Normální 7 2 2" xfId="59"/>
    <cellStyle name="Normální 7 2 3" xfId="60"/>
    <cellStyle name="Normální 7 3" xfId="61"/>
    <cellStyle name="Normální 7 4" xfId="62"/>
    <cellStyle name="Normální 8" xfId="63"/>
    <cellStyle name="Vysvětlující text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'ORTHO (2)'!#REF!</c:f>
            </c:numRef>
          </c:xVal>
          <c:yVal>
            <c:numRef>
              <c:f>'ORTHO (nedoplňovat)'!$BU$714:$BU$961</c:f>
              <c:numCache>
                <c:formatCode>0.0</c:formatCode>
                <c:ptCount val="248"/>
                <c:pt idx="0">
                  <c:v>3.1664217625560456</c:v>
                </c:pt>
                <c:pt idx="1">
                  <c:v>11.552612214863871</c:v>
                </c:pt>
                <c:pt idx="2">
                  <c:v>4.2803920295969364</c:v>
                </c:pt>
                <c:pt idx="3">
                  <c:v>15.133159268929504</c:v>
                </c:pt>
                <c:pt idx="4">
                  <c:v>13.392293114339861</c:v>
                </c:pt>
                <c:pt idx="5">
                  <c:v>17.792952393222958</c:v>
                </c:pt>
                <c:pt idx="6">
                  <c:v>44.400543667225087</c:v>
                </c:pt>
                <c:pt idx="7">
                  <c:v>0.58607752914265776</c:v>
                </c:pt>
                <c:pt idx="8">
                  <c:v>6.8377782233807904</c:v>
                </c:pt>
                <c:pt idx="9">
                  <c:v>84.767969410640092</c:v>
                </c:pt>
                <c:pt idx="10">
                  <c:v>18.261617900172116</c:v>
                </c:pt>
                <c:pt idx="11">
                  <c:v>1.8694374654005026</c:v>
                </c:pt>
                <c:pt idx="12">
                  <c:v>86.834959435371474</c:v>
                </c:pt>
                <c:pt idx="13">
                  <c:v>7.5978765759787654</c:v>
                </c:pt>
                <c:pt idx="14">
                  <c:v>93.536853194300605</c:v>
                </c:pt>
                <c:pt idx="15">
                  <c:v>44.831146976708609</c:v>
                </c:pt>
                <c:pt idx="16">
                  <c:v>85.14142465821341</c:v>
                </c:pt>
                <c:pt idx="17">
                  <c:v>31.973043803818793</c:v>
                </c:pt>
                <c:pt idx="18">
                  <c:v>17.669953295277633</c:v>
                </c:pt>
                <c:pt idx="19">
                  <c:v>84.216994347139291</c:v>
                </c:pt>
                <c:pt idx="20">
                  <c:v>31.561294650343786</c:v>
                </c:pt>
                <c:pt idx="21">
                  <c:v>25.885927635209217</c:v>
                </c:pt>
                <c:pt idx="22">
                  <c:v>92.179121341052493</c:v>
                </c:pt>
                <c:pt idx="23">
                  <c:v>2.6062343198121618</c:v>
                </c:pt>
                <c:pt idx="24">
                  <c:v>80.239863506123982</c:v>
                </c:pt>
                <c:pt idx="25">
                  <c:v>2.8605949776311923</c:v>
                </c:pt>
                <c:pt idx="26">
                  <c:v>9.6936407241219253</c:v>
                </c:pt>
                <c:pt idx="27">
                  <c:v>36.996082396057119</c:v>
                </c:pt>
                <c:pt idx="28">
                  <c:v>48.771562990067956</c:v>
                </c:pt>
                <c:pt idx="29">
                  <c:v>2.8606623676340726</c:v>
                </c:pt>
                <c:pt idx="30" formatCode="0.00">
                  <c:v>0</c:v>
                </c:pt>
                <c:pt idx="31">
                  <c:v>37.770281684192746</c:v>
                </c:pt>
                <c:pt idx="32">
                  <c:v>5.7714651502330332</c:v>
                </c:pt>
                <c:pt idx="33">
                  <c:v>19.521758918881069</c:v>
                </c:pt>
                <c:pt idx="34">
                  <c:v>4.0794396459205604</c:v>
                </c:pt>
                <c:pt idx="35">
                  <c:v>0.21620276730962681</c:v>
                </c:pt>
                <c:pt idx="36">
                  <c:v>5.8001334668001334</c:v>
                </c:pt>
                <c:pt idx="37">
                  <c:v>2.0245250490482096</c:v>
                </c:pt>
                <c:pt idx="38">
                  <c:v>83.305095275208117</c:v>
                </c:pt>
                <c:pt idx="39">
                  <c:v>85.745416840414677</c:v>
                </c:pt>
                <c:pt idx="40">
                  <c:v>31.178360276375884</c:v>
                </c:pt>
                <c:pt idx="41">
                  <c:v>0.95686229956227964</c:v>
                </c:pt>
                <c:pt idx="42">
                  <c:v>32.623049219687879</c:v>
                </c:pt>
                <c:pt idx="43">
                  <c:v>0.29335290952274923</c:v>
                </c:pt>
                <c:pt idx="44">
                  <c:v>83.055543970137421</c:v>
                </c:pt>
                <c:pt idx="45">
                  <c:v>9.4613235652103356</c:v>
                </c:pt>
                <c:pt idx="46">
                  <c:v>29.008792459991145</c:v>
                </c:pt>
                <c:pt idx="47">
                  <c:v>26.623312641639572</c:v>
                </c:pt>
                <c:pt idx="48">
                  <c:v>3.7565096055615079</c:v>
                </c:pt>
                <c:pt idx="49">
                  <c:v>90.089487242607163</c:v>
                </c:pt>
                <c:pt idx="50">
                  <c:v>8.7402656894182318</c:v>
                </c:pt>
                <c:pt idx="51">
                  <c:v>8.2538653310825154</c:v>
                </c:pt>
                <c:pt idx="52">
                  <c:v>13.444631586740455</c:v>
                </c:pt>
                <c:pt idx="53">
                  <c:v>16.574701403925403</c:v>
                </c:pt>
                <c:pt idx="54">
                  <c:v>20.938802550583819</c:v>
                </c:pt>
                <c:pt idx="55">
                  <c:v>7.8844384156612506</c:v>
                </c:pt>
                <c:pt idx="56">
                  <c:v>0.70274041014990207</c:v>
                </c:pt>
                <c:pt idx="57">
                  <c:v>2.136968048191433</c:v>
                </c:pt>
                <c:pt idx="58">
                  <c:v>19.344791670947448</c:v>
                </c:pt>
                <c:pt idx="59">
                  <c:v>24.913722267871815</c:v>
                </c:pt>
                <c:pt idx="60">
                  <c:v>90.37990968570665</c:v>
                </c:pt>
                <c:pt idx="61">
                  <c:v>83.021066499020961</c:v>
                </c:pt>
                <c:pt idx="62">
                  <c:v>62.699789328176195</c:v>
                </c:pt>
                <c:pt idx="63">
                  <c:v>30.530802014722976</c:v>
                </c:pt>
                <c:pt idx="64">
                  <c:v>4.1151721188611514</c:v>
                </c:pt>
                <c:pt idx="65">
                  <c:v>13.705993012631014</c:v>
                </c:pt>
                <c:pt idx="66">
                  <c:v>76.193540602501713</c:v>
                </c:pt>
                <c:pt idx="67">
                  <c:v>19.272517321016167</c:v>
                </c:pt>
                <c:pt idx="68">
                  <c:v>89.427716862000992</c:v>
                </c:pt>
                <c:pt idx="69">
                  <c:v>20.550968691244993</c:v>
                </c:pt>
                <c:pt idx="70">
                  <c:v>86.915310709310504</c:v>
                </c:pt>
                <c:pt idx="71">
                  <c:v>15.868721326902717</c:v>
                </c:pt>
                <c:pt idx="72">
                  <c:v>43.077920827856524</c:v>
                </c:pt>
                <c:pt idx="73">
                  <c:v>0</c:v>
                </c:pt>
                <c:pt idx="74">
                  <c:v>18.991876159406385</c:v>
                </c:pt>
                <c:pt idx="75">
                  <c:v>1.3299853525842227</c:v>
                </c:pt>
                <c:pt idx="76">
                  <c:v>23.784873747253741</c:v>
                </c:pt>
                <c:pt idx="77">
                  <c:v>1.539483279508282</c:v>
                </c:pt>
                <c:pt idx="78">
                  <c:v>73.411270666933959</c:v>
                </c:pt>
                <c:pt idx="79">
                  <c:v>39.467890767717456</c:v>
                </c:pt>
                <c:pt idx="80">
                  <c:v>9.4392123287671232</c:v>
                </c:pt>
                <c:pt idx="81">
                  <c:v>19.33969769291965</c:v>
                </c:pt>
                <c:pt idx="82">
                  <c:v>44.614792257341875</c:v>
                </c:pt>
                <c:pt idx="83">
                  <c:v>91.806694826724808</c:v>
                </c:pt>
                <c:pt idx="84">
                  <c:v>3.3666600673134033</c:v>
                </c:pt>
                <c:pt idx="85">
                  <c:v>90.52865821140054</c:v>
                </c:pt>
                <c:pt idx="86">
                  <c:v>0.43493009261990445</c:v>
                </c:pt>
                <c:pt idx="87">
                  <c:v>5.1424408380646129</c:v>
                </c:pt>
                <c:pt idx="88">
                  <c:v>35.448605177180198</c:v>
                </c:pt>
                <c:pt idx="89">
                  <c:v>89.070318800586875</c:v>
                </c:pt>
                <c:pt idx="90">
                  <c:v>18.190512198919112</c:v>
                </c:pt>
                <c:pt idx="91">
                  <c:v>2.6917333979026501</c:v>
                </c:pt>
                <c:pt idx="92">
                  <c:v>61.779799393515276</c:v>
                </c:pt>
                <c:pt idx="93">
                  <c:v>8.3238219468449373</c:v>
                </c:pt>
                <c:pt idx="94">
                  <c:v>17.980038730820795</c:v>
                </c:pt>
                <c:pt idx="95">
                  <c:v>21.36139344607988</c:v>
                </c:pt>
                <c:pt idx="96">
                  <c:v>6.5894951400191664</c:v>
                </c:pt>
                <c:pt idx="97">
                  <c:v>8.8965261025083535</c:v>
                </c:pt>
                <c:pt idx="98">
                  <c:v>1.1357853938219062</c:v>
                </c:pt>
                <c:pt idx="99">
                  <c:v>4.4292088366525197</c:v>
                </c:pt>
                <c:pt idx="100">
                  <c:v>8.882789347017523</c:v>
                </c:pt>
                <c:pt idx="101">
                  <c:v>37.795948254820601</c:v>
                </c:pt>
                <c:pt idx="102">
                  <c:v>1.4249916442986552</c:v>
                </c:pt>
                <c:pt idx="103">
                  <c:v>9.1560016729401923</c:v>
                </c:pt>
                <c:pt idx="104">
                  <c:v>4.31363692358231</c:v>
                </c:pt>
                <c:pt idx="105">
                  <c:v>76.814559295824907</c:v>
                </c:pt>
                <c:pt idx="106">
                  <c:v>0.34074594518802559</c:v>
                </c:pt>
                <c:pt idx="107">
                  <c:v>86.370437133844078</c:v>
                </c:pt>
                <c:pt idx="108">
                  <c:v>32.665935271530444</c:v>
                </c:pt>
                <c:pt idx="109">
                  <c:v>1.7659712089532034</c:v>
                </c:pt>
                <c:pt idx="110">
                  <c:v>21.355712166172108</c:v>
                </c:pt>
                <c:pt idx="111">
                  <c:v>26.278749183777116</c:v>
                </c:pt>
                <c:pt idx="112">
                  <c:v>1.782087558417748</c:v>
                </c:pt>
                <c:pt idx="113">
                  <c:v>85.172070241230443</c:v>
                </c:pt>
                <c:pt idx="114">
                  <c:v>8.3994425385934814</c:v>
                </c:pt>
                <c:pt idx="115">
                  <c:v>42.416028911564624</c:v>
                </c:pt>
                <c:pt idx="116">
                  <c:v>20.494909502262445</c:v>
                </c:pt>
                <c:pt idx="117">
                  <c:v>8.2996580665216033</c:v>
                </c:pt>
                <c:pt idx="118">
                  <c:v>41.437999305314342</c:v>
                </c:pt>
                <c:pt idx="119">
                  <c:v>91.747773656526846</c:v>
                </c:pt>
                <c:pt idx="120">
                  <c:v>17.847645862662286</c:v>
                </c:pt>
                <c:pt idx="121">
                  <c:v>29.748062015503876</c:v>
                </c:pt>
                <c:pt idx="122">
                  <c:v>1.2892128889138943</c:v>
                </c:pt>
                <c:pt idx="123">
                  <c:v>3.4563526620822196</c:v>
                </c:pt>
                <c:pt idx="124">
                  <c:v>44.098378484755891</c:v>
                </c:pt>
                <c:pt idx="125">
                  <c:v>1.9044253347469273</c:v>
                </c:pt>
                <c:pt idx="126">
                  <c:v>4.2040655253192725</c:v>
                </c:pt>
                <c:pt idx="127">
                  <c:v>13.702763686838038</c:v>
                </c:pt>
                <c:pt idx="128">
                  <c:v>34.889132821075741</c:v>
                </c:pt>
                <c:pt idx="129">
                  <c:v>56.217316249613994</c:v>
                </c:pt>
                <c:pt idx="130">
                  <c:v>26.548032407407408</c:v>
                </c:pt>
                <c:pt idx="131">
                  <c:v>14.071234627056381</c:v>
                </c:pt>
                <c:pt idx="132">
                  <c:v>23.948717948717949</c:v>
                </c:pt>
                <c:pt idx="133">
                  <c:v>3.5819406743630835</c:v>
                </c:pt>
                <c:pt idx="134">
                  <c:v>19.516374714394516</c:v>
                </c:pt>
                <c:pt idx="135">
                  <c:v>89.176802730871415</c:v>
                </c:pt>
                <c:pt idx="136">
                  <c:v>83.348538277360518</c:v>
                </c:pt>
                <c:pt idx="137">
                  <c:v>32.875018546911321</c:v>
                </c:pt>
                <c:pt idx="138">
                  <c:v>16.382978723404257</c:v>
                </c:pt>
                <c:pt idx="139">
                  <c:v>93.261527078432422</c:v>
                </c:pt>
                <c:pt idx="140">
                  <c:v>2.148261906376105</c:v>
                </c:pt>
                <c:pt idx="141">
                  <c:v>2.6962873450363065</c:v>
                </c:pt>
                <c:pt idx="142">
                  <c:v>10.979145886009881</c:v>
                </c:pt>
                <c:pt idx="143">
                  <c:v>0.54858684791670642</c:v>
                </c:pt>
                <c:pt idx="144">
                  <c:v>12.780346421917052</c:v>
                </c:pt>
                <c:pt idx="145">
                  <c:v>50.032125229987443</c:v>
                </c:pt>
                <c:pt idx="146">
                  <c:v>11.807485563081428</c:v>
                </c:pt>
                <c:pt idx="147">
                  <c:v>17.228346456692915</c:v>
                </c:pt>
                <c:pt idx="148">
                  <c:v>19.987429289754871</c:v>
                </c:pt>
                <c:pt idx="149">
                  <c:v>16.807597242097046</c:v>
                </c:pt>
                <c:pt idx="150">
                  <c:v>15.647683603757471</c:v>
                </c:pt>
                <c:pt idx="151">
                  <c:v>26.402928801704824</c:v>
                </c:pt>
                <c:pt idx="152">
                  <c:v>39.782172542275724</c:v>
                </c:pt>
                <c:pt idx="153">
                  <c:v>88.73189287967682</c:v>
                </c:pt>
                <c:pt idx="154">
                  <c:v>25.279329608938546</c:v>
                </c:pt>
                <c:pt idx="155">
                  <c:v>39.4</c:v>
                </c:pt>
                <c:pt idx="156">
                  <c:v>6.6718141679535421</c:v>
                </c:pt>
                <c:pt idx="157">
                  <c:v>44.030839233771779</c:v>
                </c:pt>
                <c:pt idx="158">
                  <c:v>93.428712070919872</c:v>
                </c:pt>
                <c:pt idx="159">
                  <c:v>16.096806018933432</c:v>
                </c:pt>
                <c:pt idx="160">
                  <c:v>0.89601373445250243</c:v>
                </c:pt>
                <c:pt idx="161">
                  <c:v>5.2512802708098256</c:v>
                </c:pt>
                <c:pt idx="162">
                  <c:v>10.362100576217916</c:v>
                </c:pt>
                <c:pt idx="163">
                  <c:v>26.857279087164901</c:v>
                </c:pt>
                <c:pt idx="164">
                  <c:v>17.016361886429259</c:v>
                </c:pt>
                <c:pt idx="165">
                  <c:v>2.1106837470993991</c:v>
                </c:pt>
                <c:pt idx="166">
                  <c:v>0.24947599329176193</c:v>
                </c:pt>
                <c:pt idx="167">
                  <c:v>23.045831335205865</c:v>
                </c:pt>
                <c:pt idx="168">
                  <c:v>85.022263224507839</c:v>
                </c:pt>
                <c:pt idx="169">
                  <c:v>71.79281122150789</c:v>
                </c:pt>
                <c:pt idx="170">
                  <c:v>58.688590624822481</c:v>
                </c:pt>
                <c:pt idx="171">
                  <c:v>3.0725416363889928</c:v>
                </c:pt>
                <c:pt idx="172">
                  <c:v>12.327596319820348</c:v>
                </c:pt>
                <c:pt idx="173">
                  <c:v>89.733136472817819</c:v>
                </c:pt>
                <c:pt idx="174">
                  <c:v>80.581698940340559</c:v>
                </c:pt>
                <c:pt idx="175">
                  <c:v>10.671584003779875</c:v>
                </c:pt>
                <c:pt idx="176">
                  <c:v>27.5</c:v>
                </c:pt>
                <c:pt idx="177">
                  <c:v>0.22917461855015381</c:v>
                </c:pt>
                <c:pt idx="178">
                  <c:v>82.362890688843862</c:v>
                </c:pt>
                <c:pt idx="179">
                  <c:v>0.48398276971827497</c:v>
                </c:pt>
                <c:pt idx="180">
                  <c:v>76.024602419726691</c:v>
                </c:pt>
                <c:pt idx="181">
                  <c:v>0.59339042846279466</c:v>
                </c:pt>
                <c:pt idx="182">
                  <c:v>44.664617679396137</c:v>
                </c:pt>
                <c:pt idx="183">
                  <c:v>34.848484848484851</c:v>
                </c:pt>
                <c:pt idx="184">
                  <c:v>83.565587665714659</c:v>
                </c:pt>
                <c:pt idx="185">
                  <c:v>82.956072078262437</c:v>
                </c:pt>
                <c:pt idx="186">
                  <c:v>12.947341513292434</c:v>
                </c:pt>
                <c:pt idx="187">
                  <c:v>0.58004375968638888</c:v>
                </c:pt>
                <c:pt idx="188">
                  <c:v>0.81726773760490967</c:v>
                </c:pt>
                <c:pt idx="189">
                  <c:v>1.6546693076960239</c:v>
                </c:pt>
                <c:pt idx="190" formatCode="General">
                  <c:v>94.6</c:v>
                </c:pt>
                <c:pt idx="191" formatCode="General">
                  <c:v>45.2</c:v>
                </c:pt>
                <c:pt idx="192" formatCode="General">
                  <c:v>0.6</c:v>
                </c:pt>
                <c:pt idx="193" formatCode="General">
                  <c:v>46.9</c:v>
                </c:pt>
                <c:pt idx="194" formatCode="General">
                  <c:v>7.6</c:v>
                </c:pt>
                <c:pt idx="195" formatCode="General">
                  <c:v>0.9</c:v>
                </c:pt>
                <c:pt idx="196" formatCode="General">
                  <c:v>1.5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B3A-4A9B-9578-C66DF5EDE35F}"/>
            </c:ext>
          </c:extLst>
        </c:ser>
        <c:axId val="83858176"/>
        <c:axId val="83860864"/>
      </c:scatterChart>
      <c:valAx>
        <c:axId val="838581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kolikrát je počet</a:t>
                </a:r>
                <a:r>
                  <a:rPr lang="cs-CZ" baseline="0"/>
                  <a:t> im bb z HOKu vyšší než náš</a:t>
                </a:r>
                <a:endParaRPr lang="cs-CZ"/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860864"/>
        <c:crosses val="autoZero"/>
        <c:crossBetween val="midCat"/>
      </c:valAx>
      <c:valAx>
        <c:axId val="83860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</a:t>
                </a:r>
                <a:r>
                  <a:rPr lang="cs-CZ" baseline="0"/>
                  <a:t> CD45+ bb</a:t>
                </a:r>
                <a:endParaRPr lang="cs-CZ"/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85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cs-CZ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Název grafu</a:t>
          </a:r>
        </a:p>
      </cx:txPr>
    </cx:title>
    <cx:plotArea>
      <cx:plotAreaRegion>
        <cx:series layoutId="clusteredColumn" uniqueId="{7B2D4BCE-619A-4034-B85B-0A5EE9F5DD6D}" formatIdx="0">
          <cx:dataId val="0"/>
          <cx:layoutPr>
            <cx:binning intervalClosed="r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161924</xdr:colOff>
      <xdr:row>706</xdr:row>
      <xdr:rowOff>33337</xdr:rowOff>
    </xdr:from>
    <xdr:to>
      <xdr:col>86</xdr:col>
      <xdr:colOff>590549</xdr:colOff>
      <xdr:row>727</xdr:row>
      <xdr:rowOff>57149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BAE51164-36F4-421D-8230-B9D5428C6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57150</xdr:colOff>
      <xdr:row>728</xdr:row>
      <xdr:rowOff>66675</xdr:rowOff>
    </xdr:from>
    <xdr:to>
      <xdr:col>84</xdr:col>
      <xdr:colOff>47626</xdr:colOff>
      <xdr:row>743</xdr:row>
      <xdr:rowOff>171449</xdr:rowOff>
    </xdr:to>
    <mc:AlternateContent xmlns:mc="http://schemas.openxmlformats.org/markup-compatibility/2006">
      <mc:Choice xmlns=""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56B1E45B-94AB-4C11-88AB-894B38411F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Obdélník 2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filterMode="1">
    <tabColor theme="8" tint="-0.249977111117893"/>
  </sheetPr>
  <dimension ref="A1:GF206"/>
  <sheetViews>
    <sheetView tabSelected="1" zoomScaleNormal="100" workbookViewId="0">
      <pane xSplit="10" ySplit="2" topLeftCell="DG133" activePane="bottomRight" state="frozen"/>
      <selection activeCell="B1" sqref="B1"/>
      <selection pane="topRight" activeCell="K1" sqref="K1"/>
      <selection pane="bottomLeft" activeCell="B3" sqref="B3"/>
      <selection pane="bottomRight" activeCell="DK37" sqref="DK37"/>
    </sheetView>
  </sheetViews>
  <sheetFormatPr defaultColWidth="9.140625" defaultRowHeight="15"/>
  <cols>
    <col min="1" max="1" width="5.140625" style="3" customWidth="1"/>
    <col min="2" max="2" width="7" style="7" customWidth="1"/>
    <col min="3" max="3" width="13.5703125" style="7" customWidth="1"/>
    <col min="4" max="4" width="9.140625" style="7"/>
    <col min="5" max="5" width="13.140625" style="7" customWidth="1"/>
    <col min="6" max="6" width="4.7109375" style="7" customWidth="1"/>
    <col min="7" max="7" width="15.7109375" style="824" bestFit="1" customWidth="1"/>
    <col min="8" max="8" width="18.28515625" style="22" hidden="1" customWidth="1"/>
    <col min="9" max="9" width="11.5703125" style="18" hidden="1" customWidth="1"/>
    <col min="10" max="10" width="17.42578125" style="17" hidden="1" customWidth="1"/>
    <col min="11" max="11" width="6" style="10" hidden="1" customWidth="1"/>
    <col min="12" max="12" width="21.28515625" style="3" hidden="1" customWidth="1"/>
    <col min="13" max="13" width="8.140625" style="18" hidden="1" customWidth="1"/>
    <col min="14" max="15" width="7" style="10" hidden="1" customWidth="1"/>
    <col min="16" max="16" width="8.85546875" style="10" hidden="1" customWidth="1"/>
    <col min="17" max="17" width="12.140625" style="3" hidden="1" customWidth="1"/>
    <col min="18" max="18" width="9.5703125" style="3" hidden="1" customWidth="1"/>
    <col min="19" max="19" width="9.140625" style="3" hidden="1" customWidth="1"/>
    <col min="20" max="20" width="9.28515625" style="3" hidden="1" customWidth="1"/>
    <col min="21" max="21" width="10.5703125" style="3" hidden="1" customWidth="1"/>
    <col min="22" max="22" width="9.7109375" style="3" hidden="1" customWidth="1"/>
    <col min="23" max="23" width="12.5703125" style="3" hidden="1" customWidth="1"/>
    <col min="24" max="24" width="7.85546875" style="3" hidden="1" customWidth="1"/>
    <col min="25" max="25" width="13.42578125" style="3" hidden="1" customWidth="1"/>
    <col min="26" max="26" width="9.42578125" style="3" hidden="1" customWidth="1"/>
    <col min="27" max="27" width="12.7109375" style="3" hidden="1" customWidth="1"/>
    <col min="28" max="28" width="12.28515625" style="3" hidden="1" customWidth="1"/>
    <col min="29" max="29" width="11.140625" style="3" hidden="1" customWidth="1"/>
    <col min="30" max="30" width="11.85546875" style="3" hidden="1" customWidth="1"/>
    <col min="31" max="31" width="10.5703125" style="3" hidden="1" customWidth="1"/>
    <col min="32" max="32" width="7.85546875" style="3" hidden="1" customWidth="1"/>
    <col min="33" max="33" width="10.140625" style="3" hidden="1" customWidth="1"/>
    <col min="34" max="34" width="6.7109375" style="3" hidden="1" customWidth="1"/>
    <col min="35" max="35" width="7.7109375" style="3" hidden="1" customWidth="1"/>
    <col min="36" max="36" width="9.28515625" style="3" hidden="1" customWidth="1"/>
    <col min="37" max="37" width="9.5703125" style="3" hidden="1" customWidth="1"/>
    <col min="38" max="38" width="11.42578125" style="3" hidden="1" customWidth="1"/>
    <col min="39" max="39" width="8.42578125" style="3" hidden="1" customWidth="1"/>
    <col min="40" max="40" width="4.7109375" style="3" hidden="1" customWidth="1"/>
    <col min="41" max="41" width="13" style="3" hidden="1" customWidth="1"/>
    <col min="42" max="42" width="11.42578125" style="3" hidden="1" customWidth="1"/>
    <col min="43" max="43" width="12.5703125" style="3" hidden="1" customWidth="1"/>
    <col min="44" max="44" width="11.42578125" style="3" hidden="1" customWidth="1"/>
    <col min="45" max="45" width="16.28515625" style="3" hidden="1" customWidth="1"/>
    <col min="46" max="46" width="11.5703125" style="3" hidden="1" customWidth="1"/>
    <col min="47" max="47" width="10.85546875" style="3" hidden="1" customWidth="1"/>
    <col min="48" max="48" width="10.42578125" style="3" hidden="1" customWidth="1"/>
    <col min="49" max="49" width="13.42578125" style="3" hidden="1" customWidth="1"/>
    <col min="50" max="50" width="12.5703125" style="3" hidden="1" customWidth="1"/>
    <col min="51" max="51" width="14" style="3" hidden="1" customWidth="1"/>
    <col min="52" max="52" width="10.5703125" style="3" hidden="1" customWidth="1"/>
    <col min="53" max="53" width="11.5703125" style="3" hidden="1" customWidth="1"/>
    <col min="54" max="54" width="10.7109375" style="3" hidden="1" customWidth="1"/>
    <col min="55" max="55" width="14.140625" style="3" hidden="1" customWidth="1"/>
    <col min="56" max="56" width="11.85546875" style="3" hidden="1" customWidth="1"/>
    <col min="57" max="57" width="10.42578125" style="3" hidden="1" customWidth="1"/>
    <col min="58" max="58" width="10.85546875" style="3" hidden="1" customWidth="1"/>
    <col min="59" max="59" width="13.85546875" style="3" hidden="1" customWidth="1"/>
    <col min="60" max="60" width="10.7109375" style="3" hidden="1" customWidth="1"/>
    <col min="61" max="61" width="7.7109375" style="3" hidden="1" customWidth="1"/>
    <col min="62" max="62" width="14.5703125" style="3" hidden="1" customWidth="1"/>
    <col min="63" max="63" width="9.7109375" style="3" hidden="1" customWidth="1"/>
    <col min="64" max="64" width="14.42578125" style="3" hidden="1" customWidth="1"/>
    <col min="65" max="65" width="8.7109375" style="3" hidden="1" customWidth="1"/>
    <col min="66" max="66" width="9.85546875" style="3" hidden="1" customWidth="1"/>
    <col min="67" max="67" width="10.42578125" style="3" hidden="1" customWidth="1"/>
    <col min="68" max="68" width="10.5703125" style="3" hidden="1" customWidth="1"/>
    <col min="69" max="107" width="9.140625" style="3" hidden="1" customWidth="1"/>
    <col min="108" max="109" width="11.28515625" style="3" hidden="1" customWidth="1"/>
    <col min="110" max="110" width="17.140625" style="3" hidden="1" customWidth="1"/>
    <col min="111" max="111" width="22.140625" style="3" customWidth="1"/>
    <col min="112" max="112" width="7.28515625" style="3" customWidth="1"/>
    <col min="113" max="113" width="7.42578125" style="3" customWidth="1"/>
    <col min="114" max="114" width="6.42578125" style="3" customWidth="1"/>
    <col min="115" max="116" width="9.140625" style="3"/>
    <col min="117" max="117" width="10.42578125" style="3" customWidth="1"/>
    <col min="118" max="118" width="10" style="3" customWidth="1"/>
    <col min="119" max="119" width="26.42578125" style="18" bestFit="1" customWidth="1"/>
    <col min="120" max="120" width="11.42578125" style="3" customWidth="1"/>
    <col min="121" max="121" width="10.42578125" style="3" customWidth="1"/>
    <col min="122" max="122" width="10.28515625" style="3" customWidth="1"/>
    <col min="123" max="123" width="56.7109375" style="18" bestFit="1" customWidth="1"/>
    <col min="124" max="124" width="53.42578125" style="18" bestFit="1" customWidth="1"/>
    <col min="125" max="126" width="9.140625" customWidth="1"/>
    <col min="127" max="129" width="9.140625" style="3" customWidth="1"/>
    <col min="130" max="16384" width="9.140625" style="3"/>
  </cols>
  <sheetData>
    <row r="1" spans="1:188" s="16" customFormat="1" ht="66" customHeight="1">
      <c r="A1" s="825"/>
      <c r="B1" s="825" t="s">
        <v>34</v>
      </c>
      <c r="C1" s="825" t="s">
        <v>3192</v>
      </c>
      <c r="D1" s="825" t="s">
        <v>41</v>
      </c>
      <c r="E1" s="825" t="s">
        <v>3201</v>
      </c>
      <c r="F1" s="825" t="s">
        <v>39</v>
      </c>
      <c r="G1" s="825" t="s">
        <v>3202</v>
      </c>
      <c r="H1" s="834" t="s">
        <v>36</v>
      </c>
      <c r="I1" s="835" t="s">
        <v>37</v>
      </c>
      <c r="J1" s="825" t="s">
        <v>41</v>
      </c>
      <c r="K1" s="825" t="s">
        <v>40</v>
      </c>
      <c r="L1" s="825" t="s">
        <v>38</v>
      </c>
      <c r="M1" s="835" t="s">
        <v>123</v>
      </c>
      <c r="N1" s="825" t="s">
        <v>170</v>
      </c>
      <c r="O1" s="825" t="s">
        <v>3197</v>
      </c>
      <c r="P1" s="825" t="s">
        <v>171</v>
      </c>
      <c r="Q1" s="80" t="s">
        <v>774</v>
      </c>
      <c r="R1" s="836" t="s">
        <v>745</v>
      </c>
      <c r="S1" s="836" t="s">
        <v>746</v>
      </c>
      <c r="T1" s="825" t="s">
        <v>29</v>
      </c>
      <c r="U1" s="837" t="s">
        <v>31</v>
      </c>
      <c r="V1" s="837" t="s">
        <v>200</v>
      </c>
      <c r="W1" s="837" t="s">
        <v>201</v>
      </c>
      <c r="X1" s="838" t="s">
        <v>30</v>
      </c>
      <c r="Y1" s="838" t="s">
        <v>202</v>
      </c>
      <c r="Z1" s="838" t="s">
        <v>203</v>
      </c>
      <c r="AA1" s="52" t="s">
        <v>391</v>
      </c>
      <c r="AB1" s="52" t="s">
        <v>296</v>
      </c>
      <c r="AC1" s="839" t="s">
        <v>32</v>
      </c>
      <c r="AD1" s="839" t="s">
        <v>33</v>
      </c>
      <c r="AE1" s="825" t="s">
        <v>3198</v>
      </c>
      <c r="AF1" s="825" t="s">
        <v>331</v>
      </c>
      <c r="AG1" s="825" t="s">
        <v>334</v>
      </c>
      <c r="AH1" s="825" t="s">
        <v>335</v>
      </c>
      <c r="AI1" s="825" t="s">
        <v>336</v>
      </c>
      <c r="AJ1" s="825" t="s">
        <v>423</v>
      </c>
      <c r="AK1" s="825" t="s">
        <v>424</v>
      </c>
      <c r="AL1" s="825" t="s">
        <v>425</v>
      </c>
      <c r="AM1" s="825" t="s">
        <v>426</v>
      </c>
      <c r="AN1" s="825" t="s">
        <v>427</v>
      </c>
      <c r="AO1" s="840" t="s">
        <v>249</v>
      </c>
      <c r="AP1" s="840" t="s">
        <v>250</v>
      </c>
      <c r="AQ1" s="840" t="s">
        <v>251</v>
      </c>
      <c r="AR1" s="840" t="s">
        <v>252</v>
      </c>
      <c r="AS1" s="840" t="s">
        <v>253</v>
      </c>
      <c r="AT1" s="840" t="s">
        <v>254</v>
      </c>
      <c r="AU1" s="840" t="s">
        <v>255</v>
      </c>
      <c r="AV1" s="840" t="s">
        <v>256</v>
      </c>
      <c r="AW1" s="840" t="s">
        <v>257</v>
      </c>
      <c r="AX1" s="840" t="s">
        <v>258</v>
      </c>
      <c r="AY1" s="840" t="s">
        <v>259</v>
      </c>
      <c r="AZ1" s="840" t="s">
        <v>260</v>
      </c>
      <c r="BA1" s="840" t="s">
        <v>261</v>
      </c>
      <c r="BB1" s="839" t="s">
        <v>298</v>
      </c>
      <c r="BC1" s="837" t="s">
        <v>299</v>
      </c>
      <c r="BD1" s="837" t="s">
        <v>300</v>
      </c>
      <c r="BE1" s="837" t="s">
        <v>301</v>
      </c>
      <c r="BF1" s="837" t="s">
        <v>302</v>
      </c>
      <c r="BG1" s="837" t="s">
        <v>303</v>
      </c>
      <c r="BH1" s="837" t="s">
        <v>304</v>
      </c>
      <c r="BI1" s="837" t="s">
        <v>305</v>
      </c>
      <c r="BJ1" s="837" t="s">
        <v>306</v>
      </c>
      <c r="BK1" s="837" t="s">
        <v>307</v>
      </c>
      <c r="BL1" s="837" t="s">
        <v>308</v>
      </c>
      <c r="BM1" s="837" t="s">
        <v>309</v>
      </c>
      <c r="BN1" s="837" t="s">
        <v>310</v>
      </c>
      <c r="BO1" s="837" t="s">
        <v>311</v>
      </c>
      <c r="BP1" s="837" t="s">
        <v>354</v>
      </c>
      <c r="BQ1" s="55" t="s">
        <v>467</v>
      </c>
      <c r="BR1" s="56" t="s">
        <v>468</v>
      </c>
      <c r="BS1" s="57" t="s">
        <v>469</v>
      </c>
      <c r="BT1" s="78" t="s">
        <v>748</v>
      </c>
      <c r="BU1" s="101" t="s">
        <v>749</v>
      </c>
      <c r="BV1" s="78" t="s">
        <v>750</v>
      </c>
      <c r="BW1" s="78" t="s">
        <v>751</v>
      </c>
      <c r="BX1" s="79" t="s">
        <v>752</v>
      </c>
      <c r="BY1" s="78" t="s">
        <v>753</v>
      </c>
      <c r="BZ1" s="78" t="s">
        <v>754</v>
      </c>
      <c r="CA1" s="78" t="s">
        <v>755</v>
      </c>
      <c r="CB1" s="102" t="s">
        <v>756</v>
      </c>
      <c r="CC1" s="103" t="s">
        <v>757</v>
      </c>
      <c r="CD1" s="78" t="s">
        <v>758</v>
      </c>
      <c r="CE1" s="78" t="s">
        <v>759</v>
      </c>
      <c r="CF1" s="78" t="s">
        <v>760</v>
      </c>
      <c r="CG1" s="826" t="s">
        <v>761</v>
      </c>
      <c r="CH1" s="827" t="s">
        <v>762</v>
      </c>
      <c r="CI1" s="827" t="s">
        <v>763</v>
      </c>
      <c r="CJ1" s="827" t="s">
        <v>764</v>
      </c>
      <c r="CK1" s="826" t="s">
        <v>765</v>
      </c>
      <c r="CL1" s="827" t="s">
        <v>3255</v>
      </c>
      <c r="CM1" s="826" t="s">
        <v>3256</v>
      </c>
      <c r="CN1" s="827" t="s">
        <v>3257</v>
      </c>
      <c r="CO1" s="826" t="s">
        <v>3258</v>
      </c>
      <c r="CP1" s="827" t="s">
        <v>3259</v>
      </c>
      <c r="CQ1" s="828" t="s">
        <v>771</v>
      </c>
      <c r="CR1" s="826" t="s">
        <v>772</v>
      </c>
      <c r="CS1" s="104" t="s">
        <v>773</v>
      </c>
      <c r="CT1" s="829" t="s">
        <v>399</v>
      </c>
      <c r="CU1" s="829" t="s">
        <v>400</v>
      </c>
      <c r="CV1" s="53" t="s">
        <v>401</v>
      </c>
      <c r="CW1" s="53" t="s">
        <v>402</v>
      </c>
      <c r="CX1" s="53" t="s">
        <v>403</v>
      </c>
      <c r="CY1" s="54" t="s">
        <v>404</v>
      </c>
      <c r="CZ1" s="54" t="s">
        <v>405</v>
      </c>
      <c r="DA1" s="54" t="s">
        <v>406</v>
      </c>
      <c r="DB1" s="54" t="s">
        <v>407</v>
      </c>
      <c r="DC1" s="105" t="s">
        <v>408</v>
      </c>
      <c r="DD1" s="841" t="s">
        <v>775</v>
      </c>
      <c r="DE1" s="106" t="s">
        <v>776</v>
      </c>
      <c r="DF1" s="58" t="s">
        <v>470</v>
      </c>
      <c r="DG1" s="880" t="s">
        <v>471</v>
      </c>
      <c r="DH1" s="867" t="s">
        <v>3252</v>
      </c>
      <c r="DI1" s="867" t="s">
        <v>3253</v>
      </c>
      <c r="DJ1" s="867" t="s">
        <v>3249</v>
      </c>
      <c r="DK1" s="59" t="s">
        <v>472</v>
      </c>
      <c r="DL1" s="59" t="s">
        <v>473</v>
      </c>
      <c r="DM1" s="59" t="s">
        <v>474</v>
      </c>
      <c r="DN1" s="881" t="s">
        <v>475</v>
      </c>
      <c r="DO1" s="74" t="s">
        <v>476</v>
      </c>
      <c r="DP1" s="60" t="s">
        <v>477</v>
      </c>
      <c r="DQ1" s="60" t="s">
        <v>478</v>
      </c>
      <c r="DR1" s="60" t="s">
        <v>479</v>
      </c>
      <c r="DS1" s="74" t="s">
        <v>480</v>
      </c>
      <c r="DT1" s="74" t="s">
        <v>481</v>
      </c>
      <c r="DW1" s="51"/>
      <c r="DX1" s="16" t="s">
        <v>3185</v>
      </c>
    </row>
    <row r="2" spans="1:188">
      <c r="A2" s="30" t="s">
        <v>172</v>
      </c>
      <c r="B2" s="30" t="s">
        <v>172</v>
      </c>
      <c r="C2" s="30" t="s">
        <v>173</v>
      </c>
      <c r="D2" s="30" t="s">
        <v>174</v>
      </c>
      <c r="E2" s="30" t="s">
        <v>175</v>
      </c>
      <c r="F2" s="30" t="s">
        <v>176</v>
      </c>
      <c r="G2" s="30" t="s">
        <v>177</v>
      </c>
      <c r="H2" s="30" t="s">
        <v>178</v>
      </c>
      <c r="I2" s="30" t="s">
        <v>179</v>
      </c>
      <c r="J2" s="30" t="s">
        <v>180</v>
      </c>
      <c r="K2" s="30" t="s">
        <v>181</v>
      </c>
      <c r="L2" s="30" t="s">
        <v>182</v>
      </c>
      <c r="M2" s="30" t="s">
        <v>183</v>
      </c>
      <c r="N2" s="30" t="s">
        <v>184</v>
      </c>
      <c r="O2" s="30" t="s">
        <v>185</v>
      </c>
      <c r="P2" s="30" t="s">
        <v>186</v>
      </c>
      <c r="Q2" s="30" t="s">
        <v>187</v>
      </c>
      <c r="R2" s="30" t="s">
        <v>188</v>
      </c>
      <c r="S2" s="30" t="s">
        <v>189</v>
      </c>
      <c r="T2" s="30" t="s">
        <v>190</v>
      </c>
      <c r="U2" s="30" t="s">
        <v>191</v>
      </c>
      <c r="V2" s="30" t="s">
        <v>204</v>
      </c>
      <c r="W2" s="30" t="s">
        <v>205</v>
      </c>
      <c r="X2" s="30" t="s">
        <v>206</v>
      </c>
      <c r="Y2" s="30" t="s">
        <v>207</v>
      </c>
      <c r="Z2" s="30" t="s">
        <v>208</v>
      </c>
      <c r="AA2" s="30" t="s">
        <v>209</v>
      </c>
      <c r="AB2" s="30" t="s">
        <v>210</v>
      </c>
      <c r="AC2" s="30" t="s">
        <v>211</v>
      </c>
      <c r="AD2" s="30" t="s">
        <v>212</v>
      </c>
      <c r="AE2" s="30" t="s">
        <v>213</v>
      </c>
      <c r="AF2" s="30" t="s">
        <v>214</v>
      </c>
      <c r="AG2" s="30" t="s">
        <v>312</v>
      </c>
      <c r="AH2" s="30" t="s">
        <v>313</v>
      </c>
      <c r="AI2" s="30" t="s">
        <v>314</v>
      </c>
      <c r="AJ2" s="30" t="s">
        <v>315</v>
      </c>
      <c r="AK2" s="30" t="s">
        <v>316</v>
      </c>
      <c r="AL2" s="30" t="s">
        <v>317</v>
      </c>
      <c r="AM2" s="30" t="s">
        <v>318</v>
      </c>
      <c r="AN2" s="30" t="s">
        <v>319</v>
      </c>
      <c r="AO2" s="30" t="s">
        <v>320</v>
      </c>
      <c r="AP2" s="30" t="s">
        <v>321</v>
      </c>
      <c r="AQ2" s="30" t="s">
        <v>322</v>
      </c>
      <c r="AR2" s="30" t="s">
        <v>323</v>
      </c>
      <c r="AS2" s="30" t="s">
        <v>324</v>
      </c>
      <c r="AT2" s="30" t="s">
        <v>325</v>
      </c>
      <c r="AU2" s="30" t="s">
        <v>326</v>
      </c>
      <c r="AV2" s="30" t="s">
        <v>327</v>
      </c>
      <c r="AW2" s="30" t="s">
        <v>328</v>
      </c>
      <c r="AX2" s="30" t="s">
        <v>332</v>
      </c>
      <c r="AY2" s="30" t="s">
        <v>333</v>
      </c>
      <c r="AZ2" s="30" t="s">
        <v>428</v>
      </c>
      <c r="BA2" s="30" t="s">
        <v>429</v>
      </c>
      <c r="BB2" s="30" t="s">
        <v>430</v>
      </c>
      <c r="BC2" s="30" t="s">
        <v>431</v>
      </c>
      <c r="BD2" s="30" t="s">
        <v>432</v>
      </c>
      <c r="BE2" s="30" t="s">
        <v>3203</v>
      </c>
      <c r="BF2" s="30" t="s">
        <v>3204</v>
      </c>
      <c r="BG2" s="30" t="s">
        <v>3205</v>
      </c>
      <c r="BH2" s="30" t="s">
        <v>3206</v>
      </c>
      <c r="BI2" s="30" t="s">
        <v>3207</v>
      </c>
      <c r="BJ2" s="30" t="s">
        <v>3208</v>
      </c>
      <c r="BK2" s="30" t="s">
        <v>3209</v>
      </c>
      <c r="BL2" s="30" t="s">
        <v>3210</v>
      </c>
      <c r="BM2" s="30" t="s">
        <v>3211</v>
      </c>
      <c r="BN2" s="30" t="s">
        <v>3212</v>
      </c>
      <c r="BO2" s="30" t="s">
        <v>433</v>
      </c>
      <c r="BP2" s="30" t="s">
        <v>434</v>
      </c>
      <c r="BQ2" s="30" t="s">
        <v>435</v>
      </c>
      <c r="BR2" s="30" t="s">
        <v>436</v>
      </c>
      <c r="BS2" s="30" t="s">
        <v>437</v>
      </c>
      <c r="BT2" s="30" t="s">
        <v>3213</v>
      </c>
      <c r="BU2" s="30" t="s">
        <v>482</v>
      </c>
      <c r="BV2" s="30" t="s">
        <v>483</v>
      </c>
      <c r="BW2" s="30" t="s">
        <v>484</v>
      </c>
      <c r="BX2" s="30" t="s">
        <v>3214</v>
      </c>
      <c r="BY2" s="30" t="s">
        <v>485</v>
      </c>
      <c r="BZ2" s="30" t="s">
        <v>486</v>
      </c>
      <c r="CA2" s="30" t="s">
        <v>3215</v>
      </c>
      <c r="CB2" s="30" t="s">
        <v>487</v>
      </c>
      <c r="CC2" s="30" t="s">
        <v>488</v>
      </c>
      <c r="CD2" s="30" t="s">
        <v>489</v>
      </c>
      <c r="CE2" s="30" t="s">
        <v>490</v>
      </c>
      <c r="CF2" s="30" t="s">
        <v>491</v>
      </c>
      <c r="CG2" s="30" t="s">
        <v>492</v>
      </c>
      <c r="CH2" s="30" t="s">
        <v>493</v>
      </c>
      <c r="CI2" s="30" t="s">
        <v>494</v>
      </c>
      <c r="CJ2" s="30" t="s">
        <v>495</v>
      </c>
      <c r="CK2" s="30" t="s">
        <v>496</v>
      </c>
      <c r="CL2" s="30" t="s">
        <v>3216</v>
      </c>
      <c r="CM2" s="30" t="s">
        <v>3217</v>
      </c>
      <c r="CN2" s="30" t="s">
        <v>3218</v>
      </c>
      <c r="CO2" s="30" t="s">
        <v>3219</v>
      </c>
      <c r="CP2" s="30" t="s">
        <v>3220</v>
      </c>
      <c r="CQ2" s="30" t="s">
        <v>3221</v>
      </c>
      <c r="CR2" s="30" t="s">
        <v>3222</v>
      </c>
      <c r="CS2" s="30" t="s">
        <v>3223</v>
      </c>
      <c r="CT2" s="30" t="s">
        <v>3224</v>
      </c>
      <c r="CU2" s="30" t="s">
        <v>3225</v>
      </c>
      <c r="CV2" s="30" t="s">
        <v>3226</v>
      </c>
      <c r="CW2" s="30" t="s">
        <v>3227</v>
      </c>
      <c r="CX2" s="30" t="s">
        <v>3228</v>
      </c>
      <c r="CY2" s="30" t="s">
        <v>3229</v>
      </c>
      <c r="CZ2" s="30" t="s">
        <v>3230</v>
      </c>
      <c r="DA2" s="30" t="s">
        <v>3231</v>
      </c>
      <c r="DB2" s="30" t="s">
        <v>3232</v>
      </c>
      <c r="DC2" s="30" t="s">
        <v>3233</v>
      </c>
      <c r="DD2" s="30" t="s">
        <v>3234</v>
      </c>
      <c r="DE2" s="30" t="s">
        <v>3235</v>
      </c>
      <c r="DF2" s="30" t="s">
        <v>3236</v>
      </c>
      <c r="DG2" s="30" t="s">
        <v>3237</v>
      </c>
      <c r="DH2" s="30" t="s">
        <v>3238</v>
      </c>
      <c r="DI2" s="30" t="s">
        <v>3239</v>
      </c>
      <c r="DJ2" s="30" t="s">
        <v>3240</v>
      </c>
      <c r="DK2" s="30" t="s">
        <v>3241</v>
      </c>
      <c r="DL2" s="30" t="s">
        <v>3242</v>
      </c>
      <c r="DM2" s="30" t="s">
        <v>3243</v>
      </c>
      <c r="DN2" s="30" t="s">
        <v>3244</v>
      </c>
      <c r="DO2" s="30" t="s">
        <v>3245</v>
      </c>
      <c r="DP2" s="30" t="s">
        <v>3246</v>
      </c>
      <c r="DQ2" s="30" t="s">
        <v>3247</v>
      </c>
      <c r="DR2" s="30" t="s">
        <v>3248</v>
      </c>
      <c r="DS2" s="30" t="s">
        <v>3250</v>
      </c>
      <c r="DT2" s="30" t="s">
        <v>3251</v>
      </c>
      <c r="DW2" s="61"/>
    </row>
    <row r="3" spans="1:188" ht="13.15" customHeight="1">
      <c r="A3" s="29"/>
      <c r="B3" s="30">
        <v>11211</v>
      </c>
      <c r="C3" s="810" t="s">
        <v>371</v>
      </c>
      <c r="D3" s="32" t="s">
        <v>242</v>
      </c>
      <c r="E3" s="32">
        <v>6904075695</v>
      </c>
      <c r="F3" s="69">
        <v>50</v>
      </c>
      <c r="G3" s="32" t="s">
        <v>1356</v>
      </c>
      <c r="H3" s="842" t="s">
        <v>668</v>
      </c>
      <c r="I3" s="843" t="s">
        <v>353</v>
      </c>
      <c r="J3" s="30" t="s">
        <v>371</v>
      </c>
      <c r="K3" s="29" t="s">
        <v>43</v>
      </c>
      <c r="L3" s="29" t="s">
        <v>372</v>
      </c>
      <c r="M3" s="843" t="s">
        <v>231</v>
      </c>
      <c r="N3" s="32">
        <v>1</v>
      </c>
      <c r="O3" s="805">
        <v>5</v>
      </c>
      <c r="P3" s="29">
        <v>1</v>
      </c>
      <c r="Q3" s="862" t="s">
        <v>781</v>
      </c>
      <c r="R3" s="29"/>
      <c r="S3" s="98">
        <v>1245.8038649999976</v>
      </c>
      <c r="T3" s="29" t="s">
        <v>124</v>
      </c>
      <c r="U3" s="29" t="s">
        <v>124</v>
      </c>
      <c r="V3" s="29" t="s">
        <v>124</v>
      </c>
      <c r="W3" s="29" t="s">
        <v>124</v>
      </c>
      <c r="X3" s="95">
        <v>82</v>
      </c>
      <c r="Y3" s="95">
        <v>80</v>
      </c>
      <c r="Z3" s="32">
        <v>173232</v>
      </c>
      <c r="AA3" s="39">
        <v>289643.39039999997</v>
      </c>
      <c r="AB3" s="853">
        <f t="shared" ref="AB3:AB8" si="0">AO3*AA3/100</f>
        <v>242141.87437439998</v>
      </c>
      <c r="AC3" s="32">
        <v>6.35</v>
      </c>
      <c r="AD3" s="32">
        <v>33747</v>
      </c>
      <c r="AE3" s="854">
        <f>Y3-AC3</f>
        <v>73.650000000000006</v>
      </c>
      <c r="AF3" s="29">
        <f>Z3-AD3</f>
        <v>139485</v>
      </c>
      <c r="AG3" s="853">
        <f>AB3*Y3/100</f>
        <v>193713.49949952</v>
      </c>
      <c r="AH3" s="853">
        <f>AC3*AB3/100</f>
        <v>15376.009022774399</v>
      </c>
      <c r="AI3" s="853">
        <f>AG3-AH3</f>
        <v>178337.49047674559</v>
      </c>
      <c r="AJ3" s="62">
        <v>24</v>
      </c>
      <c r="AK3" s="853">
        <f>AG3/AJ3</f>
        <v>8071.3958124800001</v>
      </c>
      <c r="AL3" s="853">
        <f>AH3/AJ3</f>
        <v>640.66704261559994</v>
      </c>
      <c r="AM3" s="853">
        <f>AB3/AJ3</f>
        <v>10089.244765599999</v>
      </c>
      <c r="AN3" s="29"/>
      <c r="AO3" s="95">
        <v>83.6</v>
      </c>
      <c r="AP3" s="95">
        <v>99.9</v>
      </c>
      <c r="AQ3" s="32">
        <v>5200</v>
      </c>
      <c r="AR3" s="32">
        <v>2.88</v>
      </c>
      <c r="AS3" s="32">
        <v>4331</v>
      </c>
      <c r="AT3" s="32">
        <v>70.099999999999994</v>
      </c>
      <c r="AU3" s="32">
        <v>1974</v>
      </c>
      <c r="AV3" s="32">
        <v>1.53</v>
      </c>
      <c r="AW3" s="32">
        <v>16197</v>
      </c>
      <c r="AX3" s="32">
        <v>97</v>
      </c>
      <c r="AY3" s="32">
        <v>4548</v>
      </c>
      <c r="AZ3" s="32">
        <v>96.7</v>
      </c>
      <c r="BA3" s="32">
        <v>13615</v>
      </c>
      <c r="BB3" s="95">
        <v>13</v>
      </c>
      <c r="BC3" s="32">
        <v>1.64</v>
      </c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2">
        <v>3.11</v>
      </c>
      <c r="BQ3" s="81">
        <v>13</v>
      </c>
      <c r="BR3" s="83">
        <v>4.63</v>
      </c>
      <c r="BS3" s="86">
        <v>81.599999999999994</v>
      </c>
      <c r="BT3" s="69">
        <v>12.8</v>
      </c>
      <c r="BU3" s="88">
        <v>2.1000000000000001E-2</v>
      </c>
      <c r="BV3" s="87">
        <v>0.16</v>
      </c>
      <c r="BW3" s="69" t="s">
        <v>124</v>
      </c>
      <c r="BX3" s="69" t="s">
        <v>124</v>
      </c>
      <c r="BY3" s="69" t="s">
        <v>124</v>
      </c>
      <c r="BZ3" s="69">
        <v>70.7</v>
      </c>
      <c r="CA3" s="69">
        <v>29.3</v>
      </c>
      <c r="CB3" s="93">
        <v>2.4129692832764507</v>
      </c>
      <c r="CC3" s="94">
        <v>0.37</v>
      </c>
      <c r="CD3" s="69" t="s">
        <v>124</v>
      </c>
      <c r="CE3" s="69">
        <v>44.8</v>
      </c>
      <c r="CF3" s="69">
        <v>33.1</v>
      </c>
      <c r="CG3" s="95">
        <v>4.0373599999999996</v>
      </c>
      <c r="CH3" s="32">
        <v>94</v>
      </c>
      <c r="CI3" s="32">
        <v>17165</v>
      </c>
      <c r="CJ3" s="95">
        <v>6</v>
      </c>
      <c r="CK3" s="95">
        <v>4.5420299999999996</v>
      </c>
      <c r="CL3" s="32">
        <v>60.1</v>
      </c>
      <c r="CM3" s="95">
        <v>2.7826299999999997</v>
      </c>
      <c r="CN3" s="32">
        <v>27.1</v>
      </c>
      <c r="CO3" s="95">
        <v>1.2547299999999999</v>
      </c>
      <c r="CP3" s="32">
        <v>10.9</v>
      </c>
      <c r="CQ3" s="95">
        <v>0.50466999999999995</v>
      </c>
      <c r="CR3" s="95">
        <v>7.0000000000000007E-2</v>
      </c>
      <c r="CS3" s="96" t="s">
        <v>778</v>
      </c>
      <c r="CT3" s="847" t="s">
        <v>409</v>
      </c>
      <c r="CU3" s="847" t="s">
        <v>409</v>
      </c>
      <c r="CV3" s="847">
        <v>12388</v>
      </c>
      <c r="CW3" s="847">
        <v>73.7</v>
      </c>
      <c r="CX3" s="847">
        <v>26.3</v>
      </c>
      <c r="CY3" s="847" t="s">
        <v>409</v>
      </c>
      <c r="CZ3" s="847" t="s">
        <v>409</v>
      </c>
      <c r="DA3" s="847" t="s">
        <v>409</v>
      </c>
      <c r="DB3" s="847" t="s">
        <v>409</v>
      </c>
      <c r="DC3" s="847">
        <v>0</v>
      </c>
      <c r="DD3" s="97">
        <v>84.292718520034526</v>
      </c>
      <c r="DE3" s="98">
        <v>12.0684746</v>
      </c>
      <c r="DF3" s="820"/>
      <c r="DG3" s="29" t="s">
        <v>372</v>
      </c>
      <c r="DH3" s="872" t="s">
        <v>615</v>
      </c>
      <c r="DI3" s="872" t="s">
        <v>615</v>
      </c>
      <c r="DJ3" s="872" t="s">
        <v>615</v>
      </c>
      <c r="DK3" s="872">
        <v>1</v>
      </c>
      <c r="DL3" s="872">
        <v>1</v>
      </c>
      <c r="DM3" s="872">
        <v>0</v>
      </c>
      <c r="DN3" s="820" t="s">
        <v>438</v>
      </c>
      <c r="DO3" s="873" t="s">
        <v>601</v>
      </c>
      <c r="DP3" s="872">
        <v>70</v>
      </c>
      <c r="DQ3" s="872" t="s">
        <v>3269</v>
      </c>
      <c r="DR3" s="872" t="s">
        <v>438</v>
      </c>
      <c r="DS3" s="873" t="s">
        <v>3270</v>
      </c>
      <c r="DT3" s="873" t="s">
        <v>466</v>
      </c>
      <c r="DW3" s="61"/>
      <c r="DX3" s="28"/>
      <c r="DY3" s="15"/>
      <c r="DZ3" s="15"/>
      <c r="EA3" s="15"/>
      <c r="EB3" s="15"/>
      <c r="EC3" s="15"/>
      <c r="ED3" s="15"/>
      <c r="EE3" s="15"/>
      <c r="EF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</row>
    <row r="4" spans="1:188" ht="12.6" customHeight="1">
      <c r="A4" s="29">
        <v>56</v>
      </c>
      <c r="B4" s="30">
        <v>10206</v>
      </c>
      <c r="C4" s="811" t="s">
        <v>1652</v>
      </c>
      <c r="D4" s="830" t="s">
        <v>1651</v>
      </c>
      <c r="E4" s="830">
        <v>7751294474</v>
      </c>
      <c r="F4" s="69">
        <v>42</v>
      </c>
      <c r="G4" s="830" t="s">
        <v>1690</v>
      </c>
      <c r="H4" s="842" t="s">
        <v>35</v>
      </c>
      <c r="I4" s="845" t="s">
        <v>283</v>
      </c>
      <c r="J4" s="844" t="s">
        <v>271</v>
      </c>
      <c r="K4" s="29" t="s">
        <v>48</v>
      </c>
      <c r="L4" s="32" t="s">
        <v>272</v>
      </c>
      <c r="M4" s="845" t="s">
        <v>166</v>
      </c>
      <c r="N4" s="29">
        <v>1</v>
      </c>
      <c r="O4" s="29"/>
      <c r="P4" s="29">
        <v>1</v>
      </c>
      <c r="Q4" s="846" t="s">
        <v>777</v>
      </c>
      <c r="R4" s="852">
        <v>0</v>
      </c>
      <c r="S4" s="98">
        <v>534.96013699999867</v>
      </c>
      <c r="T4" s="29" t="s">
        <v>124</v>
      </c>
      <c r="U4" s="29" t="s">
        <v>124</v>
      </c>
      <c r="V4" s="29" t="s">
        <v>124</v>
      </c>
      <c r="W4" s="29" t="s">
        <v>124</v>
      </c>
      <c r="X4" s="29" t="s">
        <v>124</v>
      </c>
      <c r="Y4" s="29" t="s">
        <v>124</v>
      </c>
      <c r="Z4" s="29" t="s">
        <v>124</v>
      </c>
      <c r="AA4" s="39">
        <v>2117.373134328358</v>
      </c>
      <c r="AB4" s="853">
        <f t="shared" si="0"/>
        <v>59.709922388059695</v>
      </c>
      <c r="AC4" s="32" t="s">
        <v>124</v>
      </c>
      <c r="AD4" s="32" t="s">
        <v>124</v>
      </c>
      <c r="AE4" s="29" t="s">
        <v>124</v>
      </c>
      <c r="AF4" s="29" t="s">
        <v>124</v>
      </c>
      <c r="AG4" s="853" t="s">
        <v>124</v>
      </c>
      <c r="AH4" s="29" t="s">
        <v>124</v>
      </c>
      <c r="AI4" s="29" t="s">
        <v>124</v>
      </c>
      <c r="AJ4" s="62">
        <v>31</v>
      </c>
      <c r="AK4" s="822"/>
      <c r="AL4" s="822"/>
      <c r="AM4" s="29"/>
      <c r="AN4" s="29"/>
      <c r="AO4" s="95">
        <v>2.82</v>
      </c>
      <c r="AP4" s="95">
        <v>83.3</v>
      </c>
      <c r="AQ4" s="32">
        <v>4240</v>
      </c>
      <c r="AR4" s="32">
        <v>10.9</v>
      </c>
      <c r="AS4" s="32">
        <v>4660</v>
      </c>
      <c r="AT4" s="32">
        <v>67</v>
      </c>
      <c r="AU4" s="32">
        <v>5646</v>
      </c>
      <c r="AV4" s="32">
        <v>11.5</v>
      </c>
      <c r="AW4" s="32">
        <v>22437</v>
      </c>
      <c r="AX4" s="32">
        <v>86.7</v>
      </c>
      <c r="AY4" s="32">
        <v>4789</v>
      </c>
      <c r="AZ4" s="32">
        <v>78.099999999999994</v>
      </c>
      <c r="BA4" s="32">
        <v>7225</v>
      </c>
      <c r="BB4" s="95">
        <v>9.3800000000000008</v>
      </c>
      <c r="BC4" s="32">
        <v>68.8</v>
      </c>
      <c r="BD4" s="32">
        <v>97.7</v>
      </c>
      <c r="BE4" s="32">
        <v>12810</v>
      </c>
      <c r="BF4" s="32">
        <v>98.6</v>
      </c>
      <c r="BG4" s="32">
        <v>1753</v>
      </c>
      <c r="BH4" s="32">
        <v>6.34</v>
      </c>
      <c r="BI4" s="32">
        <v>2542</v>
      </c>
      <c r="BJ4" s="32">
        <v>98.1</v>
      </c>
      <c r="BK4" s="32">
        <v>18690</v>
      </c>
      <c r="BL4" s="32">
        <v>1.07</v>
      </c>
      <c r="BM4" s="32">
        <v>3117</v>
      </c>
      <c r="BN4" s="32">
        <v>6.89</v>
      </c>
      <c r="BO4" s="32">
        <v>3953</v>
      </c>
      <c r="BP4" s="32">
        <v>86.8</v>
      </c>
      <c r="BQ4" s="82">
        <v>9.5</v>
      </c>
      <c r="BR4" s="84">
        <v>82.7</v>
      </c>
      <c r="BS4" s="86">
        <v>4.3099999999999996</v>
      </c>
      <c r="BT4" s="109">
        <v>5.8</v>
      </c>
      <c r="BU4" s="88">
        <v>0.8</v>
      </c>
      <c r="BV4" s="108">
        <v>7.9</v>
      </c>
      <c r="BW4" s="32" t="s">
        <v>124</v>
      </c>
      <c r="BX4" s="109">
        <v>8.9</v>
      </c>
      <c r="BY4" s="109">
        <v>0.02</v>
      </c>
      <c r="BZ4" s="69">
        <v>64.2</v>
      </c>
      <c r="CA4" s="95">
        <v>36.1</v>
      </c>
      <c r="CB4" s="93">
        <v>1.7783933518005541</v>
      </c>
      <c r="CC4" s="94">
        <v>0.1</v>
      </c>
      <c r="CD4" s="32" t="s">
        <v>124</v>
      </c>
      <c r="CE4" s="69">
        <v>7.4</v>
      </c>
      <c r="CF4" s="32">
        <v>7</v>
      </c>
      <c r="CG4" s="95">
        <v>55.796236587872556</v>
      </c>
      <c r="CH4" s="32">
        <v>98.1</v>
      </c>
      <c r="CI4" s="32">
        <v>81495</v>
      </c>
      <c r="CJ4" s="95">
        <v>1.9000000000000057</v>
      </c>
      <c r="CK4" s="95">
        <v>79.861936587872563</v>
      </c>
      <c r="CL4" s="95">
        <v>42.1</v>
      </c>
      <c r="CM4" s="95">
        <v>35.782836587872559</v>
      </c>
      <c r="CN4" s="95">
        <v>24.2</v>
      </c>
      <c r="CO4" s="95">
        <v>20.013400000000001</v>
      </c>
      <c r="CP4" s="95">
        <v>29.1</v>
      </c>
      <c r="CQ4" s="95">
        <v>24.065700000000003</v>
      </c>
      <c r="CR4" s="98">
        <v>0.26</v>
      </c>
      <c r="CS4" s="32" t="s">
        <v>172</v>
      </c>
      <c r="CT4" s="847" t="s">
        <v>409</v>
      </c>
      <c r="CU4" s="847" t="s">
        <v>409</v>
      </c>
      <c r="CV4" s="847">
        <v>391</v>
      </c>
      <c r="CW4" s="847">
        <v>7.7</v>
      </c>
      <c r="CX4" s="847">
        <v>92.3</v>
      </c>
      <c r="CY4" s="847" t="s">
        <v>409</v>
      </c>
      <c r="CZ4" s="847" t="s">
        <v>409</v>
      </c>
      <c r="DA4" s="847" t="s">
        <v>409</v>
      </c>
      <c r="DB4" s="847" t="s">
        <v>409</v>
      </c>
      <c r="DC4" s="848">
        <v>0</v>
      </c>
      <c r="DD4" s="97">
        <v>1.539483279508282</v>
      </c>
      <c r="DE4" s="98">
        <v>0.17644776119402986</v>
      </c>
      <c r="DF4" s="820"/>
      <c r="DG4" s="879" t="s">
        <v>923</v>
      </c>
      <c r="DH4" s="872">
        <v>176</v>
      </c>
      <c r="DI4" s="872">
        <v>75</v>
      </c>
      <c r="DJ4" s="872">
        <f>DI4/(DH4/100)^2</f>
        <v>24.212293388429753</v>
      </c>
      <c r="DK4" s="872">
        <v>2</v>
      </c>
      <c r="DL4" s="872">
        <v>1</v>
      </c>
      <c r="DM4" s="872">
        <v>1</v>
      </c>
      <c r="DN4" s="820" t="s">
        <v>438</v>
      </c>
      <c r="DO4" s="845" t="s">
        <v>3272</v>
      </c>
      <c r="DP4" s="29">
        <v>50</v>
      </c>
      <c r="DQ4" s="29" t="s">
        <v>438</v>
      </c>
      <c r="DR4" s="29" t="s">
        <v>438</v>
      </c>
      <c r="DS4" s="845" t="s">
        <v>3271</v>
      </c>
      <c r="DT4" s="845" t="s">
        <v>3273</v>
      </c>
      <c r="DW4" s="61"/>
      <c r="DX4" s="28"/>
      <c r="DY4" s="15"/>
      <c r="DZ4" s="15"/>
      <c r="EA4" s="15"/>
      <c r="EB4" s="15"/>
      <c r="EC4" s="15"/>
      <c r="ED4" s="15"/>
      <c r="EE4" s="15"/>
      <c r="EF4" s="15"/>
    </row>
    <row r="5" spans="1:188" ht="13.15" customHeight="1">
      <c r="A5" s="29"/>
      <c r="B5" s="30">
        <v>10718</v>
      </c>
      <c r="C5" s="810" t="s">
        <v>355</v>
      </c>
      <c r="D5" s="32" t="s">
        <v>1001</v>
      </c>
      <c r="E5" s="32">
        <v>460316426</v>
      </c>
      <c r="F5" s="69">
        <v>73</v>
      </c>
      <c r="G5" s="32" t="s">
        <v>1488</v>
      </c>
      <c r="H5" s="842" t="s">
        <v>668</v>
      </c>
      <c r="I5" s="845" t="s">
        <v>337</v>
      </c>
      <c r="J5" s="30" t="s">
        <v>355</v>
      </c>
      <c r="K5" s="29" t="s">
        <v>43</v>
      </c>
      <c r="L5" s="29" t="s">
        <v>60</v>
      </c>
      <c r="M5" s="845" t="s">
        <v>105</v>
      </c>
      <c r="N5" s="29">
        <v>3</v>
      </c>
      <c r="O5" s="29"/>
      <c r="P5" s="29">
        <v>1</v>
      </c>
      <c r="Q5" s="866" t="s">
        <v>781</v>
      </c>
      <c r="R5" s="852">
        <v>2.0199265200000003</v>
      </c>
      <c r="S5" s="98">
        <v>636.0424680000001</v>
      </c>
      <c r="T5" s="29" t="s">
        <v>124</v>
      </c>
      <c r="U5" s="29" t="s">
        <v>124</v>
      </c>
      <c r="V5" s="29" t="s">
        <v>124</v>
      </c>
      <c r="W5" s="29" t="s">
        <v>124</v>
      </c>
      <c r="X5" s="29" t="s">
        <v>124</v>
      </c>
      <c r="Y5" s="29" t="s">
        <v>124</v>
      </c>
      <c r="Z5" s="29" t="s">
        <v>124</v>
      </c>
      <c r="AA5" s="39">
        <v>6407.2738184546142</v>
      </c>
      <c r="AB5" s="853">
        <f t="shared" si="0"/>
        <v>3242.0805521380348</v>
      </c>
      <c r="AC5" s="29"/>
      <c r="AD5" s="29"/>
      <c r="AE5" s="29"/>
      <c r="AF5" s="29"/>
      <c r="AG5" s="29"/>
      <c r="AH5" s="29"/>
      <c r="AI5" s="29"/>
      <c r="AJ5" s="62">
        <v>18</v>
      </c>
      <c r="AK5" s="822"/>
      <c r="AL5" s="822"/>
      <c r="AM5" s="29"/>
      <c r="AN5" s="29"/>
      <c r="AO5" s="822">
        <v>50.6</v>
      </c>
      <c r="AP5" s="822">
        <v>68.400000000000006</v>
      </c>
      <c r="AQ5" s="29">
        <v>2612</v>
      </c>
      <c r="AR5" s="29">
        <v>1.78</v>
      </c>
      <c r="AS5" s="29">
        <v>36864</v>
      </c>
      <c r="AT5" s="29">
        <v>87.1</v>
      </c>
      <c r="AU5" s="29">
        <v>6205</v>
      </c>
      <c r="AV5" s="29">
        <v>1.85</v>
      </c>
      <c r="AW5" s="29">
        <v>133716</v>
      </c>
      <c r="AX5" s="29">
        <v>91.9</v>
      </c>
      <c r="AY5" s="29">
        <v>5856</v>
      </c>
      <c r="AZ5" s="29">
        <v>89.8</v>
      </c>
      <c r="BA5" s="29">
        <v>12276</v>
      </c>
      <c r="BB5" s="822">
        <v>6.88</v>
      </c>
      <c r="BC5" s="29">
        <v>16.600000000000001</v>
      </c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>
        <v>41</v>
      </c>
      <c r="BQ5" s="81">
        <v>6.2</v>
      </c>
      <c r="BR5" s="83">
        <v>49.7</v>
      </c>
      <c r="BS5" s="85">
        <v>43.3</v>
      </c>
      <c r="BT5" s="69">
        <v>4.7</v>
      </c>
      <c r="BU5" s="89">
        <v>0.4</v>
      </c>
      <c r="BV5" s="69">
        <v>6</v>
      </c>
      <c r="BW5" s="32" t="s">
        <v>124</v>
      </c>
      <c r="BX5" s="91">
        <v>54.8</v>
      </c>
      <c r="BY5" s="32" t="s">
        <v>124</v>
      </c>
      <c r="BZ5" s="69">
        <v>63.4</v>
      </c>
      <c r="CA5" s="69">
        <v>36.6</v>
      </c>
      <c r="CB5" s="93">
        <v>1.7322404371584699</v>
      </c>
      <c r="CC5" s="111">
        <v>0.2</v>
      </c>
      <c r="CD5" s="32" t="s">
        <v>124</v>
      </c>
      <c r="CE5" s="69">
        <v>78</v>
      </c>
      <c r="CF5" s="69">
        <v>63</v>
      </c>
      <c r="CG5" s="95">
        <v>34.491800000000005</v>
      </c>
      <c r="CH5" s="32">
        <v>96.9</v>
      </c>
      <c r="CI5" s="89">
        <v>16306</v>
      </c>
      <c r="CJ5" s="95">
        <v>3.0999999999999943</v>
      </c>
      <c r="CK5" s="95">
        <v>47.761700000000005</v>
      </c>
      <c r="CL5" s="95">
        <v>32.200000000000003</v>
      </c>
      <c r="CM5" s="95">
        <v>16.003400000000003</v>
      </c>
      <c r="CN5" s="95">
        <v>37.200000000000003</v>
      </c>
      <c r="CO5" s="95">
        <v>18.488400000000002</v>
      </c>
      <c r="CP5" s="95">
        <v>26.7</v>
      </c>
      <c r="CQ5" s="95">
        <v>13.2699</v>
      </c>
      <c r="CR5" s="32">
        <v>0.28999999999999998</v>
      </c>
      <c r="CS5" s="32" t="s">
        <v>786</v>
      </c>
      <c r="CT5" s="847" t="s">
        <v>409</v>
      </c>
      <c r="CU5" s="847" t="s">
        <v>409</v>
      </c>
      <c r="CV5" s="847">
        <v>903</v>
      </c>
      <c r="CW5" s="847">
        <v>18.2</v>
      </c>
      <c r="CX5" s="847">
        <v>81.8</v>
      </c>
      <c r="CY5" s="847" t="s">
        <v>409</v>
      </c>
      <c r="CZ5" s="847" t="s">
        <v>409</v>
      </c>
      <c r="DA5" s="847" t="s">
        <v>409</v>
      </c>
      <c r="DB5" s="847" t="s">
        <v>409</v>
      </c>
      <c r="DC5" s="848">
        <v>0</v>
      </c>
      <c r="DD5" s="97">
        <v>9.9738157581528206</v>
      </c>
      <c r="DE5" s="98">
        <v>0.26696974243560889</v>
      </c>
      <c r="DF5" s="820"/>
      <c r="DG5" s="29" t="s">
        <v>55</v>
      </c>
      <c r="DH5" s="872"/>
      <c r="DI5" s="872"/>
      <c r="DJ5" s="872"/>
      <c r="DK5" s="872">
        <v>2</v>
      </c>
      <c r="DL5" s="872">
        <v>3</v>
      </c>
      <c r="DM5" s="872">
        <v>2</v>
      </c>
      <c r="DN5" s="820" t="s">
        <v>438</v>
      </c>
      <c r="DO5" s="845" t="s">
        <v>3274</v>
      </c>
      <c r="DP5" s="29">
        <v>40</v>
      </c>
      <c r="DQ5" s="29" t="s">
        <v>440</v>
      </c>
      <c r="DR5" s="29" t="s">
        <v>438</v>
      </c>
      <c r="DS5" s="845" t="s">
        <v>3275</v>
      </c>
      <c r="DT5" s="845" t="s">
        <v>3276</v>
      </c>
      <c r="DW5" s="61"/>
      <c r="DX5" s="28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</row>
    <row r="6" spans="1:188" ht="13.15" customHeight="1">
      <c r="A6" s="29"/>
      <c r="B6" s="30">
        <v>10885</v>
      </c>
      <c r="C6" s="871" t="s">
        <v>361</v>
      </c>
      <c r="D6" s="111" t="s">
        <v>838</v>
      </c>
      <c r="E6" s="111">
        <v>6704290626</v>
      </c>
      <c r="F6" s="69">
        <v>52</v>
      </c>
      <c r="G6" s="32" t="s">
        <v>1418</v>
      </c>
      <c r="H6" s="842" t="s">
        <v>741</v>
      </c>
      <c r="I6" s="843" t="s">
        <v>343</v>
      </c>
      <c r="J6" s="30" t="s">
        <v>361</v>
      </c>
      <c r="K6" s="29" t="s">
        <v>43</v>
      </c>
      <c r="L6" s="29" t="s">
        <v>60</v>
      </c>
      <c r="M6" s="845" t="s">
        <v>105</v>
      </c>
      <c r="N6" s="29">
        <v>3</v>
      </c>
      <c r="O6" s="850">
        <v>5</v>
      </c>
      <c r="P6" s="29">
        <v>1</v>
      </c>
      <c r="Q6" s="862" t="s">
        <v>777</v>
      </c>
      <c r="R6" s="29"/>
      <c r="S6" s="98">
        <v>858.80575999999883</v>
      </c>
      <c r="T6" s="29" t="s">
        <v>124</v>
      </c>
      <c r="U6" s="29" t="s">
        <v>124</v>
      </c>
      <c r="V6" s="29" t="s">
        <v>124</v>
      </c>
      <c r="W6" s="29" t="s">
        <v>124</v>
      </c>
      <c r="X6" s="29" t="s">
        <v>124</v>
      </c>
      <c r="Y6" s="29" t="s">
        <v>124</v>
      </c>
      <c r="Z6" s="29" t="s">
        <v>124</v>
      </c>
      <c r="AA6" s="39">
        <v>490741.74239999999</v>
      </c>
      <c r="AB6" s="853">
        <f t="shared" si="0"/>
        <v>473075.03967360005</v>
      </c>
      <c r="AC6" s="29"/>
      <c r="AD6" s="29"/>
      <c r="AE6" s="29"/>
      <c r="AF6" s="29"/>
      <c r="AG6" s="29"/>
      <c r="AH6" s="29"/>
      <c r="AI6" s="29"/>
      <c r="AJ6" s="62">
        <v>12</v>
      </c>
      <c r="AK6" s="822"/>
      <c r="AL6" s="822"/>
      <c r="AM6" s="29"/>
      <c r="AN6" s="29"/>
      <c r="AO6" s="95">
        <v>96.4</v>
      </c>
      <c r="AP6" s="95">
        <v>99.5</v>
      </c>
      <c r="AQ6" s="32">
        <v>4760</v>
      </c>
      <c r="AR6" s="32">
        <v>1.62</v>
      </c>
      <c r="AS6" s="32">
        <v>2278</v>
      </c>
      <c r="AT6" s="32">
        <v>88.2</v>
      </c>
      <c r="AU6" s="32">
        <v>5248</v>
      </c>
      <c r="AV6" s="32">
        <v>0.62</v>
      </c>
      <c r="AW6" s="32">
        <v>18074</v>
      </c>
      <c r="AX6" s="32">
        <v>97</v>
      </c>
      <c r="AY6" s="32">
        <v>4892</v>
      </c>
      <c r="AZ6" s="32">
        <v>97.1</v>
      </c>
      <c r="BA6" s="32">
        <v>12053</v>
      </c>
      <c r="BB6" s="95">
        <v>1.26</v>
      </c>
      <c r="BC6" s="32">
        <v>0.7</v>
      </c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32">
        <v>1.9</v>
      </c>
      <c r="BQ6" s="81">
        <v>1.8</v>
      </c>
      <c r="BR6" s="83">
        <v>1.7</v>
      </c>
      <c r="BS6" s="85">
        <v>96</v>
      </c>
      <c r="BT6" s="69">
        <v>1.6</v>
      </c>
      <c r="BU6" s="89">
        <v>0</v>
      </c>
      <c r="BV6" s="69">
        <v>1.3</v>
      </c>
      <c r="BW6" s="69" t="s">
        <v>124</v>
      </c>
      <c r="BX6" s="91">
        <v>26.1</v>
      </c>
      <c r="BY6" s="69" t="s">
        <v>124</v>
      </c>
      <c r="BZ6" s="69">
        <v>85.4</v>
      </c>
      <c r="CA6" s="69">
        <v>14.6</v>
      </c>
      <c r="CB6" s="93">
        <v>5.8493150684931514</v>
      </c>
      <c r="CC6" s="111">
        <v>0.2</v>
      </c>
      <c r="CD6" s="69" t="s">
        <v>124</v>
      </c>
      <c r="CE6" s="69">
        <v>10.4</v>
      </c>
      <c r="CF6" s="69">
        <v>4.4000000000000004</v>
      </c>
      <c r="CG6" s="95">
        <v>1.2069999999999999</v>
      </c>
      <c r="CH6" s="32">
        <v>94</v>
      </c>
      <c r="CI6" s="32">
        <v>22184</v>
      </c>
      <c r="CJ6" s="95">
        <v>6</v>
      </c>
      <c r="CK6" s="95">
        <v>1.6659999999999999</v>
      </c>
      <c r="CL6" s="32">
        <v>29.7</v>
      </c>
      <c r="CM6" s="95">
        <v>0.5048999999999999</v>
      </c>
      <c r="CN6" s="32">
        <v>41.3</v>
      </c>
      <c r="CO6" s="95">
        <v>0.70209999999999995</v>
      </c>
      <c r="CP6" s="32">
        <v>27</v>
      </c>
      <c r="CQ6" s="95">
        <v>0.45899999999999996</v>
      </c>
      <c r="CR6" s="32">
        <v>0.01</v>
      </c>
      <c r="CS6" s="96" t="s">
        <v>778</v>
      </c>
      <c r="CT6" s="26">
        <v>81.3</v>
      </c>
      <c r="CU6" s="847" t="s">
        <v>409</v>
      </c>
      <c r="CV6" s="847">
        <v>44629</v>
      </c>
      <c r="CW6" s="847">
        <v>94.9</v>
      </c>
      <c r="CX6" s="847">
        <v>5.0999999999999996</v>
      </c>
      <c r="CY6" s="847" t="s">
        <v>409</v>
      </c>
      <c r="CZ6" s="847" t="s">
        <v>409</v>
      </c>
      <c r="DA6" s="847" t="s">
        <v>409</v>
      </c>
      <c r="DB6" s="847" t="s">
        <v>409</v>
      </c>
      <c r="DC6" s="848">
        <v>0</v>
      </c>
      <c r="DD6" s="97">
        <v>84.148521755543086</v>
      </c>
      <c r="DE6" s="98">
        <v>40.895145200000002</v>
      </c>
      <c r="DF6" s="820"/>
      <c r="DG6" s="29" t="s">
        <v>60</v>
      </c>
      <c r="DH6" s="872">
        <v>190</v>
      </c>
      <c r="DI6" s="872">
        <v>98</v>
      </c>
      <c r="DJ6" s="872"/>
      <c r="DK6" s="872">
        <v>2</v>
      </c>
      <c r="DL6" s="872">
        <v>2</v>
      </c>
      <c r="DM6" s="872">
        <v>2</v>
      </c>
      <c r="DN6" s="820" t="s">
        <v>440</v>
      </c>
      <c r="DO6" s="873" t="s">
        <v>3277</v>
      </c>
      <c r="DP6" s="872">
        <v>70</v>
      </c>
      <c r="DQ6" s="872" t="s">
        <v>440</v>
      </c>
      <c r="DR6" s="872" t="s">
        <v>440</v>
      </c>
      <c r="DS6" s="873" t="s">
        <v>3278</v>
      </c>
      <c r="DT6" s="873" t="s">
        <v>3279</v>
      </c>
      <c r="DW6" s="61"/>
      <c r="DX6" s="15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</row>
    <row r="7" spans="1:188" ht="13.15" customHeight="1">
      <c r="A7" s="29"/>
      <c r="B7" s="30">
        <v>10899</v>
      </c>
      <c r="C7" s="871" t="s">
        <v>361</v>
      </c>
      <c r="D7" s="111" t="s">
        <v>838</v>
      </c>
      <c r="E7" s="111">
        <v>6704290626</v>
      </c>
      <c r="F7" s="69">
        <v>52</v>
      </c>
      <c r="G7" s="32" t="s">
        <v>1415</v>
      </c>
      <c r="H7" s="842" t="s">
        <v>715</v>
      </c>
      <c r="I7" s="843" t="s">
        <v>344</v>
      </c>
      <c r="J7" s="30" t="s">
        <v>361</v>
      </c>
      <c r="K7" s="29" t="s">
        <v>43</v>
      </c>
      <c r="L7" s="29" t="s">
        <v>60</v>
      </c>
      <c r="M7" s="845" t="s">
        <v>105</v>
      </c>
      <c r="N7" s="29">
        <v>3</v>
      </c>
      <c r="O7" s="805">
        <v>5</v>
      </c>
      <c r="P7" s="29">
        <v>1</v>
      </c>
      <c r="Q7" s="862" t="s">
        <v>777</v>
      </c>
      <c r="R7" s="29"/>
      <c r="S7" s="98">
        <v>1049.7536849999992</v>
      </c>
      <c r="T7" s="29" t="s">
        <v>124</v>
      </c>
      <c r="U7" s="29" t="s">
        <v>124</v>
      </c>
      <c r="V7" s="29" t="s">
        <v>124</v>
      </c>
      <c r="W7" s="29" t="s">
        <v>124</v>
      </c>
      <c r="X7" s="29" t="s">
        <v>124</v>
      </c>
      <c r="Y7" s="29" t="s">
        <v>124</v>
      </c>
      <c r="Z7" s="29" t="s">
        <v>124</v>
      </c>
      <c r="AA7" s="39">
        <v>197248.32399999999</v>
      </c>
      <c r="AB7" s="853">
        <f t="shared" si="0"/>
        <v>153853.69271999999</v>
      </c>
      <c r="AC7" s="29"/>
      <c r="AD7" s="29"/>
      <c r="AE7" s="29"/>
      <c r="AF7" s="29"/>
      <c r="AG7" s="29"/>
      <c r="AH7" s="29"/>
      <c r="AI7" s="29"/>
      <c r="AJ7" s="62">
        <v>4</v>
      </c>
      <c r="AK7" s="822"/>
      <c r="AL7" s="822"/>
      <c r="AM7" s="29"/>
      <c r="AN7" s="29"/>
      <c r="AO7" s="95">
        <v>78</v>
      </c>
      <c r="AP7" s="95">
        <v>88.2</v>
      </c>
      <c r="AQ7" s="32">
        <v>3395</v>
      </c>
      <c r="AR7" s="32">
        <v>1.92</v>
      </c>
      <c r="AS7" s="32">
        <v>3343</v>
      </c>
      <c r="AT7" s="32">
        <v>69</v>
      </c>
      <c r="AU7" s="32">
        <v>7181</v>
      </c>
      <c r="AV7" s="32">
        <v>1.81</v>
      </c>
      <c r="AW7" s="32">
        <v>16647</v>
      </c>
      <c r="AX7" s="32">
        <v>79</v>
      </c>
      <c r="AY7" s="32">
        <v>4660</v>
      </c>
      <c r="AZ7" s="32">
        <v>78.900000000000006</v>
      </c>
      <c r="BA7" s="32">
        <v>12617</v>
      </c>
      <c r="BB7" s="95">
        <v>9.24</v>
      </c>
      <c r="BC7" s="32">
        <v>1.75</v>
      </c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2">
        <v>2.69</v>
      </c>
      <c r="BQ7" s="81">
        <v>19.899999999999999</v>
      </c>
      <c r="BR7" s="83">
        <v>5.6</v>
      </c>
      <c r="BS7" s="85">
        <v>73.7</v>
      </c>
      <c r="BT7" s="69">
        <v>18.899999999999999</v>
      </c>
      <c r="BU7" s="89">
        <v>0.5</v>
      </c>
      <c r="BV7" s="69">
        <v>2.6</v>
      </c>
      <c r="BW7" s="69" t="s">
        <v>124</v>
      </c>
      <c r="BX7" s="91">
        <v>16.899999999999999</v>
      </c>
      <c r="BY7" s="69" t="s">
        <v>124</v>
      </c>
      <c r="BZ7" s="69">
        <v>85.8</v>
      </c>
      <c r="CA7" s="69">
        <v>14.2</v>
      </c>
      <c r="CB7" s="93">
        <v>6.042253521126761</v>
      </c>
      <c r="CC7" s="111">
        <v>0.7</v>
      </c>
      <c r="CD7" s="69" t="s">
        <v>124</v>
      </c>
      <c r="CE7" s="69">
        <v>15.5</v>
      </c>
      <c r="CF7" s="69">
        <v>14.1</v>
      </c>
      <c r="CG7" s="95">
        <v>2.1895999999999995</v>
      </c>
      <c r="CH7" s="32">
        <v>64.8</v>
      </c>
      <c r="CI7" s="32">
        <v>8993</v>
      </c>
      <c r="CJ7" s="95">
        <v>35.200000000000003</v>
      </c>
      <c r="CK7" s="95">
        <v>5.4935999999999989</v>
      </c>
      <c r="CL7" s="32">
        <v>12</v>
      </c>
      <c r="CM7" s="95">
        <v>0.67199999999999993</v>
      </c>
      <c r="CN7" s="32">
        <v>27.1</v>
      </c>
      <c r="CO7" s="95">
        <v>1.5175999999999998</v>
      </c>
      <c r="CP7" s="32">
        <v>59</v>
      </c>
      <c r="CQ7" s="95">
        <v>3.3039999999999998</v>
      </c>
      <c r="CR7" s="32">
        <v>0.6</v>
      </c>
      <c r="CS7" s="96" t="s">
        <v>790</v>
      </c>
      <c r="CT7" s="26">
        <v>6.8</v>
      </c>
      <c r="CU7" s="847" t="s">
        <v>409</v>
      </c>
      <c r="CV7" s="847">
        <v>49037</v>
      </c>
      <c r="CW7" s="847">
        <v>94.5</v>
      </c>
      <c r="CX7" s="847">
        <v>5.5</v>
      </c>
      <c r="CY7" s="847" t="s">
        <v>409</v>
      </c>
      <c r="CZ7" s="847" t="s">
        <v>409</v>
      </c>
      <c r="DA7" s="847" t="s">
        <v>409</v>
      </c>
      <c r="DB7" s="847" t="s">
        <v>409</v>
      </c>
      <c r="DC7" s="848" t="s">
        <v>409</v>
      </c>
      <c r="DD7" s="97">
        <v>61.729162928851942</v>
      </c>
      <c r="DE7" s="98">
        <v>19.7248324</v>
      </c>
      <c r="DF7" s="820"/>
      <c r="DG7" s="29" t="s">
        <v>60</v>
      </c>
      <c r="DH7" s="872">
        <v>190</v>
      </c>
      <c r="DI7" s="872">
        <v>98</v>
      </c>
      <c r="DJ7" s="872"/>
      <c r="DK7" s="872">
        <v>2</v>
      </c>
      <c r="DL7" s="872">
        <v>2</v>
      </c>
      <c r="DM7" s="872">
        <v>2</v>
      </c>
      <c r="DN7" s="820" t="s">
        <v>440</v>
      </c>
      <c r="DO7" s="845"/>
      <c r="DP7" s="29">
        <v>20</v>
      </c>
      <c r="DQ7" s="29" t="s">
        <v>440</v>
      </c>
      <c r="DR7" s="29" t="s">
        <v>440</v>
      </c>
      <c r="DS7" s="845" t="s">
        <v>3280</v>
      </c>
      <c r="DT7" s="845" t="s">
        <v>3279</v>
      </c>
      <c r="DW7" s="61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</row>
    <row r="8" spans="1:188" ht="13.15" customHeight="1">
      <c r="A8" s="30"/>
      <c r="B8" s="30">
        <v>11075</v>
      </c>
      <c r="C8" s="810" t="s">
        <v>364</v>
      </c>
      <c r="D8" s="32" t="s">
        <v>1202</v>
      </c>
      <c r="E8" s="32">
        <v>465519405</v>
      </c>
      <c r="F8" s="69">
        <v>73</v>
      </c>
      <c r="G8" s="32" t="s">
        <v>1388</v>
      </c>
      <c r="H8" s="842" t="s">
        <v>741</v>
      </c>
      <c r="I8" s="843" t="s">
        <v>347</v>
      </c>
      <c r="J8" s="30" t="s">
        <v>364</v>
      </c>
      <c r="K8" s="29" t="s">
        <v>48</v>
      </c>
      <c r="L8" s="29" t="s">
        <v>55</v>
      </c>
      <c r="M8" s="845" t="s">
        <v>105</v>
      </c>
      <c r="N8" s="29">
        <v>3</v>
      </c>
      <c r="O8" s="850">
        <v>5</v>
      </c>
      <c r="P8" s="29">
        <v>1</v>
      </c>
      <c r="Q8" s="851" t="s">
        <v>781</v>
      </c>
      <c r="R8" s="852">
        <v>44.594471224300001</v>
      </c>
      <c r="S8" s="98">
        <v>1176.9171249999977</v>
      </c>
      <c r="T8" s="29" t="s">
        <v>124</v>
      </c>
      <c r="U8" s="29" t="s">
        <v>124</v>
      </c>
      <c r="V8" s="29" t="s">
        <v>124</v>
      </c>
      <c r="W8" s="29" t="s">
        <v>124</v>
      </c>
      <c r="X8" s="29" t="s">
        <v>124</v>
      </c>
      <c r="Y8" s="29" t="s">
        <v>124</v>
      </c>
      <c r="Z8" s="29" t="s">
        <v>124</v>
      </c>
      <c r="AA8" s="39">
        <v>416999.30999999994</v>
      </c>
      <c r="AB8" s="853">
        <f t="shared" si="0"/>
        <v>388643.35691999993</v>
      </c>
      <c r="AC8" s="30"/>
      <c r="AD8" s="30"/>
      <c r="AE8" s="30"/>
      <c r="AF8" s="30"/>
      <c r="AG8" s="30"/>
      <c r="AH8" s="30"/>
      <c r="AI8" s="30"/>
      <c r="AJ8" s="62">
        <v>12</v>
      </c>
      <c r="AK8" s="822"/>
      <c r="AL8" s="822"/>
      <c r="AM8" s="29"/>
      <c r="AN8" s="29"/>
      <c r="AO8" s="95">
        <v>93.2</v>
      </c>
      <c r="AP8" s="95">
        <v>99.3</v>
      </c>
      <c r="AQ8" s="32">
        <v>3343</v>
      </c>
      <c r="AR8" s="32">
        <v>0.47</v>
      </c>
      <c r="AS8" s="32">
        <v>2511</v>
      </c>
      <c r="AT8" s="32">
        <v>94.8</v>
      </c>
      <c r="AU8" s="32">
        <v>5715</v>
      </c>
      <c r="AV8" s="32">
        <v>0.47</v>
      </c>
      <c r="AW8" s="32">
        <v>9798</v>
      </c>
      <c r="AX8" s="32">
        <v>96.7</v>
      </c>
      <c r="AY8" s="32">
        <v>5443</v>
      </c>
      <c r="AZ8" s="32">
        <v>99.3</v>
      </c>
      <c r="BA8" s="32">
        <v>11980</v>
      </c>
      <c r="BB8" s="95">
        <v>1.7</v>
      </c>
      <c r="BC8" s="32">
        <v>3.44</v>
      </c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2">
        <v>4.38</v>
      </c>
      <c r="BQ8" s="81">
        <v>0.1</v>
      </c>
      <c r="BR8" s="83">
        <v>4.2</v>
      </c>
      <c r="BS8" s="86">
        <v>94.9</v>
      </c>
      <c r="BT8" s="69">
        <v>0.1</v>
      </c>
      <c r="BU8" s="89">
        <v>0</v>
      </c>
      <c r="BV8" s="69">
        <v>17.600000000000001</v>
      </c>
      <c r="BW8" s="69" t="s">
        <v>124</v>
      </c>
      <c r="BX8" s="91" t="s">
        <v>124</v>
      </c>
      <c r="BY8" s="69" t="s">
        <v>124</v>
      </c>
      <c r="BZ8" s="69">
        <v>66.7</v>
      </c>
      <c r="CA8" s="69">
        <v>33.299999999999997</v>
      </c>
      <c r="CB8" s="93">
        <v>2.0030030030030033</v>
      </c>
      <c r="CC8" s="111">
        <v>0</v>
      </c>
      <c r="CD8" s="69" t="s">
        <v>124</v>
      </c>
      <c r="CE8" s="69" t="s">
        <v>124</v>
      </c>
      <c r="CF8" s="69" t="s">
        <v>124</v>
      </c>
      <c r="CG8" s="95">
        <v>3.9774000000000003</v>
      </c>
      <c r="CH8" s="32">
        <v>98.1</v>
      </c>
      <c r="CI8" s="32">
        <v>12845</v>
      </c>
      <c r="CJ8" s="95">
        <v>1.9000000000000057</v>
      </c>
      <c r="CK8" s="95">
        <v>4.1454000000000004</v>
      </c>
      <c r="CL8" s="32">
        <v>48.1</v>
      </c>
      <c r="CM8" s="95">
        <v>2.0202</v>
      </c>
      <c r="CN8" s="32">
        <v>46.6</v>
      </c>
      <c r="CO8" s="95">
        <v>1.9572000000000003</v>
      </c>
      <c r="CP8" s="32">
        <v>4</v>
      </c>
      <c r="CQ8" s="95">
        <v>0.16800000000000001</v>
      </c>
      <c r="CR8" s="32">
        <v>0.02</v>
      </c>
      <c r="CS8" s="96" t="s">
        <v>784</v>
      </c>
      <c r="CT8" s="847" t="s">
        <v>409</v>
      </c>
      <c r="CU8" s="847" t="s">
        <v>409</v>
      </c>
      <c r="CV8" s="847">
        <v>85427</v>
      </c>
      <c r="CW8" s="847">
        <v>93.7</v>
      </c>
      <c r="CX8" s="847">
        <v>6.3</v>
      </c>
      <c r="CY8" s="847" t="s">
        <v>409</v>
      </c>
      <c r="CZ8" s="847" t="s">
        <v>409</v>
      </c>
      <c r="DA8" s="847" t="s">
        <v>409</v>
      </c>
      <c r="DB8" s="847" t="s">
        <v>409</v>
      </c>
      <c r="DC8" s="848">
        <v>0</v>
      </c>
      <c r="DD8" s="97">
        <v>95.240132055608612</v>
      </c>
      <c r="DE8" s="98">
        <v>69.499884999999992</v>
      </c>
      <c r="DF8" s="820"/>
      <c r="DG8" s="29" t="s">
        <v>55</v>
      </c>
      <c r="DH8" s="872" t="s">
        <v>615</v>
      </c>
      <c r="DI8" s="872" t="s">
        <v>615</v>
      </c>
      <c r="DJ8" s="872" t="s">
        <v>615</v>
      </c>
      <c r="DK8" s="872">
        <v>2</v>
      </c>
      <c r="DL8" s="872">
        <v>2</v>
      </c>
      <c r="DM8" s="872">
        <v>1</v>
      </c>
      <c r="DN8" s="820" t="s">
        <v>438</v>
      </c>
      <c r="DO8" s="873" t="s">
        <v>534</v>
      </c>
      <c r="DP8" s="872">
        <v>25</v>
      </c>
      <c r="DQ8" s="872" t="s">
        <v>438</v>
      </c>
      <c r="DR8" s="872" t="s">
        <v>438</v>
      </c>
      <c r="DS8" s="873" t="s">
        <v>3281</v>
      </c>
      <c r="DT8" s="873" t="s">
        <v>466</v>
      </c>
      <c r="DW8" s="61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</row>
    <row r="9" spans="1:188" ht="13.15" customHeight="1">
      <c r="A9" s="29"/>
      <c r="B9" s="30">
        <v>9405</v>
      </c>
      <c r="C9" s="810" t="s">
        <v>1926</v>
      </c>
      <c r="D9" s="32" t="s">
        <v>1925</v>
      </c>
      <c r="E9" s="32">
        <v>415113953</v>
      </c>
      <c r="F9" s="69">
        <v>77</v>
      </c>
      <c r="G9" s="32" t="s">
        <v>1919</v>
      </c>
      <c r="H9" s="842" t="s">
        <v>720</v>
      </c>
      <c r="I9" s="843"/>
      <c r="J9" s="844" t="s">
        <v>660</v>
      </c>
      <c r="K9" s="29" t="s">
        <v>48</v>
      </c>
      <c r="L9" s="32" t="s">
        <v>60</v>
      </c>
      <c r="M9" s="845"/>
      <c r="N9" s="29">
        <v>3</v>
      </c>
      <c r="O9" s="29">
        <v>3</v>
      </c>
      <c r="P9" s="29">
        <v>1</v>
      </c>
      <c r="Q9" s="866" t="s">
        <v>777</v>
      </c>
      <c r="R9" s="29"/>
      <c r="S9" s="98">
        <v>171.97496000000001</v>
      </c>
      <c r="T9" s="29"/>
      <c r="U9" s="29"/>
      <c r="V9" s="29"/>
      <c r="W9" s="29"/>
      <c r="X9" s="32"/>
      <c r="Y9" s="32"/>
      <c r="Z9" s="32"/>
      <c r="AA9" s="29"/>
      <c r="AB9" s="29"/>
      <c r="AC9" s="32"/>
      <c r="AD9" s="32"/>
      <c r="AE9" s="29"/>
      <c r="AF9" s="29"/>
      <c r="AG9" s="29"/>
      <c r="AH9" s="29"/>
      <c r="AI9" s="29"/>
      <c r="AJ9" s="62"/>
      <c r="AK9" s="29"/>
      <c r="AL9" s="29"/>
      <c r="AM9" s="29"/>
      <c r="AN9" s="29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32"/>
      <c r="BQ9" s="82">
        <v>14.5</v>
      </c>
      <c r="BR9" s="84">
        <v>13.2</v>
      </c>
      <c r="BS9" s="86">
        <v>66.3</v>
      </c>
      <c r="BT9" s="87">
        <v>10.7</v>
      </c>
      <c r="BU9" s="88">
        <v>0.98</v>
      </c>
      <c r="BV9" s="87">
        <v>7.48</v>
      </c>
      <c r="BW9" s="95" t="s">
        <v>124</v>
      </c>
      <c r="BX9" s="90">
        <v>2.2999999999999998</v>
      </c>
      <c r="BY9" s="32" t="s">
        <v>124</v>
      </c>
      <c r="BZ9" s="32">
        <v>38.6</v>
      </c>
      <c r="CA9" s="32">
        <v>61.4</v>
      </c>
      <c r="CB9" s="93">
        <v>0.62866449511400657</v>
      </c>
      <c r="CC9" s="94" t="s">
        <v>124</v>
      </c>
      <c r="CD9" s="32" t="s">
        <v>124</v>
      </c>
      <c r="CE9" s="95">
        <v>3.83</v>
      </c>
      <c r="CF9" s="95">
        <v>5.86</v>
      </c>
      <c r="CG9" s="95">
        <v>6.63</v>
      </c>
      <c r="CH9" s="95" t="s">
        <v>124</v>
      </c>
      <c r="CI9" s="95" t="s">
        <v>124</v>
      </c>
      <c r="CJ9" s="95" t="s">
        <v>124</v>
      </c>
      <c r="CK9" s="95">
        <v>12.77</v>
      </c>
      <c r="CL9" s="95">
        <v>10.4</v>
      </c>
      <c r="CM9" s="95">
        <v>1.38</v>
      </c>
      <c r="CN9" s="95">
        <v>39.6</v>
      </c>
      <c r="CO9" s="95">
        <v>5.25</v>
      </c>
      <c r="CP9" s="95">
        <v>46.3</v>
      </c>
      <c r="CQ9" s="95">
        <v>6.14</v>
      </c>
      <c r="CR9" s="87" t="s">
        <v>124</v>
      </c>
      <c r="CS9" s="32" t="s">
        <v>780</v>
      </c>
      <c r="CT9" s="847" t="s">
        <v>409</v>
      </c>
      <c r="CU9" s="847" t="s">
        <v>409</v>
      </c>
      <c r="CV9" s="847">
        <v>65</v>
      </c>
      <c r="CW9" s="847">
        <v>30.8</v>
      </c>
      <c r="CX9" s="847">
        <v>69.2</v>
      </c>
      <c r="CY9" s="847">
        <v>0.1</v>
      </c>
      <c r="CZ9" s="847">
        <v>138.69999999999999</v>
      </c>
      <c r="DA9" s="847" t="s">
        <v>409</v>
      </c>
      <c r="DB9" s="847">
        <v>3.34</v>
      </c>
      <c r="DC9" s="848">
        <v>0</v>
      </c>
      <c r="DD9" s="97">
        <v>2.6431107647007881</v>
      </c>
      <c r="DE9" s="98">
        <v>4.5552238805970147E-2</v>
      </c>
      <c r="DF9" s="29" t="s">
        <v>60</v>
      </c>
      <c r="DG9" s="29" t="s">
        <v>60</v>
      </c>
      <c r="DH9" s="872">
        <v>168</v>
      </c>
      <c r="DI9" s="872">
        <v>78</v>
      </c>
      <c r="DJ9" s="872">
        <v>27.6</v>
      </c>
      <c r="DK9" s="29">
        <v>2</v>
      </c>
      <c r="DL9" s="29">
        <v>3</v>
      </c>
      <c r="DM9" s="29">
        <v>2</v>
      </c>
      <c r="DN9" s="29" t="s">
        <v>438</v>
      </c>
      <c r="DO9" s="845" t="s">
        <v>439</v>
      </c>
      <c r="DP9" s="68">
        <v>25</v>
      </c>
      <c r="DQ9" s="29" t="s">
        <v>440</v>
      </c>
      <c r="DR9" s="29" t="s">
        <v>438</v>
      </c>
      <c r="DS9" s="845" t="s">
        <v>648</v>
      </c>
      <c r="DT9" s="845" t="s">
        <v>439</v>
      </c>
      <c r="DW9" s="61"/>
      <c r="DX9" s="15"/>
    </row>
    <row r="10" spans="1:188" s="2" customFormat="1" ht="13.15" hidden="1" customHeight="1">
      <c r="A10" s="29"/>
      <c r="B10" s="30">
        <v>8377</v>
      </c>
      <c r="C10" s="871" t="s">
        <v>509</v>
      </c>
      <c r="D10" s="111" t="s">
        <v>1441</v>
      </c>
      <c r="E10" s="111">
        <v>480126423</v>
      </c>
      <c r="F10" s="69">
        <v>70</v>
      </c>
      <c r="G10" s="32" t="s">
        <v>2148</v>
      </c>
      <c r="H10" s="842" t="s">
        <v>667</v>
      </c>
      <c r="I10" s="843"/>
      <c r="J10" s="844" t="s">
        <v>509</v>
      </c>
      <c r="K10" s="29" t="s">
        <v>43</v>
      </c>
      <c r="L10" s="32" t="s">
        <v>60</v>
      </c>
      <c r="M10" s="845"/>
      <c r="N10" s="29">
        <v>7</v>
      </c>
      <c r="O10" s="29">
        <v>7</v>
      </c>
      <c r="P10" s="29">
        <v>1</v>
      </c>
      <c r="Q10" s="846" t="s">
        <v>781</v>
      </c>
      <c r="R10" s="851"/>
      <c r="S10" s="98">
        <v>744.67648500000041</v>
      </c>
      <c r="T10" s="29"/>
      <c r="U10" s="29"/>
      <c r="V10" s="29"/>
      <c r="W10" s="29"/>
      <c r="X10" s="32"/>
      <c r="Y10" s="32"/>
      <c r="Z10" s="32"/>
      <c r="AA10" s="29"/>
      <c r="AB10" s="29"/>
      <c r="AC10" s="32"/>
      <c r="AD10" s="32"/>
      <c r="AE10" s="29"/>
      <c r="AF10" s="29"/>
      <c r="AG10" s="29"/>
      <c r="AH10" s="29"/>
      <c r="AI10" s="29"/>
      <c r="AJ10" s="62"/>
      <c r="AK10" s="29"/>
      <c r="AL10" s="29"/>
      <c r="AM10" s="29"/>
      <c r="AN10" s="29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2"/>
      <c r="BQ10" s="81">
        <v>6.6</v>
      </c>
      <c r="BR10" s="83">
        <v>4.3</v>
      </c>
      <c r="BS10" s="85">
        <v>87.1</v>
      </c>
      <c r="BT10" s="69">
        <v>6</v>
      </c>
      <c r="BU10" s="88">
        <v>0.19</v>
      </c>
      <c r="BV10" s="69">
        <v>2.5</v>
      </c>
      <c r="BW10" s="32" t="s">
        <v>124</v>
      </c>
      <c r="BX10" s="90">
        <v>2.9</v>
      </c>
      <c r="BY10" s="92">
        <v>5.0000000000000001E-3</v>
      </c>
      <c r="BZ10" s="69">
        <v>46.1</v>
      </c>
      <c r="CA10" s="69">
        <v>53.9</v>
      </c>
      <c r="CB10" s="93">
        <v>0.85528756957328389</v>
      </c>
      <c r="CC10" s="94">
        <v>0.33</v>
      </c>
      <c r="CD10" s="32" t="s">
        <v>124</v>
      </c>
      <c r="CE10" s="69">
        <v>4.3</v>
      </c>
      <c r="CF10" s="69">
        <v>7.3</v>
      </c>
      <c r="CG10" s="95">
        <v>6.8100000000000005</v>
      </c>
      <c r="CH10" s="95">
        <v>94.7</v>
      </c>
      <c r="CI10" s="107">
        <v>39077</v>
      </c>
      <c r="CJ10" s="95">
        <v>5.2999999999999972</v>
      </c>
      <c r="CK10" s="95">
        <f>CM10+CO10+CQ10</f>
        <v>4.18</v>
      </c>
      <c r="CL10" s="95">
        <v>59.5</v>
      </c>
      <c r="CM10" s="95">
        <v>1</v>
      </c>
      <c r="CN10" s="95">
        <v>21.9</v>
      </c>
      <c r="CO10" s="95">
        <v>2.83</v>
      </c>
      <c r="CP10" s="95">
        <v>4.21</v>
      </c>
      <c r="CQ10" s="95">
        <v>0.35</v>
      </c>
      <c r="CR10" s="95">
        <v>0.2</v>
      </c>
      <c r="CS10" s="32" t="s">
        <v>778</v>
      </c>
      <c r="CT10" s="26">
        <v>38.9</v>
      </c>
      <c r="CU10" s="847" t="s">
        <v>409</v>
      </c>
      <c r="CV10" s="847">
        <v>16250</v>
      </c>
      <c r="CW10" s="847">
        <v>77.099999999999994</v>
      </c>
      <c r="CX10" s="847">
        <v>22.9</v>
      </c>
      <c r="CY10" s="847">
        <v>17.7</v>
      </c>
      <c r="CZ10" s="847" t="s">
        <v>411</v>
      </c>
      <c r="DA10" s="847" t="s">
        <v>409</v>
      </c>
      <c r="DB10" s="847">
        <v>6.15</v>
      </c>
      <c r="DC10" s="848">
        <v>0</v>
      </c>
      <c r="DD10" s="97">
        <v>97.992397133589236</v>
      </c>
      <c r="DE10" s="98">
        <v>5.6229866666666668</v>
      </c>
      <c r="DF10" s="29" t="s">
        <v>60</v>
      </c>
      <c r="DG10" s="29" t="s">
        <v>60</v>
      </c>
      <c r="DH10" s="29">
        <v>189</v>
      </c>
      <c r="DI10" s="29">
        <v>106</v>
      </c>
      <c r="DJ10" s="822">
        <v>29.674421208812745</v>
      </c>
      <c r="DK10" s="29">
        <v>1</v>
      </c>
      <c r="DL10" s="29">
        <v>3</v>
      </c>
      <c r="DM10" s="29">
        <v>2</v>
      </c>
      <c r="DN10" s="29" t="s">
        <v>438</v>
      </c>
      <c r="DO10" s="845" t="s">
        <v>510</v>
      </c>
      <c r="DP10" s="68">
        <v>55</v>
      </c>
      <c r="DQ10" s="29" t="s">
        <v>440</v>
      </c>
      <c r="DR10" s="29" t="s">
        <v>438</v>
      </c>
      <c r="DS10" s="75">
        <v>0</v>
      </c>
      <c r="DT10" s="845" t="s">
        <v>511</v>
      </c>
      <c r="DU10"/>
      <c r="DV10"/>
      <c r="DW10" s="61"/>
      <c r="DX10" s="8" t="s">
        <v>512</v>
      </c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</row>
    <row r="11" spans="1:188" ht="13.15" hidden="1" customHeight="1">
      <c r="A11" s="29"/>
      <c r="B11" s="30">
        <v>8544</v>
      </c>
      <c r="C11" s="871" t="s">
        <v>509</v>
      </c>
      <c r="D11" s="111" t="s">
        <v>1441</v>
      </c>
      <c r="E11" s="111">
        <v>480126423</v>
      </c>
      <c r="F11" s="69">
        <v>70</v>
      </c>
      <c r="G11" s="32" t="s">
        <v>2114</v>
      </c>
      <c r="H11" s="842" t="s">
        <v>667</v>
      </c>
      <c r="I11" s="843"/>
      <c r="J11" s="844" t="s">
        <v>509</v>
      </c>
      <c r="K11" s="29" t="s">
        <v>43</v>
      </c>
      <c r="L11" s="32" t="s">
        <v>60</v>
      </c>
      <c r="M11" s="845"/>
      <c r="N11" s="29">
        <v>7</v>
      </c>
      <c r="O11" s="29">
        <v>7</v>
      </c>
      <c r="P11" s="29">
        <v>1</v>
      </c>
      <c r="Q11" s="846" t="s">
        <v>781</v>
      </c>
      <c r="R11" s="851"/>
      <c r="S11" s="98">
        <v>665.31912499999953</v>
      </c>
      <c r="T11" s="29"/>
      <c r="U11" s="29"/>
      <c r="V11" s="29"/>
      <c r="W11" s="29"/>
      <c r="X11" s="32"/>
      <c r="Y11" s="32"/>
      <c r="Z11" s="32"/>
      <c r="AA11" s="29"/>
      <c r="AB11" s="29"/>
      <c r="AC11" s="32"/>
      <c r="AD11" s="32"/>
      <c r="AE11" s="29"/>
      <c r="AF11" s="29"/>
      <c r="AG11" s="29"/>
      <c r="AH11" s="29"/>
      <c r="AI11" s="29"/>
      <c r="AJ11" s="62"/>
      <c r="AK11" s="29"/>
      <c r="AL11" s="29"/>
      <c r="AM11" s="29"/>
      <c r="AN11" s="29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2"/>
      <c r="BQ11" s="82">
        <v>13.6</v>
      </c>
      <c r="BR11" s="84">
        <v>3.4</v>
      </c>
      <c r="BS11" s="86">
        <v>81.900000000000006</v>
      </c>
      <c r="BT11" s="69">
        <v>9.6999999999999993</v>
      </c>
      <c r="BU11" s="88">
        <v>0.9</v>
      </c>
      <c r="BV11" s="69">
        <v>7.9</v>
      </c>
      <c r="BW11" s="32" t="s">
        <v>124</v>
      </c>
      <c r="BX11" s="90">
        <v>2.8</v>
      </c>
      <c r="BY11" s="92">
        <v>0.01</v>
      </c>
      <c r="BZ11" s="69">
        <v>50.6</v>
      </c>
      <c r="CA11" s="69">
        <v>47.3</v>
      </c>
      <c r="CB11" s="93">
        <v>1.0697674418604652</v>
      </c>
      <c r="CC11" s="94">
        <v>0.4</v>
      </c>
      <c r="CD11" s="32" t="s">
        <v>124</v>
      </c>
      <c r="CE11" s="69"/>
      <c r="CF11" s="69"/>
      <c r="CG11" s="95">
        <v>0.40600000000000003</v>
      </c>
      <c r="CH11" s="95">
        <v>88.4</v>
      </c>
      <c r="CI11" s="107">
        <v>37537</v>
      </c>
      <c r="CJ11" s="95">
        <v>11.599999999999994</v>
      </c>
      <c r="CK11" s="95">
        <v>1.026</v>
      </c>
      <c r="CL11" s="95">
        <v>6.09</v>
      </c>
      <c r="CM11" s="95">
        <v>7.5999999999999998E-2</v>
      </c>
      <c r="CN11" s="95">
        <v>26.6</v>
      </c>
      <c r="CO11" s="95">
        <v>0.33</v>
      </c>
      <c r="CP11" s="95">
        <v>49.5</v>
      </c>
      <c r="CQ11" s="95">
        <v>0.62</v>
      </c>
      <c r="CR11" s="95">
        <v>0.16</v>
      </c>
      <c r="CS11" s="96" t="s">
        <v>778</v>
      </c>
      <c r="CT11" s="26">
        <v>71.099999999999994</v>
      </c>
      <c r="CU11" s="847" t="s">
        <v>409</v>
      </c>
      <c r="CV11" s="847">
        <v>9894</v>
      </c>
      <c r="CW11" s="847">
        <v>76.900000000000006</v>
      </c>
      <c r="CX11" s="847">
        <v>23.1</v>
      </c>
      <c r="CY11" s="847">
        <v>49.3</v>
      </c>
      <c r="CZ11" s="847">
        <v>48178</v>
      </c>
      <c r="DA11" s="847" t="s">
        <v>409</v>
      </c>
      <c r="DB11" s="847">
        <v>6.1</v>
      </c>
      <c r="DC11" s="848">
        <v>0</v>
      </c>
      <c r="DD11" s="97">
        <v>56.43729672021253</v>
      </c>
      <c r="DE11" s="98">
        <v>4.8493333333333331</v>
      </c>
      <c r="DF11" s="29" t="s">
        <v>60</v>
      </c>
      <c r="DG11" s="29" t="s">
        <v>60</v>
      </c>
      <c r="DH11" s="29">
        <v>189</v>
      </c>
      <c r="DI11" s="29">
        <v>106</v>
      </c>
      <c r="DJ11" s="822">
        <v>29.674421208812745</v>
      </c>
      <c r="DK11" s="29">
        <v>1</v>
      </c>
      <c r="DL11" s="29">
        <v>3</v>
      </c>
      <c r="DM11" s="29">
        <v>2</v>
      </c>
      <c r="DN11" s="29" t="s">
        <v>438</v>
      </c>
      <c r="DO11" s="845" t="s">
        <v>510</v>
      </c>
      <c r="DP11" s="68">
        <v>55</v>
      </c>
      <c r="DQ11" s="29" t="s">
        <v>440</v>
      </c>
      <c r="DR11" s="29" t="s">
        <v>438</v>
      </c>
      <c r="DS11" s="75">
        <v>0</v>
      </c>
      <c r="DT11" s="845" t="s">
        <v>511</v>
      </c>
      <c r="DW11" s="61"/>
      <c r="DX11" s="4" t="s">
        <v>513</v>
      </c>
    </row>
    <row r="12" spans="1:188" ht="13.15" hidden="1" customHeight="1">
      <c r="A12" s="29"/>
      <c r="B12" s="30">
        <v>9202</v>
      </c>
      <c r="C12" s="810" t="s">
        <v>558</v>
      </c>
      <c r="D12" s="32" t="s">
        <v>1966</v>
      </c>
      <c r="E12" s="91">
        <v>470508427</v>
      </c>
      <c r="F12" s="69">
        <v>71</v>
      </c>
      <c r="G12" s="32" t="s">
        <v>1965</v>
      </c>
      <c r="H12" s="842" t="s">
        <v>667</v>
      </c>
      <c r="I12" s="843"/>
      <c r="J12" s="844" t="s">
        <v>558</v>
      </c>
      <c r="K12" s="29" t="s">
        <v>43</v>
      </c>
      <c r="L12" s="32" t="s">
        <v>60</v>
      </c>
      <c r="M12" s="845"/>
      <c r="N12" s="29">
        <v>3</v>
      </c>
      <c r="O12" s="29"/>
      <c r="P12" s="29">
        <v>1</v>
      </c>
      <c r="Q12" s="866" t="s">
        <v>781</v>
      </c>
      <c r="R12" s="29"/>
      <c r="S12" s="98">
        <v>1603.1988600000018</v>
      </c>
      <c r="T12" s="29"/>
      <c r="U12" s="29"/>
      <c r="V12" s="29"/>
      <c r="W12" s="29"/>
      <c r="X12" s="32"/>
      <c r="Y12" s="32"/>
      <c r="Z12" s="32"/>
      <c r="AA12" s="29"/>
      <c r="AB12" s="29"/>
      <c r="AC12" s="32"/>
      <c r="AD12" s="32"/>
      <c r="AE12" s="29"/>
      <c r="AF12" s="29"/>
      <c r="AG12" s="29"/>
      <c r="AH12" s="29"/>
      <c r="AI12" s="29"/>
      <c r="AJ12" s="62"/>
      <c r="AK12" s="29"/>
      <c r="AL12" s="29"/>
      <c r="AM12" s="29"/>
      <c r="AN12" s="29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2"/>
      <c r="BQ12" s="82">
        <v>2.1800000000000002</v>
      </c>
      <c r="BR12" s="84">
        <v>2.91</v>
      </c>
      <c r="BS12" s="86">
        <v>93.7</v>
      </c>
      <c r="BT12" s="95">
        <v>0.70828793774319077</v>
      </c>
      <c r="BU12" s="95">
        <v>2.8266536964980545E-2</v>
      </c>
      <c r="BV12" s="95">
        <v>1.7</v>
      </c>
      <c r="BW12" s="95" t="s">
        <v>124</v>
      </c>
      <c r="BX12" s="95">
        <v>0</v>
      </c>
      <c r="BY12" s="98">
        <v>6.7799999999999996E-3</v>
      </c>
      <c r="BZ12" s="95">
        <v>64</v>
      </c>
      <c r="CA12" s="95">
        <v>36.6</v>
      </c>
      <c r="CB12" s="93">
        <v>1.7486338797814207</v>
      </c>
      <c r="CC12" s="94">
        <v>0</v>
      </c>
      <c r="CD12" s="32" t="s">
        <v>124</v>
      </c>
      <c r="CE12" s="95">
        <v>5.54</v>
      </c>
      <c r="CF12" s="95">
        <v>11.2</v>
      </c>
      <c r="CG12" s="95">
        <v>1.3699999999999999</v>
      </c>
      <c r="CH12" s="95">
        <v>90.1</v>
      </c>
      <c r="CI12" s="107">
        <v>49137</v>
      </c>
      <c r="CJ12" s="95">
        <v>9.9000000000000057</v>
      </c>
      <c r="CK12" s="95">
        <v>2.33</v>
      </c>
      <c r="CL12" s="95">
        <v>14.2</v>
      </c>
      <c r="CM12" s="95">
        <v>0.41</v>
      </c>
      <c r="CN12" s="95">
        <v>32.9</v>
      </c>
      <c r="CO12" s="95">
        <v>0.96</v>
      </c>
      <c r="CP12" s="95">
        <v>33</v>
      </c>
      <c r="CQ12" s="95">
        <v>0.96</v>
      </c>
      <c r="CR12" s="95">
        <v>4.1000000000000002E-2</v>
      </c>
      <c r="CS12" s="32" t="s">
        <v>778</v>
      </c>
      <c r="CT12" s="26">
        <v>1.1000000000000001</v>
      </c>
      <c r="CU12" s="847" t="s">
        <v>409</v>
      </c>
      <c r="CV12" s="847">
        <v>1982</v>
      </c>
      <c r="CW12" s="847">
        <v>87.4</v>
      </c>
      <c r="CX12" s="847">
        <v>12.6</v>
      </c>
      <c r="CY12" s="847" t="s">
        <v>409</v>
      </c>
      <c r="CZ12" s="847" t="s">
        <v>409</v>
      </c>
      <c r="DA12" s="847" t="s">
        <v>409</v>
      </c>
      <c r="DB12" s="847" t="s">
        <v>409</v>
      </c>
      <c r="DC12" s="848">
        <v>0</v>
      </c>
      <c r="DD12" s="97">
        <v>43.177858279955373</v>
      </c>
      <c r="DE12" s="98">
        <v>1.4352499999999999</v>
      </c>
      <c r="DF12" s="820"/>
      <c r="DG12" s="820"/>
      <c r="DH12" s="877"/>
      <c r="DI12" s="877"/>
      <c r="DJ12" s="877"/>
      <c r="DK12" s="29">
        <v>2</v>
      </c>
      <c r="DL12" s="29">
        <v>2</v>
      </c>
      <c r="DM12" s="29">
        <v>2</v>
      </c>
      <c r="DN12" s="29" t="s">
        <v>438</v>
      </c>
      <c r="DO12" s="845" t="s">
        <v>510</v>
      </c>
      <c r="DP12" s="68">
        <v>15</v>
      </c>
      <c r="DQ12" s="29" t="s">
        <v>440</v>
      </c>
      <c r="DR12" s="29" t="s">
        <v>438</v>
      </c>
      <c r="DS12" s="845" t="s">
        <v>559</v>
      </c>
      <c r="DT12" s="75"/>
      <c r="DW12" s="61"/>
      <c r="DX12" s="15"/>
    </row>
    <row r="13" spans="1:188" ht="13.15" customHeight="1">
      <c r="A13" s="29">
        <v>8</v>
      </c>
      <c r="B13" s="30">
        <v>8982</v>
      </c>
      <c r="C13" s="810" t="s">
        <v>3199</v>
      </c>
      <c r="D13" s="32" t="s">
        <v>941</v>
      </c>
      <c r="E13" s="855" t="s">
        <v>3200</v>
      </c>
      <c r="F13" s="69">
        <v>57</v>
      </c>
      <c r="G13" s="32" t="s">
        <v>2006</v>
      </c>
      <c r="H13" s="842" t="s">
        <v>35</v>
      </c>
      <c r="I13" s="845" t="s">
        <v>8</v>
      </c>
      <c r="J13" s="30" t="s">
        <v>58</v>
      </c>
      <c r="K13" s="29" t="s">
        <v>43</v>
      </c>
      <c r="L13" s="29" t="s">
        <v>60</v>
      </c>
      <c r="M13" s="845" t="s">
        <v>105</v>
      </c>
      <c r="N13" s="29">
        <v>3</v>
      </c>
      <c r="O13" s="29">
        <v>3</v>
      </c>
      <c r="P13" s="29">
        <v>1</v>
      </c>
      <c r="Q13" s="846" t="s">
        <v>781</v>
      </c>
      <c r="R13" s="29"/>
      <c r="S13" s="98">
        <v>329.59421199999952</v>
      </c>
      <c r="T13" s="29">
        <v>10.199999999999999</v>
      </c>
      <c r="U13" s="29">
        <v>29.7</v>
      </c>
      <c r="V13" s="29">
        <v>2.25</v>
      </c>
      <c r="W13" s="29">
        <v>1340000</v>
      </c>
      <c r="X13" s="822">
        <v>41.9</v>
      </c>
      <c r="Y13" s="822">
        <v>47.6</v>
      </c>
      <c r="Z13" s="29">
        <v>2010000</v>
      </c>
      <c r="AA13" s="39">
        <v>1612.8</v>
      </c>
      <c r="AB13" s="853">
        <f>X13*AA13/100</f>
        <v>675.76319999999987</v>
      </c>
      <c r="AC13" s="32">
        <v>1.8</v>
      </c>
      <c r="AD13" s="32">
        <v>1810000</v>
      </c>
      <c r="AE13" s="854">
        <f t="shared" ref="AE13:AF15" si="1">Y13-AC13</f>
        <v>45.800000000000004</v>
      </c>
      <c r="AF13" s="29">
        <f t="shared" si="1"/>
        <v>200000</v>
      </c>
      <c r="AG13" s="853">
        <f>AB13*Y13/100</f>
        <v>321.66328319999991</v>
      </c>
      <c r="AH13" s="853">
        <f>AC13*AB13/100</f>
        <v>12.163737599999997</v>
      </c>
      <c r="AI13" s="853">
        <f>AG13-AH13</f>
        <v>309.49954559999992</v>
      </c>
      <c r="AJ13" s="62">
        <v>24</v>
      </c>
      <c r="AK13" s="853">
        <f>AG13/AJ13</f>
        <v>13.402636799999996</v>
      </c>
      <c r="AL13" s="853">
        <f>AH13/AJ13</f>
        <v>0.5068223999999999</v>
      </c>
      <c r="AM13" s="853">
        <f>AB13/AJ13</f>
        <v>28.156799999999993</v>
      </c>
      <c r="AN13" s="29">
        <v>2</v>
      </c>
      <c r="AO13" s="822"/>
      <c r="AP13" s="822"/>
      <c r="AQ13" s="29"/>
      <c r="AR13" s="29"/>
      <c r="AS13" s="29" t="s">
        <v>125</v>
      </c>
      <c r="AT13" s="29"/>
      <c r="AU13" s="29"/>
      <c r="AV13" s="29"/>
      <c r="AW13" s="29"/>
      <c r="AX13" s="29"/>
      <c r="AY13" s="29"/>
      <c r="AZ13" s="29"/>
      <c r="BA13" s="29"/>
      <c r="BB13" s="82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82">
        <v>16.3</v>
      </c>
      <c r="BR13" s="84">
        <v>40.4</v>
      </c>
      <c r="BS13" s="86">
        <v>36.6</v>
      </c>
      <c r="BT13" s="69">
        <v>13.9</v>
      </c>
      <c r="BU13" s="88">
        <v>0.77</v>
      </c>
      <c r="BV13" s="69">
        <v>4.7300000000000004</v>
      </c>
      <c r="BW13" s="32" t="s">
        <v>124</v>
      </c>
      <c r="BX13" s="91">
        <v>0.9</v>
      </c>
      <c r="BY13" s="32" t="s">
        <v>124</v>
      </c>
      <c r="BZ13" s="69">
        <v>32.6</v>
      </c>
      <c r="CA13" s="69">
        <v>66.2</v>
      </c>
      <c r="CB13" s="93">
        <v>0.49244712990936557</v>
      </c>
      <c r="CC13" s="94" t="s">
        <v>124</v>
      </c>
      <c r="CD13" s="32" t="s">
        <v>124</v>
      </c>
      <c r="CE13" s="69">
        <v>0.23</v>
      </c>
      <c r="CF13" s="69">
        <v>0.42</v>
      </c>
      <c r="CG13" s="32" t="s">
        <v>124</v>
      </c>
      <c r="CH13" s="32" t="s">
        <v>124</v>
      </c>
      <c r="CI13" s="32" t="s">
        <v>124</v>
      </c>
      <c r="CJ13" s="32" t="s">
        <v>124</v>
      </c>
      <c r="CK13" s="32" t="s">
        <v>124</v>
      </c>
      <c r="CL13" s="32" t="s">
        <v>124</v>
      </c>
      <c r="CM13" s="32" t="s">
        <v>124</v>
      </c>
      <c r="CN13" s="32" t="s">
        <v>124</v>
      </c>
      <c r="CO13" s="32" t="s">
        <v>124</v>
      </c>
      <c r="CP13" s="32" t="s">
        <v>124</v>
      </c>
      <c r="CQ13" s="32" t="s">
        <v>124</v>
      </c>
      <c r="CR13" s="32" t="s">
        <v>124</v>
      </c>
      <c r="CS13" s="32" t="s">
        <v>786</v>
      </c>
      <c r="CT13" s="847" t="s">
        <v>409</v>
      </c>
      <c r="CU13" s="847" t="s">
        <v>409</v>
      </c>
      <c r="CV13" s="847">
        <v>89</v>
      </c>
      <c r="CW13" s="847">
        <v>47.2</v>
      </c>
      <c r="CX13" s="847">
        <v>52.8</v>
      </c>
      <c r="CY13" s="847" t="s">
        <v>409</v>
      </c>
      <c r="CZ13" s="847" t="s">
        <v>409</v>
      </c>
      <c r="DA13" s="847" t="s">
        <v>409</v>
      </c>
      <c r="DB13" s="847" t="s">
        <v>409</v>
      </c>
      <c r="DC13" s="848">
        <v>0</v>
      </c>
      <c r="DD13" s="97">
        <v>10.392824002474482</v>
      </c>
      <c r="DE13" s="98">
        <v>2.6879999999999998E-2</v>
      </c>
      <c r="DF13" s="820"/>
      <c r="DG13" s="29" t="s">
        <v>60</v>
      </c>
      <c r="DH13" s="872">
        <v>170</v>
      </c>
      <c r="DI13" s="872">
        <v>86</v>
      </c>
      <c r="DJ13" s="872"/>
      <c r="DK13" s="872">
        <v>2</v>
      </c>
      <c r="DL13" s="872">
        <v>2</v>
      </c>
      <c r="DM13" s="872">
        <v>2</v>
      </c>
      <c r="DN13" s="820" t="s">
        <v>438</v>
      </c>
      <c r="DO13" s="845" t="s">
        <v>3282</v>
      </c>
      <c r="DP13" s="29">
        <v>65</v>
      </c>
      <c r="DQ13" s="29" t="s">
        <v>440</v>
      </c>
      <c r="DR13" s="29" t="s">
        <v>438</v>
      </c>
      <c r="DS13" s="845" t="s">
        <v>3283</v>
      </c>
      <c r="DT13" s="845" t="s">
        <v>3284</v>
      </c>
      <c r="DW13" s="61"/>
      <c r="DX13" s="15"/>
      <c r="DY13" s="15"/>
      <c r="EV13" s="17"/>
      <c r="EW13" s="17"/>
      <c r="EX13" s="17"/>
      <c r="EY13" s="17"/>
      <c r="EZ13" s="17"/>
      <c r="FA13" s="17"/>
      <c r="FB13" s="17"/>
      <c r="FC13" s="17"/>
      <c r="FD13" s="17"/>
      <c r="FE13" s="806"/>
      <c r="FF13" s="806"/>
      <c r="FG13" s="806"/>
      <c r="FH13" s="806"/>
      <c r="FI13" s="806"/>
      <c r="FJ13" s="806"/>
      <c r="FK13" s="806"/>
      <c r="FL13" s="806"/>
      <c r="FM13" s="806"/>
      <c r="FN13" s="806"/>
      <c r="FO13" s="806"/>
      <c r="FP13" s="806"/>
      <c r="FQ13" s="806"/>
      <c r="FR13" s="806"/>
      <c r="FS13" s="806"/>
      <c r="FT13" s="806"/>
      <c r="FU13" s="806"/>
      <c r="FV13" s="806"/>
      <c r="FW13" s="806"/>
      <c r="FX13" s="806"/>
      <c r="FY13" s="806"/>
      <c r="FZ13" s="806"/>
      <c r="GA13" s="806"/>
      <c r="GB13" s="806"/>
      <c r="GC13" s="806"/>
      <c r="GD13" s="806"/>
      <c r="GE13" s="806"/>
      <c r="GF13" s="806"/>
    </row>
    <row r="14" spans="1:188" ht="13.15" customHeight="1">
      <c r="A14" s="29">
        <v>62</v>
      </c>
      <c r="B14" s="30">
        <v>10333</v>
      </c>
      <c r="C14" s="810" t="s">
        <v>224</v>
      </c>
      <c r="D14" s="32" t="s">
        <v>1001</v>
      </c>
      <c r="E14" s="32">
        <v>511029113</v>
      </c>
      <c r="F14" s="69">
        <v>68</v>
      </c>
      <c r="G14" s="32" t="s">
        <v>1644</v>
      </c>
      <c r="H14" s="842" t="s">
        <v>35</v>
      </c>
      <c r="I14" s="845" t="s">
        <v>215</v>
      </c>
      <c r="J14" s="30" t="s">
        <v>224</v>
      </c>
      <c r="K14" s="29" t="s">
        <v>43</v>
      </c>
      <c r="L14" s="29" t="s">
        <v>225</v>
      </c>
      <c r="M14" s="845" t="s">
        <v>118</v>
      </c>
      <c r="N14" s="29">
        <v>1</v>
      </c>
      <c r="O14" s="29"/>
      <c r="P14" s="29">
        <v>1</v>
      </c>
      <c r="Q14" s="846" t="s">
        <v>777</v>
      </c>
      <c r="R14" s="852">
        <v>1.6218770092000001</v>
      </c>
      <c r="S14" s="98">
        <v>358.77209700000049</v>
      </c>
      <c r="T14" s="29">
        <v>75.900000000000006</v>
      </c>
      <c r="U14" s="29">
        <v>5.74</v>
      </c>
      <c r="V14" s="29">
        <v>0.92</v>
      </c>
      <c r="W14" s="29">
        <v>1650000</v>
      </c>
      <c r="X14" s="822">
        <v>8.85</v>
      </c>
      <c r="Y14" s="822">
        <v>16</v>
      </c>
      <c r="Z14" s="29">
        <v>1280000</v>
      </c>
      <c r="AA14" s="39">
        <v>6366.8450704225352</v>
      </c>
      <c r="AB14" s="853">
        <f>Y14*AA14/100</f>
        <v>1018.6952112676056</v>
      </c>
      <c r="AC14" s="32">
        <v>3.16</v>
      </c>
      <c r="AD14" s="32">
        <v>1190000</v>
      </c>
      <c r="AE14" s="854">
        <f t="shared" si="1"/>
        <v>12.84</v>
      </c>
      <c r="AF14" s="29">
        <f t="shared" si="1"/>
        <v>90000</v>
      </c>
      <c r="AG14" s="853">
        <f>AB14*Y14/100</f>
        <v>162.99123380281691</v>
      </c>
      <c r="AH14" s="853">
        <f>AC14*AB14/100</f>
        <v>32.190768676056337</v>
      </c>
      <c r="AI14" s="853">
        <f>AG14-AH14</f>
        <v>130.80046512676057</v>
      </c>
      <c r="AJ14" s="62">
        <v>7</v>
      </c>
      <c r="AK14" s="853">
        <f>AG14/AJ14</f>
        <v>23.284461971830986</v>
      </c>
      <c r="AL14" s="853">
        <f>AH14/AJ14</f>
        <v>4.5986812394366199</v>
      </c>
      <c r="AM14" s="853">
        <f>AB14/AJ14</f>
        <v>145.52788732394365</v>
      </c>
      <c r="AN14" s="29"/>
      <c r="AO14" s="95">
        <v>11.8</v>
      </c>
      <c r="AP14" s="95">
        <v>41.4</v>
      </c>
      <c r="AQ14" s="32">
        <v>2435</v>
      </c>
      <c r="AR14" s="32">
        <v>2.86</v>
      </c>
      <c r="AS14" s="32">
        <v>2041</v>
      </c>
      <c r="AT14" s="32">
        <v>71.7</v>
      </c>
      <c r="AU14" s="32">
        <v>5184</v>
      </c>
      <c r="AV14" s="32">
        <v>1.6</v>
      </c>
      <c r="AW14" s="32">
        <v>8312</v>
      </c>
      <c r="AX14" s="32">
        <v>92.1</v>
      </c>
      <c r="AY14" s="32">
        <v>3652</v>
      </c>
      <c r="AZ14" s="32">
        <v>89</v>
      </c>
      <c r="BA14" s="32">
        <v>6924</v>
      </c>
      <c r="BB14" s="95">
        <v>80.2</v>
      </c>
      <c r="BC14" s="32">
        <v>4.5199999999999996</v>
      </c>
      <c r="BD14" s="32">
        <v>82.3</v>
      </c>
      <c r="BE14" s="32">
        <v>3917</v>
      </c>
      <c r="BF14" s="32">
        <v>98</v>
      </c>
      <c r="BG14" s="32">
        <v>3233</v>
      </c>
      <c r="BH14" s="32">
        <v>18.899999999999999</v>
      </c>
      <c r="BI14" s="32">
        <v>7094</v>
      </c>
      <c r="BJ14" s="32">
        <v>60.3</v>
      </c>
      <c r="BK14" s="32">
        <v>13782</v>
      </c>
      <c r="BL14" s="32">
        <v>0.94</v>
      </c>
      <c r="BM14" s="32">
        <v>6614</v>
      </c>
      <c r="BN14" s="32">
        <v>2.3199999999999998</v>
      </c>
      <c r="BO14" s="32">
        <v>3893</v>
      </c>
      <c r="BP14" s="32">
        <v>7.3</v>
      </c>
      <c r="BQ14" s="82">
        <v>83.4</v>
      </c>
      <c r="BR14" s="84">
        <v>4.9400000000000004</v>
      </c>
      <c r="BS14" s="86">
        <v>11.1</v>
      </c>
      <c r="BT14" s="109">
        <v>71.400000000000006</v>
      </c>
      <c r="BU14" s="88">
        <v>2.2000000000000002</v>
      </c>
      <c r="BV14" s="108">
        <v>2.7</v>
      </c>
      <c r="BW14" s="109" t="s">
        <v>124</v>
      </c>
      <c r="BX14" s="109">
        <v>16.600000000000001</v>
      </c>
      <c r="BY14" s="109">
        <v>0.04</v>
      </c>
      <c r="BZ14" s="69">
        <v>56.6</v>
      </c>
      <c r="CA14" s="95">
        <v>44</v>
      </c>
      <c r="CB14" s="93">
        <v>1.2863636363636364</v>
      </c>
      <c r="CC14" s="94">
        <v>1.5</v>
      </c>
      <c r="CD14" s="32" t="s">
        <v>124</v>
      </c>
      <c r="CE14" s="69">
        <v>34.4</v>
      </c>
      <c r="CF14" s="32">
        <v>44</v>
      </c>
      <c r="CG14" s="95">
        <v>2.2965832635983263</v>
      </c>
      <c r="CH14" s="32">
        <v>91.1</v>
      </c>
      <c r="CI14" s="32">
        <v>45931</v>
      </c>
      <c r="CJ14" s="95">
        <v>8.9000000000000057</v>
      </c>
      <c r="CK14" s="95">
        <v>4.3318632635983265</v>
      </c>
      <c r="CL14" s="95">
        <v>21.5</v>
      </c>
      <c r="CM14" s="95">
        <v>1.1109832635983263</v>
      </c>
      <c r="CN14" s="95">
        <v>24</v>
      </c>
      <c r="CO14" s="95">
        <v>1.1856</v>
      </c>
      <c r="CP14" s="95">
        <v>41.2</v>
      </c>
      <c r="CQ14" s="95">
        <v>2.0352800000000002</v>
      </c>
      <c r="CR14" s="98">
        <v>1.22</v>
      </c>
      <c r="CS14" s="32" t="s">
        <v>793</v>
      </c>
      <c r="CT14" s="847" t="s">
        <v>409</v>
      </c>
      <c r="CU14" s="847" t="s">
        <v>409</v>
      </c>
      <c r="CV14" s="847">
        <v>1889</v>
      </c>
      <c r="CW14" s="847">
        <v>10.5</v>
      </c>
      <c r="CX14" s="847">
        <v>89.5</v>
      </c>
      <c r="CY14" s="847" t="s">
        <v>409</v>
      </c>
      <c r="CZ14" s="847" t="s">
        <v>409</v>
      </c>
      <c r="DA14" s="847" t="s">
        <v>409</v>
      </c>
      <c r="DB14" s="847" t="s">
        <v>409</v>
      </c>
      <c r="DC14" s="848" t="s">
        <v>413</v>
      </c>
      <c r="DD14" s="97">
        <v>76.814559295824907</v>
      </c>
      <c r="DE14" s="98">
        <v>0.90954929577464794</v>
      </c>
      <c r="DF14" s="820"/>
      <c r="DG14" s="29" t="s">
        <v>225</v>
      </c>
      <c r="DH14" s="872" t="s">
        <v>615</v>
      </c>
      <c r="DI14" s="872" t="s">
        <v>615</v>
      </c>
      <c r="DJ14" s="872" t="s">
        <v>615</v>
      </c>
      <c r="DK14" s="872">
        <v>2</v>
      </c>
      <c r="DL14" s="872">
        <v>2</v>
      </c>
      <c r="DM14" s="872">
        <v>2</v>
      </c>
      <c r="DN14" s="820" t="s">
        <v>438</v>
      </c>
      <c r="DO14" s="845" t="s">
        <v>3285</v>
      </c>
      <c r="DP14" s="29">
        <v>30</v>
      </c>
      <c r="DQ14" s="29" t="s">
        <v>440</v>
      </c>
      <c r="DR14" s="29" t="s">
        <v>440</v>
      </c>
      <c r="DS14" s="845" t="s">
        <v>3286</v>
      </c>
      <c r="DT14" s="845" t="s">
        <v>466</v>
      </c>
      <c r="DW14" s="61"/>
    </row>
    <row r="15" spans="1:188" ht="13.15" customHeight="1">
      <c r="A15" s="29">
        <v>63</v>
      </c>
      <c r="B15" s="30">
        <v>10360</v>
      </c>
      <c r="C15" s="810" t="s">
        <v>81</v>
      </c>
      <c r="D15" s="32" t="s">
        <v>1183</v>
      </c>
      <c r="E15" s="32">
        <v>375515445</v>
      </c>
      <c r="F15" s="69">
        <v>82</v>
      </c>
      <c r="G15" s="32" t="s">
        <v>1627</v>
      </c>
      <c r="H15" s="842" t="s">
        <v>35</v>
      </c>
      <c r="I15" s="845" t="s">
        <v>216</v>
      </c>
      <c r="J15" s="30" t="s">
        <v>81</v>
      </c>
      <c r="K15" s="29" t="s">
        <v>48</v>
      </c>
      <c r="L15" s="29" t="s">
        <v>60</v>
      </c>
      <c r="M15" s="845" t="s">
        <v>105</v>
      </c>
      <c r="N15" s="29">
        <v>3</v>
      </c>
      <c r="O15" s="850" t="s">
        <v>3196</v>
      </c>
      <c r="P15" s="29">
        <v>1</v>
      </c>
      <c r="Q15" s="866" t="s">
        <v>777</v>
      </c>
      <c r="R15" s="821" t="s">
        <v>747</v>
      </c>
      <c r="S15" s="98">
        <v>358.77209700000049</v>
      </c>
      <c r="T15" s="29">
        <v>34.1</v>
      </c>
      <c r="U15" s="29">
        <v>3.23</v>
      </c>
      <c r="V15" s="29">
        <v>0.31</v>
      </c>
      <c r="W15" s="29">
        <v>2080000</v>
      </c>
      <c r="X15" s="822">
        <v>68</v>
      </c>
      <c r="Y15" s="822">
        <v>1.43</v>
      </c>
      <c r="Z15" s="29">
        <v>1790000</v>
      </c>
      <c r="AA15" s="39">
        <v>5910.32</v>
      </c>
      <c r="AB15" s="853">
        <f>X15*AA15/100</f>
        <v>4019.0176000000001</v>
      </c>
      <c r="AC15" s="32">
        <v>0.7</v>
      </c>
      <c r="AD15" s="32">
        <v>1610000</v>
      </c>
      <c r="AE15" s="854">
        <f t="shared" si="1"/>
        <v>0.73</v>
      </c>
      <c r="AF15" s="29">
        <f t="shared" si="1"/>
        <v>180000</v>
      </c>
      <c r="AG15" s="853">
        <f>AB15*Y15/100</f>
        <v>57.471951680000004</v>
      </c>
      <c r="AH15" s="853">
        <f>AC15*AB15/100</f>
        <v>28.1331232</v>
      </c>
      <c r="AI15" s="853">
        <f>AG15-AH15</f>
        <v>29.338828480000004</v>
      </c>
      <c r="AJ15" s="62">
        <v>46</v>
      </c>
      <c r="AK15" s="853">
        <f>AG15/AJ15</f>
        <v>1.2493902539130435</v>
      </c>
      <c r="AL15" s="853">
        <f>AH15/AJ15</f>
        <v>0.61158963478260875</v>
      </c>
      <c r="AM15" s="853">
        <f>AB15/AJ15</f>
        <v>87.369947826086957</v>
      </c>
      <c r="AN15" s="29">
        <v>2</v>
      </c>
      <c r="AO15" s="95">
        <v>51.7</v>
      </c>
      <c r="AP15" s="95">
        <v>91.5</v>
      </c>
      <c r="AQ15" s="32">
        <v>4548</v>
      </c>
      <c r="AR15" s="32">
        <v>14.9</v>
      </c>
      <c r="AS15" s="32">
        <v>2150</v>
      </c>
      <c r="AT15" s="32">
        <v>5.53</v>
      </c>
      <c r="AU15" s="32">
        <v>2465</v>
      </c>
      <c r="AV15" s="32">
        <v>14.6</v>
      </c>
      <c r="AW15" s="32">
        <v>7563</v>
      </c>
      <c r="AX15" s="32">
        <v>42.7</v>
      </c>
      <c r="AY15" s="32">
        <v>2334</v>
      </c>
      <c r="AZ15" s="32">
        <v>66.900000000000006</v>
      </c>
      <c r="BA15" s="32">
        <v>2785</v>
      </c>
      <c r="BB15" s="95">
        <v>27.7</v>
      </c>
      <c r="BC15" s="32">
        <v>10.6</v>
      </c>
      <c r="BD15" s="32">
        <v>84.3</v>
      </c>
      <c r="BE15" s="32">
        <v>4227</v>
      </c>
      <c r="BF15" s="32">
        <v>97.8</v>
      </c>
      <c r="BG15" s="32">
        <v>2091</v>
      </c>
      <c r="BH15" s="32">
        <v>0</v>
      </c>
      <c r="BI15" s="32" t="s">
        <v>7</v>
      </c>
      <c r="BJ15" s="32">
        <v>92.2</v>
      </c>
      <c r="BK15" s="32">
        <v>7292</v>
      </c>
      <c r="BL15" s="32">
        <v>1.3</v>
      </c>
      <c r="BM15" s="32">
        <v>3941</v>
      </c>
      <c r="BN15" s="32">
        <v>3.03</v>
      </c>
      <c r="BO15" s="32">
        <v>4465</v>
      </c>
      <c r="BP15" s="32">
        <v>18.399999999999999</v>
      </c>
      <c r="BQ15" s="82">
        <v>12.1</v>
      </c>
      <c r="BR15" s="84">
        <v>5.49</v>
      </c>
      <c r="BS15" s="86">
        <v>80.7</v>
      </c>
      <c r="BT15" s="109">
        <v>8.1</v>
      </c>
      <c r="BU15" s="88">
        <v>0.8</v>
      </c>
      <c r="BV15" s="108">
        <v>7.5</v>
      </c>
      <c r="BW15" s="109" t="s">
        <v>124</v>
      </c>
      <c r="BX15" s="109">
        <v>1.7</v>
      </c>
      <c r="BY15" s="109">
        <v>0.03</v>
      </c>
      <c r="BZ15" s="69">
        <v>42.8</v>
      </c>
      <c r="CA15" s="95">
        <v>56.4</v>
      </c>
      <c r="CB15" s="93">
        <v>0.75886524822695034</v>
      </c>
      <c r="CC15" s="94">
        <v>0.2</v>
      </c>
      <c r="CD15" s="32" t="s">
        <v>124</v>
      </c>
      <c r="CE15" s="69">
        <v>12.1</v>
      </c>
      <c r="CF15" s="32">
        <v>21.3</v>
      </c>
      <c r="CG15" s="95">
        <v>2.6989133389884423</v>
      </c>
      <c r="CH15" s="32">
        <v>90.9</v>
      </c>
      <c r="CI15" s="32">
        <v>30902</v>
      </c>
      <c r="CJ15" s="95">
        <v>9.0999999999999943</v>
      </c>
      <c r="CK15" s="95">
        <v>4.6972733389884427</v>
      </c>
      <c r="CL15" s="95">
        <v>5.81</v>
      </c>
      <c r="CM15" s="95">
        <v>0.33821333898844236</v>
      </c>
      <c r="CN15" s="95">
        <v>43</v>
      </c>
      <c r="CO15" s="95">
        <v>2.3607</v>
      </c>
      <c r="CP15" s="95">
        <v>36.4</v>
      </c>
      <c r="CQ15" s="95">
        <v>1.9983600000000001</v>
      </c>
      <c r="CR15" s="98">
        <v>0.17</v>
      </c>
      <c r="CS15" s="32" t="s">
        <v>784</v>
      </c>
      <c r="CT15" s="847" t="s">
        <v>409</v>
      </c>
      <c r="CU15" s="847" t="s">
        <v>409</v>
      </c>
      <c r="CV15" s="847">
        <v>908</v>
      </c>
      <c r="CW15" s="847">
        <v>40.4</v>
      </c>
      <c r="CX15" s="847">
        <v>59.6</v>
      </c>
      <c r="CY15" s="847">
        <v>1.4</v>
      </c>
      <c r="CZ15" s="847">
        <v>5898</v>
      </c>
      <c r="DA15" s="847" t="s">
        <v>409</v>
      </c>
      <c r="DB15" s="847">
        <v>7.38</v>
      </c>
      <c r="DC15" s="848">
        <v>0</v>
      </c>
      <c r="DD15" s="97">
        <v>1.782087558417748</v>
      </c>
      <c r="DE15" s="98">
        <v>0.45463999999999999</v>
      </c>
      <c r="DF15" s="820"/>
      <c r="DG15" s="29" t="s">
        <v>152</v>
      </c>
      <c r="DH15" s="872">
        <v>154</v>
      </c>
      <c r="DI15" s="872">
        <v>74</v>
      </c>
      <c r="DJ15" s="872">
        <v>31.2</v>
      </c>
      <c r="DK15" s="872">
        <v>2</v>
      </c>
      <c r="DL15" s="872" t="s">
        <v>615</v>
      </c>
      <c r="DM15" s="872" t="s">
        <v>615</v>
      </c>
      <c r="DN15" s="820" t="s">
        <v>440</v>
      </c>
      <c r="DO15" s="873" t="s">
        <v>3287</v>
      </c>
      <c r="DP15" s="872">
        <v>60</v>
      </c>
      <c r="DQ15" s="872" t="s">
        <v>440</v>
      </c>
      <c r="DR15" s="872" t="s">
        <v>440</v>
      </c>
      <c r="DS15" s="873" t="s">
        <v>3288</v>
      </c>
      <c r="DT15" s="873" t="s">
        <v>3289</v>
      </c>
      <c r="DW15" s="61"/>
      <c r="DX15" s="15"/>
    </row>
    <row r="16" spans="1:188" ht="13.15" customHeight="1">
      <c r="A16" s="29"/>
      <c r="B16" s="30">
        <v>10617</v>
      </c>
      <c r="C16" s="810" t="s">
        <v>707</v>
      </c>
      <c r="D16" s="32" t="s">
        <v>1202</v>
      </c>
      <c r="E16" s="32">
        <v>415516057</v>
      </c>
      <c r="F16" s="69">
        <v>78</v>
      </c>
      <c r="G16" s="32" t="s">
        <v>1531</v>
      </c>
      <c r="H16" s="842" t="s">
        <v>736</v>
      </c>
      <c r="I16" s="843"/>
      <c r="J16" s="844" t="s">
        <v>707</v>
      </c>
      <c r="K16" s="29" t="s">
        <v>48</v>
      </c>
      <c r="L16" s="69" t="s">
        <v>708</v>
      </c>
      <c r="M16" s="845"/>
      <c r="N16" s="29"/>
      <c r="O16" s="29"/>
      <c r="P16" s="29">
        <v>1</v>
      </c>
      <c r="Q16" s="866" t="s">
        <v>801</v>
      </c>
      <c r="R16" s="29"/>
      <c r="S16" s="29"/>
      <c r="T16" s="29"/>
      <c r="U16" s="29"/>
      <c r="V16" s="29"/>
      <c r="W16" s="29"/>
      <c r="X16" s="32"/>
      <c r="Y16" s="32"/>
      <c r="Z16" s="32"/>
      <c r="AA16" s="29"/>
      <c r="AB16" s="29"/>
      <c r="AC16" s="32"/>
      <c r="AD16" s="32"/>
      <c r="AE16" s="29"/>
      <c r="AF16" s="29"/>
      <c r="AG16" s="29"/>
      <c r="AH16" s="29"/>
      <c r="AI16" s="29"/>
      <c r="AJ16" s="62"/>
      <c r="AK16" s="29"/>
      <c r="AL16" s="29"/>
      <c r="AM16" s="29"/>
      <c r="AN16" s="29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2"/>
      <c r="BQ16" s="81">
        <v>9.5</v>
      </c>
      <c r="BR16" s="83">
        <v>22.4</v>
      </c>
      <c r="BS16" s="85">
        <v>64.400000000000006</v>
      </c>
      <c r="BT16" s="69">
        <v>6.7</v>
      </c>
      <c r="BU16" s="89">
        <v>0.4</v>
      </c>
      <c r="BV16" s="69">
        <v>4.7</v>
      </c>
      <c r="BW16" s="32" t="s">
        <v>124</v>
      </c>
      <c r="BX16" s="109">
        <v>1.3</v>
      </c>
      <c r="BY16" s="32" t="s">
        <v>124</v>
      </c>
      <c r="BZ16" s="69">
        <v>36.5</v>
      </c>
      <c r="CA16" s="69">
        <v>63.5</v>
      </c>
      <c r="CB16" s="93">
        <v>0.57480314960629919</v>
      </c>
      <c r="CC16" s="111" t="s">
        <v>124</v>
      </c>
      <c r="CD16" s="32" t="s">
        <v>124</v>
      </c>
      <c r="CE16" s="69">
        <v>0.2</v>
      </c>
      <c r="CF16" s="32">
        <v>1.1000000000000001</v>
      </c>
      <c r="CG16" s="95">
        <v>9.9275332650972352</v>
      </c>
      <c r="CH16" s="32" t="s">
        <v>124</v>
      </c>
      <c r="CI16" s="32" t="s">
        <v>124</v>
      </c>
      <c r="CJ16" s="32" t="s">
        <v>124</v>
      </c>
      <c r="CK16" s="95">
        <v>22.4</v>
      </c>
      <c r="CL16" s="32">
        <v>21.8</v>
      </c>
      <c r="CM16" s="95">
        <v>4.9981576253838282</v>
      </c>
      <c r="CN16" s="32">
        <v>21.5</v>
      </c>
      <c r="CO16" s="95">
        <v>4.9293756397134079</v>
      </c>
      <c r="CP16" s="32">
        <v>54.4</v>
      </c>
      <c r="CQ16" s="95">
        <v>12.472466734902763</v>
      </c>
      <c r="CR16" s="32" t="s">
        <v>124</v>
      </c>
      <c r="CS16" s="32" t="s">
        <v>789</v>
      </c>
      <c r="CT16" s="847" t="s">
        <v>409</v>
      </c>
      <c r="CU16" s="847" t="s">
        <v>409</v>
      </c>
      <c r="CV16" s="847" t="s">
        <v>409</v>
      </c>
      <c r="CW16" s="847" t="s">
        <v>409</v>
      </c>
      <c r="CX16" s="847" t="s">
        <v>409</v>
      </c>
      <c r="CY16" s="847" t="s">
        <v>409</v>
      </c>
      <c r="CZ16" s="847" t="s">
        <v>409</v>
      </c>
      <c r="DA16" s="847" t="s">
        <v>409</v>
      </c>
      <c r="DB16" s="847" t="s">
        <v>409</v>
      </c>
      <c r="DC16" s="847" t="s">
        <v>409</v>
      </c>
      <c r="DD16" s="97">
        <v>27.5</v>
      </c>
      <c r="DE16" s="98">
        <v>0.1144</v>
      </c>
      <c r="DF16" s="820"/>
      <c r="DG16" s="879" t="s">
        <v>60</v>
      </c>
      <c r="DH16" s="872">
        <v>174</v>
      </c>
      <c r="DI16" s="872">
        <v>95</v>
      </c>
      <c r="DJ16" s="872">
        <v>31.4</v>
      </c>
      <c r="DK16" s="872">
        <v>2</v>
      </c>
      <c r="DL16" s="872">
        <v>3</v>
      </c>
      <c r="DM16" s="872">
        <v>3</v>
      </c>
      <c r="DN16" s="820" t="s">
        <v>438</v>
      </c>
      <c r="DO16" s="873" t="s">
        <v>3290</v>
      </c>
      <c r="DP16" s="872">
        <v>20</v>
      </c>
      <c r="DQ16" s="872" t="s">
        <v>440</v>
      </c>
      <c r="DR16" s="872" t="s">
        <v>438</v>
      </c>
      <c r="DS16" s="873" t="s">
        <v>3291</v>
      </c>
      <c r="DT16" s="873" t="s">
        <v>3292</v>
      </c>
      <c r="DW16" s="61"/>
      <c r="DX16" s="15"/>
    </row>
    <row r="17" spans="1:188" ht="13.15" customHeight="1">
      <c r="A17" s="29">
        <v>50</v>
      </c>
      <c r="B17" s="30">
        <v>10143</v>
      </c>
      <c r="C17" s="810" t="s">
        <v>155</v>
      </c>
      <c r="D17" s="32" t="s">
        <v>1070</v>
      </c>
      <c r="E17" s="32">
        <v>6408151101</v>
      </c>
      <c r="F17" s="69">
        <v>55</v>
      </c>
      <c r="G17" s="32" t="s">
        <v>1707</v>
      </c>
      <c r="H17" s="842" t="s">
        <v>35</v>
      </c>
      <c r="I17" s="845" t="s">
        <v>135</v>
      </c>
      <c r="J17" s="30" t="s">
        <v>155</v>
      </c>
      <c r="K17" s="29" t="s">
        <v>43</v>
      </c>
      <c r="L17" s="29" t="s">
        <v>156</v>
      </c>
      <c r="M17" s="845" t="s">
        <v>167</v>
      </c>
      <c r="N17" s="29">
        <v>3</v>
      </c>
      <c r="O17" s="29">
        <v>3</v>
      </c>
      <c r="P17" s="29">
        <v>1</v>
      </c>
      <c r="Q17" s="846" t="s">
        <v>781</v>
      </c>
      <c r="R17" s="29"/>
      <c r="S17" s="98">
        <v>167.91953700000022</v>
      </c>
      <c r="T17" s="29">
        <v>43.6</v>
      </c>
      <c r="U17" s="29">
        <v>62.6</v>
      </c>
      <c r="V17" s="29">
        <v>0.31</v>
      </c>
      <c r="W17" s="29">
        <v>1530000</v>
      </c>
      <c r="X17" s="822">
        <v>5.8</v>
      </c>
      <c r="Y17" s="822">
        <v>22.9</v>
      </c>
      <c r="Z17" s="29">
        <v>2810000</v>
      </c>
      <c r="AA17" s="39">
        <v>875.55555555555554</v>
      </c>
      <c r="AB17" s="853">
        <f>X17*AA17/100</f>
        <v>50.782222222222217</v>
      </c>
      <c r="AC17" s="32">
        <v>2.06</v>
      </c>
      <c r="AD17" s="32">
        <v>2000000</v>
      </c>
      <c r="AE17" s="854">
        <f>Y17-AC17</f>
        <v>20.84</v>
      </c>
      <c r="AF17" s="29">
        <f>Z17-AD17</f>
        <v>810000</v>
      </c>
      <c r="AG17" s="853">
        <f>AB17*Y17/100</f>
        <v>11.629128888888888</v>
      </c>
      <c r="AH17" s="853">
        <f>AC17*AB17/100</f>
        <v>1.0461137777777778</v>
      </c>
      <c r="AI17" s="853">
        <f>AG17-AH17</f>
        <v>10.583015111111109</v>
      </c>
      <c r="AJ17" s="62">
        <v>49</v>
      </c>
      <c r="AK17" s="853">
        <f>AG17/AJ17</f>
        <v>0.23732916099773241</v>
      </c>
      <c r="AL17" s="853">
        <f>AH17/AJ17</f>
        <v>2.1349260770975056E-2</v>
      </c>
      <c r="AM17" s="853">
        <f>AB17/AJ17</f>
        <v>1.0363718820861676</v>
      </c>
      <c r="AN17" s="29">
        <v>1</v>
      </c>
      <c r="AO17" s="95">
        <v>4.51</v>
      </c>
      <c r="AP17" s="95">
        <v>65.900000000000006</v>
      </c>
      <c r="AQ17" s="32">
        <v>1968</v>
      </c>
      <c r="AR17" s="32">
        <v>2.61</v>
      </c>
      <c r="AS17" s="32">
        <v>4952</v>
      </c>
      <c r="AT17" s="32">
        <v>84.1</v>
      </c>
      <c r="AU17" s="32">
        <v>7517</v>
      </c>
      <c r="AV17" s="32">
        <v>4.4800000000000004</v>
      </c>
      <c r="AW17" s="32">
        <v>3765</v>
      </c>
      <c r="AX17" s="32">
        <v>97.4</v>
      </c>
      <c r="AY17" s="32">
        <v>5200</v>
      </c>
      <c r="AZ17" s="32">
        <v>96.8</v>
      </c>
      <c r="BA17" s="32">
        <v>10225</v>
      </c>
      <c r="BB17" s="95">
        <v>31.4</v>
      </c>
      <c r="BC17" s="32">
        <v>42.7</v>
      </c>
      <c r="BD17" s="32">
        <v>55</v>
      </c>
      <c r="BE17" s="32">
        <v>5459</v>
      </c>
      <c r="BF17" s="32">
        <v>97.2</v>
      </c>
      <c r="BG17" s="32">
        <v>1634</v>
      </c>
      <c r="BH17" s="32">
        <v>36.6</v>
      </c>
      <c r="BI17" s="32">
        <v>2969</v>
      </c>
      <c r="BJ17" s="32">
        <v>77.5</v>
      </c>
      <c r="BK17" s="32">
        <v>4201</v>
      </c>
      <c r="BL17" s="32">
        <v>1.46</v>
      </c>
      <c r="BM17" s="32">
        <v>3395</v>
      </c>
      <c r="BN17" s="32">
        <v>4.67</v>
      </c>
      <c r="BO17" s="32">
        <v>4878</v>
      </c>
      <c r="BP17" s="32">
        <v>62.1</v>
      </c>
      <c r="BQ17" s="82">
        <v>27</v>
      </c>
      <c r="BR17" s="84">
        <v>64.900000000000006</v>
      </c>
      <c r="BS17" s="86">
        <v>5.25</v>
      </c>
      <c r="BT17" s="109">
        <v>24.4</v>
      </c>
      <c r="BU17" s="88">
        <v>1.35</v>
      </c>
      <c r="BV17" s="108">
        <v>5</v>
      </c>
      <c r="BW17" s="109" t="s">
        <v>124</v>
      </c>
      <c r="BX17" s="109">
        <v>6.6</v>
      </c>
      <c r="BY17" s="110" t="s">
        <v>124</v>
      </c>
      <c r="BZ17" s="69">
        <v>56.1</v>
      </c>
      <c r="CA17" s="95">
        <v>43.9</v>
      </c>
      <c r="CB17" s="93">
        <v>1.2779043280182234</v>
      </c>
      <c r="CC17" s="94" t="s">
        <v>124</v>
      </c>
      <c r="CD17" s="109" t="s">
        <v>124</v>
      </c>
      <c r="CE17" s="69">
        <v>2.2000000000000002</v>
      </c>
      <c r="CF17" s="32">
        <v>3.5</v>
      </c>
      <c r="CG17" s="95">
        <v>30.024444444444448</v>
      </c>
      <c r="CH17" s="32" t="s">
        <v>124</v>
      </c>
      <c r="CI17" s="32" t="s">
        <v>124</v>
      </c>
      <c r="CJ17" s="32" t="s">
        <v>124</v>
      </c>
      <c r="CK17" s="95">
        <v>64.900000000000006</v>
      </c>
      <c r="CL17" s="95">
        <v>24.3</v>
      </c>
      <c r="CM17" s="95">
        <v>15.930000000000001</v>
      </c>
      <c r="CN17" s="95">
        <v>21.5</v>
      </c>
      <c r="CO17" s="95">
        <v>14.094444444444445</v>
      </c>
      <c r="CP17" s="95">
        <v>53.2</v>
      </c>
      <c r="CQ17" s="95">
        <v>34.875555555555557</v>
      </c>
      <c r="CR17" s="32" t="s">
        <v>124</v>
      </c>
      <c r="CS17" s="32" t="s">
        <v>792</v>
      </c>
      <c r="CT17" s="847" t="s">
        <v>409</v>
      </c>
      <c r="CU17" s="847" t="s">
        <v>409</v>
      </c>
      <c r="CV17" s="847">
        <v>261</v>
      </c>
      <c r="CW17" s="847">
        <v>16.899999999999999</v>
      </c>
      <c r="CX17" s="847">
        <v>83.1</v>
      </c>
      <c r="CY17" s="847" t="s">
        <v>409</v>
      </c>
      <c r="CZ17" s="847" t="s">
        <v>409</v>
      </c>
      <c r="DA17" s="847" t="s">
        <v>409</v>
      </c>
      <c r="DB17" s="847" t="s">
        <v>409</v>
      </c>
      <c r="DC17" s="848">
        <v>0</v>
      </c>
      <c r="DD17" s="97">
        <v>30.530802014722976</v>
      </c>
      <c r="DE17" s="98">
        <v>0.17511111111111111</v>
      </c>
      <c r="DF17" s="820"/>
      <c r="DG17" s="879" t="s">
        <v>3261</v>
      </c>
      <c r="DH17" s="872" t="s">
        <v>615</v>
      </c>
      <c r="DI17" s="872" t="s">
        <v>615</v>
      </c>
      <c r="DJ17" s="872" t="s">
        <v>615</v>
      </c>
      <c r="DK17" s="872">
        <v>2</v>
      </c>
      <c r="DL17" s="872">
        <v>2</v>
      </c>
      <c r="DM17" s="872">
        <v>1</v>
      </c>
      <c r="DN17" s="820" t="s">
        <v>438</v>
      </c>
      <c r="DO17" s="845" t="s">
        <v>456</v>
      </c>
      <c r="DP17" s="29">
        <v>10</v>
      </c>
      <c r="DQ17" s="29" t="s">
        <v>440</v>
      </c>
      <c r="DR17" s="29" t="s">
        <v>438</v>
      </c>
      <c r="DS17" s="845" t="s">
        <v>3293</v>
      </c>
      <c r="DT17" s="845" t="s">
        <v>466</v>
      </c>
      <c r="DW17" s="61"/>
      <c r="DX17" s="15"/>
      <c r="DY17" s="15"/>
    </row>
    <row r="18" spans="1:188" s="1" customFormat="1" ht="13.15" customHeight="1">
      <c r="A18" s="29">
        <v>12</v>
      </c>
      <c r="B18" s="30">
        <v>9091</v>
      </c>
      <c r="C18" s="810" t="s">
        <v>66</v>
      </c>
      <c r="D18" s="32" t="s">
        <v>1268</v>
      </c>
      <c r="E18" s="91">
        <v>6556170478</v>
      </c>
      <c r="F18" s="69">
        <v>53</v>
      </c>
      <c r="G18" s="32" t="s">
        <v>2000</v>
      </c>
      <c r="H18" s="842" t="s">
        <v>35</v>
      </c>
      <c r="I18" s="845" t="s">
        <v>11</v>
      </c>
      <c r="J18" s="30" t="s">
        <v>66</v>
      </c>
      <c r="K18" s="29" t="s">
        <v>48</v>
      </c>
      <c r="L18" s="29" t="s">
        <v>67</v>
      </c>
      <c r="M18" s="845" t="s">
        <v>121</v>
      </c>
      <c r="N18" s="29">
        <v>3</v>
      </c>
      <c r="O18" s="29"/>
      <c r="P18" s="29">
        <v>1</v>
      </c>
      <c r="Q18" s="846" t="s">
        <v>781</v>
      </c>
      <c r="R18" s="29"/>
      <c r="S18" s="29"/>
      <c r="T18" s="29">
        <v>5.96</v>
      </c>
      <c r="U18" s="29">
        <v>23.8</v>
      </c>
      <c r="V18" s="29">
        <v>0.8</v>
      </c>
      <c r="W18" s="29">
        <v>1790000</v>
      </c>
      <c r="X18" s="822">
        <v>33.6</v>
      </c>
      <c r="Y18" s="822">
        <v>13.5</v>
      </c>
      <c r="Z18" s="29">
        <v>657000</v>
      </c>
      <c r="AA18" s="39">
        <v>3089.2799999999997</v>
      </c>
      <c r="AB18" s="853">
        <f>X18*AA18/100</f>
        <v>1037.9980799999998</v>
      </c>
      <c r="AC18" s="32">
        <v>2.58</v>
      </c>
      <c r="AD18" s="32">
        <v>527000</v>
      </c>
      <c r="AE18" s="854">
        <f>Y18-AC18</f>
        <v>10.92</v>
      </c>
      <c r="AF18" s="29">
        <f>Z18-AD18</f>
        <v>130000</v>
      </c>
      <c r="AG18" s="853">
        <f>AB18*Y18/100</f>
        <v>140.12974079999998</v>
      </c>
      <c r="AH18" s="853">
        <f>AC18*AB18/100</f>
        <v>26.780350463999998</v>
      </c>
      <c r="AI18" s="853">
        <f>AG18-AH18</f>
        <v>113.34939033599998</v>
      </c>
      <c r="AJ18" s="62">
        <v>7</v>
      </c>
      <c r="AK18" s="853">
        <f>AG18/AJ18</f>
        <v>20.018534399999997</v>
      </c>
      <c r="AL18" s="853">
        <f>AH18/AJ18</f>
        <v>3.8257643519999998</v>
      </c>
      <c r="AM18" s="853">
        <f>AB18/AJ18</f>
        <v>148.28543999999997</v>
      </c>
      <c r="AN18" s="29">
        <v>2</v>
      </c>
      <c r="AO18" s="822"/>
      <c r="AP18" s="822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822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82">
        <v>8.9</v>
      </c>
      <c r="BR18" s="84">
        <v>42.9</v>
      </c>
      <c r="BS18" s="86">
        <v>41.1</v>
      </c>
      <c r="BT18" s="69">
        <v>3.4</v>
      </c>
      <c r="BU18" s="88">
        <v>0.3</v>
      </c>
      <c r="BV18" s="69">
        <v>3.6</v>
      </c>
      <c r="BW18" s="32" t="s">
        <v>124</v>
      </c>
      <c r="BX18" s="91">
        <v>20.2</v>
      </c>
      <c r="BY18" s="32">
        <v>0.03</v>
      </c>
      <c r="BZ18" s="69">
        <v>61.2</v>
      </c>
      <c r="CA18" s="69">
        <v>38.200000000000003</v>
      </c>
      <c r="CB18" s="93">
        <v>1.6020942408376964</v>
      </c>
      <c r="CC18" s="94">
        <v>0</v>
      </c>
      <c r="CD18" s="32" t="s">
        <v>124</v>
      </c>
      <c r="CE18" s="69">
        <v>11.9</v>
      </c>
      <c r="CF18" s="69">
        <v>24.8</v>
      </c>
      <c r="CG18" s="95">
        <v>22.11</v>
      </c>
      <c r="CH18" s="95">
        <v>97.3</v>
      </c>
      <c r="CI18" s="107">
        <v>76436</v>
      </c>
      <c r="CJ18" s="95">
        <v>2.7000000000000028</v>
      </c>
      <c r="CK18" s="95">
        <v>42.91</v>
      </c>
      <c r="CL18" s="95">
        <v>35.299999999999997</v>
      </c>
      <c r="CM18" s="95">
        <v>16.100000000000001</v>
      </c>
      <c r="CN18" s="95">
        <v>13.2</v>
      </c>
      <c r="CO18" s="95">
        <v>6.01</v>
      </c>
      <c r="CP18" s="95">
        <v>45.7</v>
      </c>
      <c r="CQ18" s="95">
        <v>20.8</v>
      </c>
      <c r="CR18" s="95">
        <v>4.6100000000000003</v>
      </c>
      <c r="CS18" s="96" t="s">
        <v>789</v>
      </c>
      <c r="CT18" s="847" t="s">
        <v>409</v>
      </c>
      <c r="CU18" s="847" t="s">
        <v>409</v>
      </c>
      <c r="CV18" s="847">
        <v>723</v>
      </c>
      <c r="CW18" s="847">
        <v>34.700000000000003</v>
      </c>
      <c r="CX18" s="847">
        <v>65.3</v>
      </c>
      <c r="CY18" s="847" t="s">
        <v>409</v>
      </c>
      <c r="CZ18" s="847" t="s">
        <v>409</v>
      </c>
      <c r="DA18" s="847" t="s">
        <v>409</v>
      </c>
      <c r="DB18" s="847" t="s">
        <v>409</v>
      </c>
      <c r="DC18" s="848">
        <v>0</v>
      </c>
      <c r="DD18" s="97">
        <v>6.6757022141701361</v>
      </c>
      <c r="DE18" s="98">
        <v>0.51488</v>
      </c>
      <c r="DF18" s="820"/>
      <c r="DG18" s="879" t="s">
        <v>67</v>
      </c>
      <c r="DH18" s="872">
        <v>174</v>
      </c>
      <c r="DI18" s="872">
        <v>94</v>
      </c>
      <c r="DJ18" s="872"/>
      <c r="DK18" s="872">
        <v>2</v>
      </c>
      <c r="DL18" s="872">
        <v>2</v>
      </c>
      <c r="DM18" s="872">
        <v>1</v>
      </c>
      <c r="DN18" s="820" t="s">
        <v>438</v>
      </c>
      <c r="DO18" s="845" t="s">
        <v>3294</v>
      </c>
      <c r="DP18" s="29">
        <v>50</v>
      </c>
      <c r="DQ18" s="29" t="s">
        <v>438</v>
      </c>
      <c r="DR18" s="29" t="s">
        <v>438</v>
      </c>
      <c r="DS18" s="845" t="s">
        <v>3295</v>
      </c>
      <c r="DT18" s="845" t="s">
        <v>3296</v>
      </c>
      <c r="DU18"/>
      <c r="DV18"/>
      <c r="DW18" s="61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</row>
    <row r="19" spans="1:188" ht="13.15" customHeight="1">
      <c r="A19" s="29"/>
      <c r="B19" s="30">
        <v>11042</v>
      </c>
      <c r="C19" s="810" t="s">
        <v>716</v>
      </c>
      <c r="D19" s="32" t="s">
        <v>1086</v>
      </c>
      <c r="E19" s="32">
        <v>6359070212</v>
      </c>
      <c r="F19" s="69">
        <v>56</v>
      </c>
      <c r="G19" s="32" t="s">
        <v>1405</v>
      </c>
      <c r="H19" s="842" t="s">
        <v>743</v>
      </c>
      <c r="I19" s="843"/>
      <c r="J19" s="844" t="s">
        <v>716</v>
      </c>
      <c r="K19" s="29" t="s">
        <v>48</v>
      </c>
      <c r="L19" s="69" t="s">
        <v>717</v>
      </c>
      <c r="M19" s="845"/>
      <c r="N19" s="29"/>
      <c r="O19" s="29"/>
      <c r="P19" s="29">
        <v>1</v>
      </c>
      <c r="Q19" s="862" t="s">
        <v>777</v>
      </c>
      <c r="R19" s="29"/>
      <c r="S19" s="29"/>
      <c r="T19" s="29"/>
      <c r="U19" s="29"/>
      <c r="V19" s="29"/>
      <c r="W19" s="29"/>
      <c r="X19" s="32"/>
      <c r="Y19" s="32"/>
      <c r="Z19" s="32"/>
      <c r="AA19" s="29"/>
      <c r="AB19" s="29"/>
      <c r="AC19" s="32"/>
      <c r="AD19" s="32"/>
      <c r="AE19" s="29"/>
      <c r="AF19" s="29"/>
      <c r="AG19" s="29"/>
      <c r="AH19" s="29"/>
      <c r="AI19" s="29"/>
      <c r="AJ19" s="62"/>
      <c r="AK19" s="29"/>
      <c r="AL19" s="29"/>
      <c r="AM19" s="29"/>
      <c r="AN19" s="29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2"/>
      <c r="BQ19" s="81">
        <v>28</v>
      </c>
      <c r="BR19" s="83">
        <v>65.900000000000006</v>
      </c>
      <c r="BS19" s="85">
        <v>5.6</v>
      </c>
      <c r="BT19" s="69">
        <v>22.9</v>
      </c>
      <c r="BU19" s="89">
        <v>1.1000000000000001</v>
      </c>
      <c r="BV19" s="69">
        <v>3.7</v>
      </c>
      <c r="BW19" s="69" t="s">
        <v>124</v>
      </c>
      <c r="BX19" s="91">
        <v>46.2</v>
      </c>
      <c r="BY19" s="69" t="s">
        <v>124</v>
      </c>
      <c r="BZ19" s="69">
        <v>48.7</v>
      </c>
      <c r="CA19" s="69">
        <v>51.3</v>
      </c>
      <c r="CB19" s="93">
        <v>0.94931773879142312</v>
      </c>
      <c r="CC19" s="111">
        <v>0.5</v>
      </c>
      <c r="CD19" s="69" t="s">
        <v>124</v>
      </c>
      <c r="CE19" s="69">
        <v>39.4</v>
      </c>
      <c r="CF19" s="69">
        <v>30</v>
      </c>
      <c r="CG19" s="95">
        <v>27.216700000000003</v>
      </c>
      <c r="CH19" s="32">
        <v>91.2</v>
      </c>
      <c r="CI19" s="32">
        <v>9862</v>
      </c>
      <c r="CJ19" s="95">
        <v>8.7999999999999972</v>
      </c>
      <c r="CK19" s="95">
        <v>65.109200000000016</v>
      </c>
      <c r="CL19" s="32">
        <v>20.100000000000001</v>
      </c>
      <c r="CM19" s="95">
        <v>13.245900000000001</v>
      </c>
      <c r="CN19" s="32">
        <v>21.2</v>
      </c>
      <c r="CO19" s="95">
        <v>13.970800000000002</v>
      </c>
      <c r="CP19" s="32">
        <v>57.5</v>
      </c>
      <c r="CQ19" s="95">
        <v>37.892500000000005</v>
      </c>
      <c r="CR19" s="32">
        <v>0.9</v>
      </c>
      <c r="CS19" s="96" t="s">
        <v>172</v>
      </c>
      <c r="CT19" s="847" t="s">
        <v>409</v>
      </c>
      <c r="CU19" s="847" t="s">
        <v>409</v>
      </c>
      <c r="CV19" s="847" t="s">
        <v>409</v>
      </c>
      <c r="CW19" s="847" t="s">
        <v>409</v>
      </c>
      <c r="CX19" s="847" t="s">
        <v>409</v>
      </c>
      <c r="CY19" s="847" t="s">
        <v>409</v>
      </c>
      <c r="CZ19" s="847" t="s">
        <v>409</v>
      </c>
      <c r="DA19" s="847" t="s">
        <v>409</v>
      </c>
      <c r="DB19" s="847" t="s">
        <v>409</v>
      </c>
      <c r="DC19" s="847" t="s">
        <v>409</v>
      </c>
      <c r="DD19" s="97">
        <v>22.787821122740247</v>
      </c>
      <c r="DE19" s="98">
        <v>0.18307380000000001</v>
      </c>
      <c r="DF19" s="820"/>
      <c r="DG19" s="879" t="s">
        <v>3262</v>
      </c>
      <c r="DH19" s="872" t="s">
        <v>615</v>
      </c>
      <c r="DI19" s="872" t="s">
        <v>615</v>
      </c>
      <c r="DJ19" s="872" t="s">
        <v>615</v>
      </c>
      <c r="DK19" s="872">
        <v>2</v>
      </c>
      <c r="DL19" s="882">
        <v>2</v>
      </c>
      <c r="DM19" s="872">
        <v>2</v>
      </c>
      <c r="DN19" s="820" t="s">
        <v>438</v>
      </c>
      <c r="DO19" s="845" t="s">
        <v>3297</v>
      </c>
      <c r="DP19" s="29">
        <v>40</v>
      </c>
      <c r="DQ19" s="29" t="s">
        <v>440</v>
      </c>
      <c r="DR19" s="29" t="s">
        <v>438</v>
      </c>
      <c r="DS19" s="845" t="s">
        <v>3298</v>
      </c>
      <c r="DT19" s="845" t="s">
        <v>3299</v>
      </c>
      <c r="DW19" s="61"/>
      <c r="DX19" s="15"/>
      <c r="DY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</row>
    <row r="20" spans="1:188" ht="13.15" customHeight="1">
      <c r="A20" s="29">
        <v>68</v>
      </c>
      <c r="B20" s="30">
        <v>10402</v>
      </c>
      <c r="C20" s="810" t="s">
        <v>233</v>
      </c>
      <c r="D20" s="32" t="s">
        <v>1164</v>
      </c>
      <c r="E20" s="32">
        <v>8701246169</v>
      </c>
      <c r="F20" s="69">
        <v>32</v>
      </c>
      <c r="G20" s="32" t="s">
        <v>1603</v>
      </c>
      <c r="H20" s="842" t="s">
        <v>35</v>
      </c>
      <c r="I20" s="845" t="s">
        <v>221</v>
      </c>
      <c r="J20" s="30" t="s">
        <v>233</v>
      </c>
      <c r="K20" s="29" t="s">
        <v>43</v>
      </c>
      <c r="L20" s="29" t="s">
        <v>234</v>
      </c>
      <c r="M20" s="845" t="s">
        <v>166</v>
      </c>
      <c r="N20" s="29">
        <v>1</v>
      </c>
      <c r="O20" s="29"/>
      <c r="P20" s="29">
        <v>1</v>
      </c>
      <c r="Q20" s="846" t="s">
        <v>781</v>
      </c>
      <c r="R20" s="852">
        <v>34.229463907499998</v>
      </c>
      <c r="S20" s="98">
        <v>726.13331299999982</v>
      </c>
      <c r="T20" s="29">
        <v>34.4</v>
      </c>
      <c r="U20" s="29">
        <v>2.78</v>
      </c>
      <c r="V20" s="29">
        <v>1.78</v>
      </c>
      <c r="W20" s="29">
        <v>2970000</v>
      </c>
      <c r="X20" s="822">
        <v>39.700000000000003</v>
      </c>
      <c r="Y20" s="822">
        <v>17.600000000000001</v>
      </c>
      <c r="Z20" s="29">
        <v>4550000</v>
      </c>
      <c r="AA20" s="39">
        <v>13078.399999999998</v>
      </c>
      <c r="AB20" s="853">
        <f>Y20*AA20/100</f>
        <v>2301.7983999999997</v>
      </c>
      <c r="AC20" s="32">
        <v>2.2999999999999998</v>
      </c>
      <c r="AD20" s="32">
        <v>5110000</v>
      </c>
      <c r="AE20" s="854">
        <f>Y20-AC20</f>
        <v>15.3</v>
      </c>
      <c r="AF20" s="29"/>
      <c r="AG20" s="853">
        <f>AB20*Y20/100</f>
        <v>405.11651839999996</v>
      </c>
      <c r="AH20" s="853">
        <f>AC20*AB20/100</f>
        <v>52.941363199999984</v>
      </c>
      <c r="AI20" s="853">
        <f>AG20-AH20</f>
        <v>352.17515519999995</v>
      </c>
      <c r="AJ20" s="62">
        <v>6</v>
      </c>
      <c r="AK20" s="853">
        <f>AG20/AJ20</f>
        <v>67.519419733333322</v>
      </c>
      <c r="AL20" s="853">
        <f>AH20/AJ20</f>
        <v>8.82356053333333</v>
      </c>
      <c r="AM20" s="853">
        <f>AB20/AJ20</f>
        <v>383.63306666666659</v>
      </c>
      <c r="AN20" s="29"/>
      <c r="AO20" s="95">
        <v>71.099999999999994</v>
      </c>
      <c r="AP20" s="95">
        <v>99.7</v>
      </c>
      <c r="AQ20" s="32">
        <v>10509</v>
      </c>
      <c r="AR20" s="32">
        <v>11.8</v>
      </c>
      <c r="AS20" s="32">
        <v>1938</v>
      </c>
      <c r="AT20" s="32">
        <v>3.32</v>
      </c>
      <c r="AU20" s="32">
        <v>2785</v>
      </c>
      <c r="AV20" s="32">
        <v>21.2</v>
      </c>
      <c r="AW20" s="32">
        <v>7679</v>
      </c>
      <c r="AX20" s="32">
        <v>73.8</v>
      </c>
      <c r="AY20" s="32">
        <v>2996</v>
      </c>
      <c r="AZ20" s="32">
        <v>40.200000000000003</v>
      </c>
      <c r="BA20" s="32">
        <v>3846</v>
      </c>
      <c r="BB20" s="95">
        <v>12.4</v>
      </c>
      <c r="BC20" s="32">
        <v>8.18</v>
      </c>
      <c r="BD20" s="32">
        <v>94.2</v>
      </c>
      <c r="BE20" s="32">
        <v>3070</v>
      </c>
      <c r="BF20" s="32">
        <v>94.4</v>
      </c>
      <c r="BG20" s="32">
        <v>4465</v>
      </c>
      <c r="BH20" s="32">
        <v>5.39</v>
      </c>
      <c r="BI20" s="32">
        <v>3510</v>
      </c>
      <c r="BJ20" s="32">
        <v>87.3</v>
      </c>
      <c r="BK20" s="32">
        <v>12928</v>
      </c>
      <c r="BL20" s="32">
        <v>1.28</v>
      </c>
      <c r="BM20" s="32">
        <v>3754</v>
      </c>
      <c r="BN20" s="32">
        <v>2.62</v>
      </c>
      <c r="BO20" s="32">
        <v>3468</v>
      </c>
      <c r="BP20" s="32">
        <v>13</v>
      </c>
      <c r="BQ20" s="81">
        <v>47.7</v>
      </c>
      <c r="BR20" s="83">
        <v>4</v>
      </c>
      <c r="BS20" s="85">
        <v>46.7</v>
      </c>
      <c r="BT20" s="32">
        <v>43.5</v>
      </c>
      <c r="BU20" s="88">
        <v>1.7</v>
      </c>
      <c r="BV20" s="32">
        <v>3.5</v>
      </c>
      <c r="BW20" s="32" t="s">
        <v>124</v>
      </c>
      <c r="BX20" s="109">
        <v>7.1</v>
      </c>
      <c r="BY20" s="32">
        <v>0.03</v>
      </c>
      <c r="BZ20" s="69">
        <v>86</v>
      </c>
      <c r="CA20" s="69">
        <v>14.2</v>
      </c>
      <c r="CB20" s="93">
        <v>6.056338028169014</v>
      </c>
      <c r="CC20" s="111">
        <v>1</v>
      </c>
      <c r="CD20" s="32" t="s">
        <v>124</v>
      </c>
      <c r="CE20" s="69">
        <v>7.1</v>
      </c>
      <c r="CF20" s="69">
        <v>3.8</v>
      </c>
      <c r="CG20" s="95">
        <v>1.1419877300613497</v>
      </c>
      <c r="CH20" s="32">
        <v>97.8</v>
      </c>
      <c r="CI20" s="32">
        <v>54522</v>
      </c>
      <c r="CJ20" s="95">
        <v>2.2000000000000028</v>
      </c>
      <c r="CK20" s="95">
        <v>3.8339877300613496</v>
      </c>
      <c r="CL20" s="95">
        <v>11.1</v>
      </c>
      <c r="CM20" s="95">
        <v>0.45398773006134968</v>
      </c>
      <c r="CN20" s="95">
        <v>17.2</v>
      </c>
      <c r="CO20" s="95">
        <v>0.68799999999999994</v>
      </c>
      <c r="CP20" s="95">
        <v>67.3</v>
      </c>
      <c r="CQ20" s="95">
        <v>2.6919999999999997</v>
      </c>
      <c r="CR20" s="98">
        <v>0.28999999999999998</v>
      </c>
      <c r="CS20" s="32" t="s">
        <v>790</v>
      </c>
      <c r="CT20" s="847" t="s">
        <v>409</v>
      </c>
      <c r="CU20" s="847" t="s">
        <v>409</v>
      </c>
      <c r="CV20" s="847">
        <v>5102</v>
      </c>
      <c r="CW20" s="847">
        <v>62.6</v>
      </c>
      <c r="CX20" s="847">
        <v>37.4</v>
      </c>
      <c r="CY20" s="847" t="s">
        <v>409</v>
      </c>
      <c r="CZ20" s="847" t="s">
        <v>409</v>
      </c>
      <c r="DA20" s="847" t="s">
        <v>409</v>
      </c>
      <c r="DB20" s="847" t="s">
        <v>409</v>
      </c>
      <c r="DC20" s="848">
        <v>0</v>
      </c>
      <c r="DD20" s="97">
        <v>13.702763686838038</v>
      </c>
      <c r="DE20" s="98">
        <v>2.1797333333333331</v>
      </c>
      <c r="DF20" s="820"/>
      <c r="DG20" s="879" t="s">
        <v>2168</v>
      </c>
      <c r="DH20" s="872" t="s">
        <v>615</v>
      </c>
      <c r="DI20" s="872" t="s">
        <v>615</v>
      </c>
      <c r="DJ20" s="872" t="s">
        <v>615</v>
      </c>
      <c r="DK20" s="872" t="s">
        <v>615</v>
      </c>
      <c r="DL20" s="872" t="s">
        <v>615</v>
      </c>
      <c r="DM20" s="872" t="s">
        <v>615</v>
      </c>
      <c r="DN20" s="820" t="s">
        <v>438</v>
      </c>
      <c r="DO20" s="873" t="s">
        <v>3300</v>
      </c>
      <c r="DP20" s="872" t="s">
        <v>615</v>
      </c>
      <c r="DQ20" s="872" t="s">
        <v>615</v>
      </c>
      <c r="DR20" s="872" t="s">
        <v>438</v>
      </c>
      <c r="DS20" s="873" t="s">
        <v>3301</v>
      </c>
      <c r="DT20" s="873" t="s">
        <v>466</v>
      </c>
      <c r="DW20" s="61"/>
      <c r="DX20" s="15"/>
      <c r="DY20" s="15"/>
    </row>
    <row r="21" spans="1:188" ht="13.15" customHeight="1">
      <c r="A21" s="29"/>
      <c r="B21" s="30">
        <v>10808</v>
      </c>
      <c r="C21" s="810" t="s">
        <v>359</v>
      </c>
      <c r="D21" s="32" t="s">
        <v>888</v>
      </c>
      <c r="E21" s="32">
        <v>5801291914</v>
      </c>
      <c r="F21" s="69">
        <v>61</v>
      </c>
      <c r="G21" s="32" t="s">
        <v>1446</v>
      </c>
      <c r="H21" s="842" t="s">
        <v>668</v>
      </c>
      <c r="I21" s="843" t="s">
        <v>340</v>
      </c>
      <c r="J21" s="30" t="s">
        <v>359</v>
      </c>
      <c r="K21" s="29" t="s">
        <v>43</v>
      </c>
      <c r="L21" s="29" t="s">
        <v>55</v>
      </c>
      <c r="M21" s="845" t="s">
        <v>105</v>
      </c>
      <c r="N21" s="29">
        <v>3</v>
      </c>
      <c r="O21" s="850">
        <v>5</v>
      </c>
      <c r="P21" s="29">
        <v>1</v>
      </c>
      <c r="Q21" s="69" t="s">
        <v>777</v>
      </c>
      <c r="R21" s="29" t="s">
        <v>747</v>
      </c>
      <c r="S21" s="98">
        <v>1609.6234169999984</v>
      </c>
      <c r="T21" s="29" t="s">
        <v>124</v>
      </c>
      <c r="U21" s="29" t="s">
        <v>124</v>
      </c>
      <c r="V21" s="29" t="s">
        <v>124</v>
      </c>
      <c r="W21" s="29" t="s">
        <v>124</v>
      </c>
      <c r="X21" s="29" t="s">
        <v>124</v>
      </c>
      <c r="Y21" s="29" t="s">
        <v>124</v>
      </c>
      <c r="Z21" s="29" t="s">
        <v>124</v>
      </c>
      <c r="AA21" s="39">
        <v>258445.82545636411</v>
      </c>
      <c r="AB21" s="853">
        <f>AO21*AA21/100</f>
        <v>227173.88057614409</v>
      </c>
      <c r="AC21" s="29"/>
      <c r="AD21" s="29"/>
      <c r="AE21" s="29"/>
      <c r="AF21" s="29"/>
      <c r="AG21" s="29"/>
      <c r="AH21" s="29"/>
      <c r="AI21" s="29"/>
      <c r="AJ21" s="62">
        <v>12</v>
      </c>
      <c r="AK21" s="822"/>
      <c r="AL21" s="822"/>
      <c r="AM21" s="29"/>
      <c r="AN21" s="29"/>
      <c r="AO21" s="95">
        <v>87.9</v>
      </c>
      <c r="AP21" s="95">
        <v>85.8</v>
      </c>
      <c r="AQ21" s="32">
        <v>3532</v>
      </c>
      <c r="AR21" s="32">
        <v>0.6</v>
      </c>
      <c r="AS21" s="32">
        <v>3005</v>
      </c>
      <c r="AT21" s="32">
        <v>81</v>
      </c>
      <c r="AU21" s="32">
        <v>3384</v>
      </c>
      <c r="AV21" s="32">
        <v>0.46</v>
      </c>
      <c r="AW21" s="32">
        <v>16954</v>
      </c>
      <c r="AX21" s="32">
        <v>62.7</v>
      </c>
      <c r="AY21" s="32">
        <v>4425</v>
      </c>
      <c r="AZ21" s="32">
        <v>86.7</v>
      </c>
      <c r="BA21" s="32">
        <v>8861</v>
      </c>
      <c r="BB21" s="95">
        <v>5.78</v>
      </c>
      <c r="BC21" s="32">
        <v>2.5</v>
      </c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2">
        <v>4.47</v>
      </c>
      <c r="BQ21" s="81">
        <v>6.6</v>
      </c>
      <c r="BR21" s="83">
        <v>2.9</v>
      </c>
      <c r="BS21" s="85">
        <v>90.3</v>
      </c>
      <c r="BT21" s="69">
        <v>5.8</v>
      </c>
      <c r="BU21" s="89">
        <v>0.4</v>
      </c>
      <c r="BV21" s="69">
        <v>5.6</v>
      </c>
      <c r="BW21" s="69" t="s">
        <v>124</v>
      </c>
      <c r="BX21" s="91">
        <v>38.4</v>
      </c>
      <c r="BY21" s="69" t="s">
        <v>124</v>
      </c>
      <c r="BZ21" s="69">
        <v>82.9</v>
      </c>
      <c r="CA21" s="69">
        <v>17.100000000000001</v>
      </c>
      <c r="CB21" s="93">
        <v>4.8479532163742691</v>
      </c>
      <c r="CC21" s="111">
        <v>0.3</v>
      </c>
      <c r="CD21" s="69" t="s">
        <v>124</v>
      </c>
      <c r="CE21" s="69">
        <v>45</v>
      </c>
      <c r="CF21" s="69">
        <v>14.3</v>
      </c>
      <c r="CG21" s="95">
        <v>1.5862999999999998</v>
      </c>
      <c r="CH21" s="32">
        <v>90.6</v>
      </c>
      <c r="CI21" s="32">
        <v>11854</v>
      </c>
      <c r="CJ21" s="95">
        <v>9.4000000000000057</v>
      </c>
      <c r="CK21" s="95">
        <v>2.8767999999999994</v>
      </c>
      <c r="CL21" s="32">
        <v>28.5</v>
      </c>
      <c r="CM21" s="95">
        <v>0.8264999999999999</v>
      </c>
      <c r="CN21" s="32">
        <v>26.2</v>
      </c>
      <c r="CO21" s="95">
        <v>0.75979999999999992</v>
      </c>
      <c r="CP21" s="32">
        <v>44.5</v>
      </c>
      <c r="CQ21" s="95">
        <v>1.2904999999999998</v>
      </c>
      <c r="CR21" s="32">
        <v>0</v>
      </c>
      <c r="CS21" s="69" t="s">
        <v>778</v>
      </c>
      <c r="CT21" s="847" t="s">
        <v>409</v>
      </c>
      <c r="CU21" s="847" t="s">
        <v>409</v>
      </c>
      <c r="CV21" s="847">
        <v>26596</v>
      </c>
      <c r="CW21" s="847">
        <v>88.6</v>
      </c>
      <c r="CX21" s="847">
        <v>11.4</v>
      </c>
      <c r="CY21" s="847" t="s">
        <v>409</v>
      </c>
      <c r="CZ21" s="847" t="s">
        <v>409</v>
      </c>
      <c r="DA21" s="847" t="s">
        <v>409</v>
      </c>
      <c r="DB21" s="847" t="s">
        <v>409</v>
      </c>
      <c r="DC21" s="848">
        <v>0</v>
      </c>
      <c r="DD21" s="97">
        <v>79.254624889604457</v>
      </c>
      <c r="DE21" s="98">
        <v>25.84458254563641</v>
      </c>
      <c r="DF21" s="820"/>
      <c r="DG21" s="29" t="s">
        <v>55</v>
      </c>
      <c r="DH21" s="872">
        <v>189</v>
      </c>
      <c r="DI21" s="872">
        <v>90</v>
      </c>
      <c r="DJ21" s="872"/>
      <c r="DK21" s="872">
        <v>2</v>
      </c>
      <c r="DL21" s="872">
        <v>2</v>
      </c>
      <c r="DM21" s="872">
        <v>2</v>
      </c>
      <c r="DN21" s="820" t="s">
        <v>438</v>
      </c>
      <c r="DO21" s="873" t="s">
        <v>456</v>
      </c>
      <c r="DP21" s="872">
        <v>60</v>
      </c>
      <c r="DQ21" s="872" t="s">
        <v>440</v>
      </c>
      <c r="DR21" s="872" t="s">
        <v>438</v>
      </c>
      <c r="DS21" s="873" t="s">
        <v>458</v>
      </c>
      <c r="DT21" s="873" t="s">
        <v>3302</v>
      </c>
      <c r="DW21" s="61"/>
      <c r="DX21" s="15"/>
      <c r="DY21" s="15"/>
    </row>
    <row r="22" spans="1:188" ht="13.15" hidden="1" customHeight="1">
      <c r="A22" s="29"/>
      <c r="B22" s="30">
        <v>8765</v>
      </c>
      <c r="C22" s="810" t="s">
        <v>531</v>
      </c>
      <c r="D22" s="32" t="s">
        <v>865</v>
      </c>
      <c r="E22" s="32">
        <v>5660071857</v>
      </c>
      <c r="F22" s="69">
        <v>62</v>
      </c>
      <c r="G22" s="32" t="s">
        <v>2058</v>
      </c>
      <c r="H22" s="842" t="s">
        <v>667</v>
      </c>
      <c r="I22" s="843"/>
      <c r="J22" s="844" t="s">
        <v>531</v>
      </c>
      <c r="K22" s="29" t="s">
        <v>48</v>
      </c>
      <c r="L22" s="32" t="s">
        <v>532</v>
      </c>
      <c r="M22" s="845"/>
      <c r="N22" s="29">
        <v>3</v>
      </c>
      <c r="O22" s="850">
        <v>5</v>
      </c>
      <c r="P22" s="29">
        <v>1</v>
      </c>
      <c r="Q22" s="846" t="s">
        <v>777</v>
      </c>
      <c r="R22" s="29"/>
      <c r="S22" s="98">
        <v>3640.3873399999989</v>
      </c>
      <c r="T22" s="29"/>
      <c r="U22" s="29"/>
      <c r="V22" s="29"/>
      <c r="W22" s="29"/>
      <c r="X22" s="32"/>
      <c r="Y22" s="32"/>
      <c r="Z22" s="32"/>
      <c r="AA22" s="29"/>
      <c r="AB22" s="29"/>
      <c r="AC22" s="32"/>
      <c r="AD22" s="32"/>
      <c r="AE22" s="29"/>
      <c r="AF22" s="29"/>
      <c r="AG22" s="29"/>
      <c r="AH22" s="29"/>
      <c r="AI22" s="29"/>
      <c r="AJ22" s="62"/>
      <c r="AK22" s="29"/>
      <c r="AL22" s="29"/>
      <c r="AM22" s="29"/>
      <c r="AN22" s="29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2"/>
      <c r="BQ22" s="82">
        <v>7.26</v>
      </c>
      <c r="BR22" s="84">
        <v>3.58</v>
      </c>
      <c r="BS22" s="86">
        <v>86.2</v>
      </c>
      <c r="BT22" s="69">
        <v>5</v>
      </c>
      <c r="BU22" s="88">
        <v>0.5</v>
      </c>
      <c r="BV22" s="69">
        <v>7.5</v>
      </c>
      <c r="BW22" s="32" t="s">
        <v>124</v>
      </c>
      <c r="BX22" s="91">
        <v>0.2</v>
      </c>
      <c r="BY22" s="32">
        <v>0.01</v>
      </c>
      <c r="BZ22" s="69">
        <v>76.099999999999994</v>
      </c>
      <c r="CA22" s="69">
        <v>23</v>
      </c>
      <c r="CB22" s="93">
        <v>3.3086956521739128</v>
      </c>
      <c r="CC22" s="94">
        <v>0.1</v>
      </c>
      <c r="CD22" s="32" t="s">
        <v>124</v>
      </c>
      <c r="CE22" s="32">
        <v>7.1</v>
      </c>
      <c r="CF22" s="69">
        <v>3.6</v>
      </c>
      <c r="CG22" s="95">
        <v>1.1099999999999999</v>
      </c>
      <c r="CH22" s="95">
        <v>97.6</v>
      </c>
      <c r="CI22" s="107">
        <v>72076</v>
      </c>
      <c r="CJ22" s="95">
        <v>2.4000000000000057</v>
      </c>
      <c r="CK22" s="95">
        <v>3.29</v>
      </c>
      <c r="CL22" s="95">
        <v>13.2</v>
      </c>
      <c r="CM22" s="95">
        <v>0.47</v>
      </c>
      <c r="CN22" s="95">
        <v>17.8</v>
      </c>
      <c r="CO22" s="95">
        <v>0.64</v>
      </c>
      <c r="CP22" s="95">
        <v>61</v>
      </c>
      <c r="CQ22" s="95">
        <v>2.1800000000000002</v>
      </c>
      <c r="CR22" s="95">
        <v>0.51</v>
      </c>
      <c r="CS22" s="32" t="s">
        <v>784</v>
      </c>
      <c r="CT22" s="26">
        <v>61.1</v>
      </c>
      <c r="CU22" s="847" t="s">
        <v>409</v>
      </c>
      <c r="CV22" s="847">
        <v>8109</v>
      </c>
      <c r="CW22" s="847">
        <v>86.1</v>
      </c>
      <c r="CX22" s="847">
        <v>13.9</v>
      </c>
      <c r="CY22" s="847">
        <v>40.6</v>
      </c>
      <c r="CZ22" s="847">
        <v>1152</v>
      </c>
      <c r="DA22" s="847" t="s">
        <v>409</v>
      </c>
      <c r="DB22" s="847">
        <v>2.73</v>
      </c>
      <c r="DC22" s="848">
        <v>0</v>
      </c>
      <c r="DD22" s="97">
        <v>16.382104267178466</v>
      </c>
      <c r="DE22" s="98">
        <v>5.0371999999999995</v>
      </c>
      <c r="DF22" s="29" t="s">
        <v>60</v>
      </c>
      <c r="DG22" s="29" t="s">
        <v>60</v>
      </c>
      <c r="DH22" s="877"/>
      <c r="DI22" s="877"/>
      <c r="DJ22" s="878"/>
      <c r="DK22" s="29">
        <v>2</v>
      </c>
      <c r="DL22" s="29">
        <v>2</v>
      </c>
      <c r="DM22" s="29">
        <v>1</v>
      </c>
      <c r="DN22" s="29" t="s">
        <v>440</v>
      </c>
      <c r="DO22" s="845" t="s">
        <v>530</v>
      </c>
      <c r="DP22" s="68">
        <v>20</v>
      </c>
      <c r="DQ22" s="29" t="s">
        <v>438</v>
      </c>
      <c r="DR22" s="29" t="s">
        <v>440</v>
      </c>
      <c r="DS22" s="845" t="s">
        <v>533</v>
      </c>
      <c r="DT22" s="845" t="s">
        <v>521</v>
      </c>
      <c r="DW22" s="61"/>
      <c r="DX22" s="15"/>
    </row>
    <row r="23" spans="1:188" ht="13.15" hidden="1" customHeight="1">
      <c r="A23" s="29"/>
      <c r="B23" s="30">
        <v>8710</v>
      </c>
      <c r="C23" s="810" t="s">
        <v>527</v>
      </c>
      <c r="D23" s="32" t="s">
        <v>826</v>
      </c>
      <c r="E23" s="32">
        <v>490526009</v>
      </c>
      <c r="F23" s="69">
        <v>69</v>
      </c>
      <c r="G23" s="32" t="s">
        <v>2072</v>
      </c>
      <c r="H23" s="842" t="s">
        <v>667</v>
      </c>
      <c r="I23" s="843"/>
      <c r="J23" s="844" t="s">
        <v>527</v>
      </c>
      <c r="K23" s="29" t="s">
        <v>43</v>
      </c>
      <c r="L23" s="32" t="s">
        <v>55</v>
      </c>
      <c r="M23" s="845"/>
      <c r="N23" s="29">
        <v>3</v>
      </c>
      <c r="O23" s="850" t="s">
        <v>3196</v>
      </c>
      <c r="P23" s="29">
        <v>1</v>
      </c>
      <c r="Q23" s="846" t="s">
        <v>777</v>
      </c>
      <c r="R23" s="29"/>
      <c r="S23" s="29"/>
      <c r="T23" s="29"/>
      <c r="U23" s="29"/>
      <c r="V23" s="29"/>
      <c r="W23" s="29"/>
      <c r="X23" s="32"/>
      <c r="Y23" s="32"/>
      <c r="Z23" s="32"/>
      <c r="AA23" s="29"/>
      <c r="AB23" s="29"/>
      <c r="AC23" s="32"/>
      <c r="AD23" s="32"/>
      <c r="AE23" s="29"/>
      <c r="AF23" s="29"/>
      <c r="AG23" s="29"/>
      <c r="AH23" s="29"/>
      <c r="AI23" s="29"/>
      <c r="AJ23" s="62"/>
      <c r="AK23" s="29"/>
      <c r="AL23" s="29"/>
      <c r="AM23" s="29"/>
      <c r="AN23" s="29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2"/>
      <c r="BQ23" s="82">
        <v>1.86</v>
      </c>
      <c r="BR23" s="84">
        <v>5.26</v>
      </c>
      <c r="BS23" s="86">
        <v>91.8</v>
      </c>
      <c r="BT23" s="69">
        <v>1.2</v>
      </c>
      <c r="BU23" s="88">
        <v>0.1</v>
      </c>
      <c r="BV23" s="69">
        <v>6</v>
      </c>
      <c r="BW23" s="32" t="s">
        <v>124</v>
      </c>
      <c r="BX23" s="90">
        <v>5.8</v>
      </c>
      <c r="BY23" s="69">
        <v>0.01</v>
      </c>
      <c r="BZ23" s="69">
        <v>74.5</v>
      </c>
      <c r="CA23" s="69">
        <v>25</v>
      </c>
      <c r="CB23" s="93">
        <v>2.98</v>
      </c>
      <c r="CC23" s="94">
        <v>5.3999999999999999E-2</v>
      </c>
      <c r="CD23" s="32" t="s">
        <v>124</v>
      </c>
      <c r="CE23" s="69">
        <v>3.1</v>
      </c>
      <c r="CF23" s="69">
        <v>1.1000000000000001</v>
      </c>
      <c r="CG23" s="95">
        <v>4.2699999999999996</v>
      </c>
      <c r="CH23" s="95">
        <v>93.5</v>
      </c>
      <c r="CI23" s="107">
        <v>52418</v>
      </c>
      <c r="CJ23" s="95">
        <v>6.5</v>
      </c>
      <c r="CK23" s="95">
        <v>4.8499999999999996</v>
      </c>
      <c r="CL23" s="95">
        <v>51</v>
      </c>
      <c r="CM23" s="95">
        <v>2.71</v>
      </c>
      <c r="CN23" s="95">
        <v>29.4</v>
      </c>
      <c r="CO23" s="95">
        <v>1.56</v>
      </c>
      <c r="CP23" s="95">
        <v>11</v>
      </c>
      <c r="CQ23" s="95">
        <v>0.57999999999999996</v>
      </c>
      <c r="CR23" s="95">
        <v>0.04</v>
      </c>
      <c r="CS23" s="96" t="s">
        <v>778</v>
      </c>
      <c r="CT23" s="847" t="s">
        <v>409</v>
      </c>
      <c r="CU23" s="847" t="s">
        <v>409</v>
      </c>
      <c r="CV23" s="847">
        <v>11722</v>
      </c>
      <c r="CW23" s="847">
        <v>86</v>
      </c>
      <c r="CX23" s="847">
        <v>14</v>
      </c>
      <c r="CY23" s="847" t="s">
        <v>409</v>
      </c>
      <c r="CZ23" s="847" t="s">
        <v>409</v>
      </c>
      <c r="DA23" s="847" t="s">
        <v>409</v>
      </c>
      <c r="DB23" s="847" t="s">
        <v>409</v>
      </c>
      <c r="DC23" s="848">
        <v>0</v>
      </c>
      <c r="DD23" s="97">
        <v>40.980063926088377</v>
      </c>
      <c r="DE23" s="98">
        <v>7.494346666666666</v>
      </c>
      <c r="DF23" s="29" t="s">
        <v>55</v>
      </c>
      <c r="DG23" s="29" t="s">
        <v>55</v>
      </c>
      <c r="DH23" s="877"/>
      <c r="DI23" s="877"/>
      <c r="DJ23" s="878"/>
      <c r="DK23" s="29">
        <v>0</v>
      </c>
      <c r="DL23" s="29">
        <v>3</v>
      </c>
      <c r="DM23" s="29">
        <v>2</v>
      </c>
      <c r="DN23" s="29" t="s">
        <v>438</v>
      </c>
      <c r="DO23" s="845" t="s">
        <v>515</v>
      </c>
      <c r="DP23" s="68">
        <v>51</v>
      </c>
      <c r="DQ23" s="29" t="s">
        <v>438</v>
      </c>
      <c r="DR23" s="29" t="s">
        <v>438</v>
      </c>
      <c r="DS23" s="75">
        <v>0</v>
      </c>
      <c r="DT23" s="845" t="s">
        <v>521</v>
      </c>
      <c r="DW23" s="61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</row>
    <row r="24" spans="1:188" ht="13.15" customHeight="1">
      <c r="A24" s="29">
        <v>46</v>
      </c>
      <c r="B24" s="30">
        <v>10108</v>
      </c>
      <c r="C24" s="810" t="s">
        <v>1583</v>
      </c>
      <c r="D24" s="32" t="s">
        <v>1582</v>
      </c>
      <c r="E24" s="32">
        <v>7903264501</v>
      </c>
      <c r="F24" s="69">
        <v>40</v>
      </c>
      <c r="G24" s="32" t="s">
        <v>1717</v>
      </c>
      <c r="H24" s="842" t="s">
        <v>35</v>
      </c>
      <c r="I24" s="845" t="s">
        <v>133</v>
      </c>
      <c r="J24" s="30" t="s">
        <v>149</v>
      </c>
      <c r="K24" s="29" t="s">
        <v>43</v>
      </c>
      <c r="L24" s="29" t="s">
        <v>150</v>
      </c>
      <c r="M24" s="845" t="s">
        <v>106</v>
      </c>
      <c r="N24" s="29">
        <v>2</v>
      </c>
      <c r="O24" s="29"/>
      <c r="P24" s="29">
        <v>1</v>
      </c>
      <c r="Q24" s="846" t="s">
        <v>781</v>
      </c>
      <c r="R24" s="852">
        <v>0.1003481467</v>
      </c>
      <c r="S24" s="98">
        <v>448.49583300000131</v>
      </c>
      <c r="T24" s="29">
        <v>10.1</v>
      </c>
      <c r="U24" s="29">
        <v>8.16</v>
      </c>
      <c r="V24" s="29">
        <v>0.6</v>
      </c>
      <c r="W24" s="29">
        <v>2040000</v>
      </c>
      <c r="X24" s="822">
        <v>9.8699999999999992</v>
      </c>
      <c r="Y24" s="822">
        <v>37.9</v>
      </c>
      <c r="Z24" s="29">
        <v>5070000</v>
      </c>
      <c r="AA24" s="39">
        <v>4016.347826086957</v>
      </c>
      <c r="AB24" s="853">
        <f>Y24*AA24/100</f>
        <v>1522.1958260869567</v>
      </c>
      <c r="AC24" s="32">
        <v>2.6</v>
      </c>
      <c r="AD24" s="32">
        <v>2370000</v>
      </c>
      <c r="AE24" s="854">
        <f>Y24-AC24</f>
        <v>35.299999999999997</v>
      </c>
      <c r="AF24" s="29">
        <f>Z24-AD24</f>
        <v>2700000</v>
      </c>
      <c r="AG24" s="853">
        <f>AB24*Y24/100</f>
        <v>576.91221808695661</v>
      </c>
      <c r="AH24" s="853">
        <f>AC24*AB24/100</f>
        <v>39.577091478260876</v>
      </c>
      <c r="AI24" s="853">
        <f>AG24-AH24</f>
        <v>537.33512660869576</v>
      </c>
      <c r="AJ24" s="62">
        <v>6</v>
      </c>
      <c r="AK24" s="853">
        <f>AG24/AJ24</f>
        <v>96.152036347826098</v>
      </c>
      <c r="AL24" s="853">
        <f>AH24/AJ24</f>
        <v>6.5961819130434796</v>
      </c>
      <c r="AM24" s="853">
        <f>AB24/AJ24</f>
        <v>253.69930434782611</v>
      </c>
      <c r="AN24" s="29"/>
      <c r="AO24" s="95">
        <v>11.2</v>
      </c>
      <c r="AP24" s="95">
        <v>84</v>
      </c>
      <c r="AQ24" s="32">
        <v>2871</v>
      </c>
      <c r="AR24" s="32">
        <v>2.0099999999999998</v>
      </c>
      <c r="AS24" s="32">
        <v>2660</v>
      </c>
      <c r="AT24" s="32">
        <v>86.7</v>
      </c>
      <c r="AU24" s="32">
        <v>7750</v>
      </c>
      <c r="AV24" s="32">
        <v>1.02</v>
      </c>
      <c r="AW24" s="32">
        <v>28368</v>
      </c>
      <c r="AX24" s="32">
        <v>99.1</v>
      </c>
      <c r="AY24" s="32">
        <v>4819</v>
      </c>
      <c r="AZ24" s="32">
        <v>97.9</v>
      </c>
      <c r="BA24" s="32">
        <v>6574</v>
      </c>
      <c r="BB24" s="95">
        <v>76.7</v>
      </c>
      <c r="BC24" s="32">
        <v>8.49</v>
      </c>
      <c r="BD24" s="32">
        <v>44.3</v>
      </c>
      <c r="BE24" s="32">
        <v>16647</v>
      </c>
      <c r="BF24" s="32">
        <v>98.1</v>
      </c>
      <c r="BG24" s="32">
        <v>2969</v>
      </c>
      <c r="BH24" s="32">
        <v>11.8</v>
      </c>
      <c r="BI24" s="32">
        <v>5168</v>
      </c>
      <c r="BJ24" s="32">
        <v>62</v>
      </c>
      <c r="BK24" s="32">
        <v>12578</v>
      </c>
      <c r="BL24" s="32">
        <v>2.66</v>
      </c>
      <c r="BM24" s="32">
        <v>8701</v>
      </c>
      <c r="BN24" s="32">
        <v>1.43</v>
      </c>
      <c r="BO24" s="32">
        <v>6757</v>
      </c>
      <c r="BP24" s="32">
        <v>11.6</v>
      </c>
      <c r="BQ24" s="82">
        <v>84</v>
      </c>
      <c r="BR24" s="84">
        <v>6.44</v>
      </c>
      <c r="BS24" s="86">
        <v>7.9</v>
      </c>
      <c r="BT24" s="109">
        <v>65.5</v>
      </c>
      <c r="BU24" s="88">
        <v>2.9</v>
      </c>
      <c r="BV24" s="108">
        <v>3.9</v>
      </c>
      <c r="BW24" s="109" t="s">
        <v>124</v>
      </c>
      <c r="BX24" s="109">
        <v>4.4000000000000004</v>
      </c>
      <c r="BY24" s="109">
        <v>0.08</v>
      </c>
      <c r="BZ24" s="69">
        <v>51</v>
      </c>
      <c r="CA24" s="95">
        <v>49</v>
      </c>
      <c r="CB24" s="93">
        <v>1.0408163265306123</v>
      </c>
      <c r="CC24" s="94">
        <v>1.5</v>
      </c>
      <c r="CD24" s="109" t="s">
        <v>124</v>
      </c>
      <c r="CE24" s="69">
        <v>7.1</v>
      </c>
      <c r="CF24" s="32">
        <v>10.1</v>
      </c>
      <c r="CG24" s="95">
        <v>3.0475851851851852</v>
      </c>
      <c r="CH24" s="32">
        <v>98.2</v>
      </c>
      <c r="CI24" s="32">
        <v>77257</v>
      </c>
      <c r="CJ24" s="95">
        <v>1.7999999999999972</v>
      </c>
      <c r="CK24" s="95">
        <v>6.0808251851851853</v>
      </c>
      <c r="CL24" s="95">
        <v>29.6</v>
      </c>
      <c r="CM24" s="95">
        <v>2.0171851851851854</v>
      </c>
      <c r="CN24" s="95">
        <v>16</v>
      </c>
      <c r="CO24" s="95">
        <v>1.0304</v>
      </c>
      <c r="CP24" s="95">
        <v>47.1</v>
      </c>
      <c r="CQ24" s="95">
        <v>3.0332400000000002</v>
      </c>
      <c r="CR24" s="98">
        <v>1.03</v>
      </c>
      <c r="CS24" s="32" t="s">
        <v>793</v>
      </c>
      <c r="CT24" s="847">
        <v>3.1</v>
      </c>
      <c r="CU24" s="847" t="s">
        <v>409</v>
      </c>
      <c r="CV24" s="847">
        <v>1391</v>
      </c>
      <c r="CW24" s="847">
        <v>6.7</v>
      </c>
      <c r="CX24" s="847">
        <v>93.3</v>
      </c>
      <c r="CY24" s="847">
        <v>1.2</v>
      </c>
      <c r="CZ24" s="847">
        <v>642.79999999999995</v>
      </c>
      <c r="DA24" s="847" t="s">
        <v>409</v>
      </c>
      <c r="DB24" s="847">
        <v>2.44</v>
      </c>
      <c r="DC24" s="848">
        <v>0</v>
      </c>
      <c r="DD24" s="97">
        <v>2.136968048191433</v>
      </c>
      <c r="DE24" s="98">
        <v>0.66939130434782612</v>
      </c>
      <c r="DF24" s="820"/>
      <c r="DG24" s="29" t="s">
        <v>150</v>
      </c>
      <c r="DH24" s="877" t="s">
        <v>615</v>
      </c>
      <c r="DI24" s="877" t="s">
        <v>615</v>
      </c>
      <c r="DJ24" s="877" t="s">
        <v>615</v>
      </c>
      <c r="DK24" s="872">
        <v>2</v>
      </c>
      <c r="DL24" s="872">
        <v>2</v>
      </c>
      <c r="DM24" s="872">
        <v>2</v>
      </c>
      <c r="DN24" s="820" t="s">
        <v>438</v>
      </c>
      <c r="DO24" s="845" t="s">
        <v>601</v>
      </c>
      <c r="DP24" s="29">
        <v>18</v>
      </c>
      <c r="DQ24" s="29" t="s">
        <v>440</v>
      </c>
      <c r="DR24" s="29" t="s">
        <v>438</v>
      </c>
      <c r="DS24" s="845" t="s">
        <v>3303</v>
      </c>
      <c r="DT24" s="845" t="s">
        <v>3304</v>
      </c>
      <c r="DW24" s="61"/>
    </row>
    <row r="25" spans="1:188" ht="13.15" customHeight="1">
      <c r="A25" s="29"/>
      <c r="B25" s="30">
        <v>9561</v>
      </c>
      <c r="C25" s="814" t="s">
        <v>696</v>
      </c>
      <c r="D25" s="831" t="s">
        <v>826</v>
      </c>
      <c r="E25" s="831">
        <v>500826097</v>
      </c>
      <c r="F25" s="831">
        <v>68</v>
      </c>
      <c r="G25" s="831" t="s">
        <v>1860</v>
      </c>
      <c r="H25" s="842" t="s">
        <v>727</v>
      </c>
      <c r="I25" s="843"/>
      <c r="J25" s="844" t="s">
        <v>696</v>
      </c>
      <c r="K25" s="29" t="s">
        <v>43</v>
      </c>
      <c r="L25" s="859" t="s">
        <v>93</v>
      </c>
      <c r="M25" s="845"/>
      <c r="N25" s="29">
        <v>3</v>
      </c>
      <c r="O25" s="29">
        <v>3</v>
      </c>
      <c r="P25" s="29">
        <v>1</v>
      </c>
      <c r="Q25" s="846" t="s">
        <v>777</v>
      </c>
      <c r="R25" s="29"/>
      <c r="S25" s="98">
        <v>276.74999999999864</v>
      </c>
      <c r="T25" s="29"/>
      <c r="U25" s="29"/>
      <c r="V25" s="29"/>
      <c r="W25" s="29"/>
      <c r="X25" s="32"/>
      <c r="Y25" s="32"/>
      <c r="Z25" s="32"/>
      <c r="AA25" s="29"/>
      <c r="AB25" s="29"/>
      <c r="AC25" s="32"/>
      <c r="AD25" s="32"/>
      <c r="AE25" s="29"/>
      <c r="AF25" s="29"/>
      <c r="AG25" s="29"/>
      <c r="AH25" s="29"/>
      <c r="AI25" s="29"/>
      <c r="AJ25" s="62"/>
      <c r="AK25" s="29"/>
      <c r="AL25" s="29"/>
      <c r="AM25" s="29"/>
      <c r="AN25" s="29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2"/>
      <c r="BQ25" s="82">
        <v>43.2</v>
      </c>
      <c r="BR25" s="84">
        <v>43.3</v>
      </c>
      <c r="BS25" s="86">
        <v>10.1</v>
      </c>
      <c r="BT25" s="87">
        <v>36.5</v>
      </c>
      <c r="BU25" s="88">
        <v>0.73</v>
      </c>
      <c r="BV25" s="87">
        <v>1.7</v>
      </c>
      <c r="BW25" s="95" t="s">
        <v>124</v>
      </c>
      <c r="BX25" s="90">
        <v>15.2</v>
      </c>
      <c r="BY25" s="32" t="s">
        <v>124</v>
      </c>
      <c r="BZ25" s="32">
        <v>44.8</v>
      </c>
      <c r="CA25" s="32">
        <v>55.2</v>
      </c>
      <c r="CB25" s="93">
        <v>0.81159420289855067</v>
      </c>
      <c r="CC25" s="94" t="s">
        <v>124</v>
      </c>
      <c r="CD25" s="32" t="s">
        <v>124</v>
      </c>
      <c r="CE25" s="95">
        <v>8.5</v>
      </c>
      <c r="CF25" s="95">
        <v>13.8</v>
      </c>
      <c r="CG25" s="95">
        <v>15.18</v>
      </c>
      <c r="CH25" s="95" t="s">
        <v>124</v>
      </c>
      <c r="CI25" s="95" t="s">
        <v>124</v>
      </c>
      <c r="CJ25" s="95" t="s">
        <v>124</v>
      </c>
      <c r="CK25" s="95">
        <v>42.379999999999995</v>
      </c>
      <c r="CL25" s="95">
        <v>21.4</v>
      </c>
      <c r="CM25" s="95">
        <v>9.25</v>
      </c>
      <c r="CN25" s="95">
        <v>13.7</v>
      </c>
      <c r="CO25" s="95">
        <v>5.93</v>
      </c>
      <c r="CP25" s="95">
        <v>62.7</v>
      </c>
      <c r="CQ25" s="95">
        <v>27.2</v>
      </c>
      <c r="CR25" s="87" t="s">
        <v>124</v>
      </c>
      <c r="CS25" s="32" t="s">
        <v>792</v>
      </c>
      <c r="CT25" s="847" t="s">
        <v>409</v>
      </c>
      <c r="CU25" s="847" t="s">
        <v>409</v>
      </c>
      <c r="CV25" s="847">
        <v>336</v>
      </c>
      <c r="CW25" s="847">
        <v>6.2</v>
      </c>
      <c r="CX25" s="847">
        <v>93.8</v>
      </c>
      <c r="CY25" s="847">
        <v>1.6</v>
      </c>
      <c r="CZ25" s="847" t="s">
        <v>797</v>
      </c>
      <c r="DA25" s="847"/>
      <c r="DB25" s="847">
        <v>2.59</v>
      </c>
      <c r="DC25" s="848">
        <v>0</v>
      </c>
      <c r="DD25" s="97">
        <v>21.434138737334372</v>
      </c>
      <c r="DE25" s="98">
        <v>0.10254237288135593</v>
      </c>
      <c r="DF25" s="820"/>
      <c r="DG25" s="859" t="s">
        <v>93</v>
      </c>
      <c r="DH25" s="877" t="s">
        <v>615</v>
      </c>
      <c r="DI25" s="877" t="s">
        <v>615</v>
      </c>
      <c r="DJ25" s="877" t="s">
        <v>615</v>
      </c>
      <c r="DK25" s="872">
        <v>2</v>
      </c>
      <c r="DL25" s="872">
        <v>2</v>
      </c>
      <c r="DM25" s="872">
        <v>2</v>
      </c>
      <c r="DN25" s="820" t="s">
        <v>438</v>
      </c>
      <c r="DO25" s="845" t="s">
        <v>449</v>
      </c>
      <c r="DP25" s="29">
        <v>18</v>
      </c>
      <c r="DQ25" s="29" t="s">
        <v>438</v>
      </c>
      <c r="DR25" s="29" t="s">
        <v>438</v>
      </c>
      <c r="DS25" s="845" t="s">
        <v>3295</v>
      </c>
      <c r="DT25" s="845" t="s">
        <v>3305</v>
      </c>
      <c r="DW25" s="61"/>
      <c r="DX25" s="15"/>
    </row>
    <row r="26" spans="1:188" ht="13.15" customHeight="1">
      <c r="A26" s="29"/>
      <c r="B26" s="30">
        <v>10301</v>
      </c>
      <c r="C26" s="810" t="s">
        <v>698</v>
      </c>
      <c r="D26" s="32" t="s">
        <v>955</v>
      </c>
      <c r="E26" s="32">
        <v>485209405</v>
      </c>
      <c r="F26" s="69">
        <v>71</v>
      </c>
      <c r="G26" s="32" t="s">
        <v>1653</v>
      </c>
      <c r="H26" s="842" t="s">
        <v>730</v>
      </c>
      <c r="I26" s="843"/>
      <c r="J26" s="844" t="s">
        <v>698</v>
      </c>
      <c r="K26" s="29" t="s">
        <v>48</v>
      </c>
      <c r="L26" s="69" t="s">
        <v>699</v>
      </c>
      <c r="M26" s="845"/>
      <c r="N26" s="29"/>
      <c r="O26" s="29"/>
      <c r="P26" s="29">
        <v>1</v>
      </c>
      <c r="Q26" s="846" t="s">
        <v>777</v>
      </c>
      <c r="R26" s="29"/>
      <c r="S26" s="98">
        <v>225.39064000000099</v>
      </c>
      <c r="T26" s="29"/>
      <c r="U26" s="29"/>
      <c r="V26" s="29"/>
      <c r="W26" s="29"/>
      <c r="X26" s="32"/>
      <c r="Y26" s="32"/>
      <c r="Z26" s="32"/>
      <c r="AA26" s="29"/>
      <c r="AB26" s="29"/>
      <c r="AC26" s="32"/>
      <c r="AD26" s="32"/>
      <c r="AE26" s="29"/>
      <c r="AF26" s="29"/>
      <c r="AG26" s="29"/>
      <c r="AH26" s="29"/>
      <c r="AI26" s="29"/>
      <c r="AJ26" s="62"/>
      <c r="AK26" s="29"/>
      <c r="AL26" s="29"/>
      <c r="AM26" s="29"/>
      <c r="AN26" s="29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2"/>
      <c r="BQ26" s="82">
        <v>15.9</v>
      </c>
      <c r="BR26" s="84">
        <v>65.2</v>
      </c>
      <c r="BS26" s="86">
        <v>14.4</v>
      </c>
      <c r="BT26" s="109">
        <v>8.5</v>
      </c>
      <c r="BU26" s="88">
        <v>0.36</v>
      </c>
      <c r="BV26" s="95">
        <v>2.23</v>
      </c>
      <c r="BW26" s="109" t="s">
        <v>124</v>
      </c>
      <c r="BX26" s="95">
        <v>6.41</v>
      </c>
      <c r="BY26" s="32" t="s">
        <v>124</v>
      </c>
      <c r="BZ26" s="32">
        <v>36.200000000000003</v>
      </c>
      <c r="CA26" s="32">
        <v>63.8</v>
      </c>
      <c r="CB26" s="93">
        <v>0.56739811912225713</v>
      </c>
      <c r="CC26" s="32" t="s">
        <v>124</v>
      </c>
      <c r="CD26" s="32" t="s">
        <v>124</v>
      </c>
      <c r="CE26" s="95">
        <v>2.37</v>
      </c>
      <c r="CF26" s="95">
        <v>3.95</v>
      </c>
      <c r="CG26" s="95">
        <v>37.152701325178391</v>
      </c>
      <c r="CH26" s="32" t="s">
        <v>124</v>
      </c>
      <c r="CI26" s="32" t="s">
        <v>124</v>
      </c>
      <c r="CJ26" s="32" t="s">
        <v>124</v>
      </c>
      <c r="CK26" s="95">
        <v>65.200000000000017</v>
      </c>
      <c r="CL26" s="95">
        <v>34</v>
      </c>
      <c r="CM26" s="95">
        <v>22.597349643221207</v>
      </c>
      <c r="CN26" s="95">
        <v>21.9</v>
      </c>
      <c r="CO26" s="95">
        <v>14.555351681957186</v>
      </c>
      <c r="CP26" s="95">
        <v>42.2</v>
      </c>
      <c r="CQ26" s="95">
        <v>28.047298674821619</v>
      </c>
      <c r="CR26" s="32" t="s">
        <v>124</v>
      </c>
      <c r="CS26" s="32" t="s">
        <v>172</v>
      </c>
      <c r="CT26" s="847" t="s">
        <v>409</v>
      </c>
      <c r="CU26" s="847" t="s">
        <v>409</v>
      </c>
      <c r="CV26" s="847">
        <v>144</v>
      </c>
      <c r="CW26" s="847">
        <v>29.2</v>
      </c>
      <c r="CX26" s="847">
        <v>70.8</v>
      </c>
      <c r="CY26" s="849" t="s">
        <v>409</v>
      </c>
      <c r="CZ26" s="849" t="s">
        <v>409</v>
      </c>
      <c r="DA26" s="849" t="s">
        <v>409</v>
      </c>
      <c r="DB26" s="849" t="s">
        <v>409</v>
      </c>
      <c r="DC26" s="848">
        <v>0</v>
      </c>
      <c r="DD26" s="97">
        <v>4.4292088366525197</v>
      </c>
      <c r="DE26" s="98">
        <v>8.2779661016949155E-2</v>
      </c>
      <c r="DF26" s="820"/>
      <c r="DG26" s="879" t="s">
        <v>367</v>
      </c>
      <c r="DH26" s="877">
        <v>178</v>
      </c>
      <c r="DI26" s="877">
        <v>83</v>
      </c>
      <c r="DJ26" s="877">
        <v>26.2</v>
      </c>
      <c r="DK26" s="872">
        <v>2</v>
      </c>
      <c r="DL26" s="872">
        <v>3</v>
      </c>
      <c r="DM26" s="872">
        <v>2</v>
      </c>
      <c r="DN26" s="820" t="s">
        <v>438</v>
      </c>
      <c r="DO26" s="845" t="s">
        <v>449</v>
      </c>
      <c r="DP26" s="29">
        <v>15</v>
      </c>
      <c r="DQ26" s="29" t="s">
        <v>440</v>
      </c>
      <c r="DR26" s="29" t="s">
        <v>438</v>
      </c>
      <c r="DS26" s="845" t="s">
        <v>3306</v>
      </c>
      <c r="DT26" s="845" t="s">
        <v>3307</v>
      </c>
      <c r="DW26" s="61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</row>
    <row r="27" spans="1:188" ht="13.15" customHeight="1">
      <c r="A27" s="29"/>
      <c r="B27" s="30">
        <v>10346</v>
      </c>
      <c r="C27" s="810" t="s">
        <v>701</v>
      </c>
      <c r="D27" s="32" t="s">
        <v>1001</v>
      </c>
      <c r="E27" s="32">
        <v>410319170</v>
      </c>
      <c r="F27" s="69">
        <v>78</v>
      </c>
      <c r="G27" s="32" t="s">
        <v>1635</v>
      </c>
      <c r="H27" s="842" t="s">
        <v>732</v>
      </c>
      <c r="I27" s="843"/>
      <c r="J27" s="844" t="s">
        <v>701</v>
      </c>
      <c r="K27" s="29" t="s">
        <v>43</v>
      </c>
      <c r="L27" s="69" t="s">
        <v>60</v>
      </c>
      <c r="M27" s="845"/>
      <c r="N27" s="29">
        <v>3</v>
      </c>
      <c r="O27" s="29">
        <v>3</v>
      </c>
      <c r="P27" s="29">
        <v>1</v>
      </c>
      <c r="Q27" s="866" t="s">
        <v>777</v>
      </c>
      <c r="R27" s="29"/>
      <c r="S27" s="98">
        <v>206.00498499999912</v>
      </c>
      <c r="T27" s="29"/>
      <c r="U27" s="29"/>
      <c r="V27" s="29"/>
      <c r="W27" s="29"/>
      <c r="X27" s="32"/>
      <c r="Y27" s="32"/>
      <c r="Z27" s="32"/>
      <c r="AA27" s="29"/>
      <c r="AB27" s="29"/>
      <c r="AC27" s="32"/>
      <c r="AD27" s="32"/>
      <c r="AE27" s="29"/>
      <c r="AF27" s="29"/>
      <c r="AG27" s="29"/>
      <c r="AH27" s="29"/>
      <c r="AI27" s="29"/>
      <c r="AJ27" s="62"/>
      <c r="AK27" s="29"/>
      <c r="AL27" s="29"/>
      <c r="AM27" s="29"/>
      <c r="AN27" s="29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2"/>
      <c r="BQ27" s="82">
        <v>24.5</v>
      </c>
      <c r="BR27" s="84">
        <v>62.3</v>
      </c>
      <c r="BS27" s="86">
        <v>8.3000000000000007</v>
      </c>
      <c r="BT27" s="109">
        <v>17.600000000000001</v>
      </c>
      <c r="BU27" s="88">
        <v>1.44</v>
      </c>
      <c r="BV27" s="95">
        <v>5.99</v>
      </c>
      <c r="BW27" s="109" t="s">
        <v>124</v>
      </c>
      <c r="BX27" s="95">
        <v>0</v>
      </c>
      <c r="BY27" s="32" t="s">
        <v>124</v>
      </c>
      <c r="BZ27" s="32">
        <v>27</v>
      </c>
      <c r="CA27" s="32">
        <v>73</v>
      </c>
      <c r="CB27" s="93">
        <v>0.36986301369863012</v>
      </c>
      <c r="CC27" s="32" t="s">
        <v>124</v>
      </c>
      <c r="CD27" s="32" t="s">
        <v>124</v>
      </c>
      <c r="CE27" s="95">
        <v>0</v>
      </c>
      <c r="CF27" s="95">
        <v>0</v>
      </c>
      <c r="CG27" s="95">
        <v>34.833713692946048</v>
      </c>
      <c r="CH27" s="32" t="s">
        <v>124</v>
      </c>
      <c r="CI27" s="32" t="s">
        <v>124</v>
      </c>
      <c r="CJ27" s="32" t="s">
        <v>124</v>
      </c>
      <c r="CK27" s="95">
        <v>62.29999999999999</v>
      </c>
      <c r="CL27" s="95">
        <v>26.4</v>
      </c>
      <c r="CM27" s="95">
        <v>17.061410788381739</v>
      </c>
      <c r="CN27" s="95">
        <v>27.5</v>
      </c>
      <c r="CO27" s="95">
        <v>17.772302904564313</v>
      </c>
      <c r="CP27" s="95">
        <v>42.5</v>
      </c>
      <c r="CQ27" s="95">
        <v>27.466286307053942</v>
      </c>
      <c r="CR27" s="32" t="s">
        <v>124</v>
      </c>
      <c r="CS27" s="32" t="s">
        <v>792</v>
      </c>
      <c r="CT27" s="847" t="s">
        <v>409</v>
      </c>
      <c r="CU27" s="847" t="s">
        <v>409</v>
      </c>
      <c r="CV27" s="847">
        <v>300</v>
      </c>
      <c r="CW27" s="847">
        <v>40</v>
      </c>
      <c r="CX27" s="847">
        <v>60</v>
      </c>
      <c r="CY27" s="847" t="s">
        <v>409</v>
      </c>
      <c r="CZ27" s="847" t="s">
        <v>409</v>
      </c>
      <c r="DA27" s="847" t="s">
        <v>409</v>
      </c>
      <c r="DB27" s="847" t="s">
        <v>409</v>
      </c>
      <c r="DC27" s="848">
        <v>0</v>
      </c>
      <c r="DD27" s="97">
        <v>21.355712166172108</v>
      </c>
      <c r="DE27" s="98">
        <v>0.12121052631578948</v>
      </c>
      <c r="DF27" s="820"/>
      <c r="DG27" s="69" t="s">
        <v>60</v>
      </c>
      <c r="DH27" s="872" t="s">
        <v>615</v>
      </c>
      <c r="DI27" s="872" t="s">
        <v>615</v>
      </c>
      <c r="DJ27" s="872" t="s">
        <v>615</v>
      </c>
      <c r="DK27" s="872">
        <v>2</v>
      </c>
      <c r="DL27" s="872">
        <v>3</v>
      </c>
      <c r="DM27" s="872">
        <v>2</v>
      </c>
      <c r="DN27" s="820" t="s">
        <v>438</v>
      </c>
      <c r="DO27" s="845" t="s">
        <v>449</v>
      </c>
      <c r="DP27" s="29">
        <v>25</v>
      </c>
      <c r="DQ27" s="29" t="s">
        <v>440</v>
      </c>
      <c r="DR27" s="29" t="s">
        <v>438</v>
      </c>
      <c r="DS27" s="845" t="s">
        <v>3308</v>
      </c>
      <c r="DT27" s="845" t="s">
        <v>3309</v>
      </c>
      <c r="DW27" s="61"/>
    </row>
    <row r="28" spans="1:188" ht="13.15" customHeight="1">
      <c r="A28" s="29">
        <v>32</v>
      </c>
      <c r="B28" s="30">
        <v>9546</v>
      </c>
      <c r="C28" s="810" t="s">
        <v>97</v>
      </c>
      <c r="D28" s="32" t="s">
        <v>1022</v>
      </c>
      <c r="E28" s="91">
        <v>415210405</v>
      </c>
      <c r="F28" s="69">
        <v>77</v>
      </c>
      <c r="G28" s="32" t="s">
        <v>1873</v>
      </c>
      <c r="H28" s="842" t="s">
        <v>794</v>
      </c>
      <c r="I28" s="845" t="s">
        <v>25</v>
      </c>
      <c r="J28" s="30" t="s">
        <v>97</v>
      </c>
      <c r="K28" s="29" t="s">
        <v>48</v>
      </c>
      <c r="L28" s="29" t="s">
        <v>93</v>
      </c>
      <c r="M28" s="845" t="s">
        <v>105</v>
      </c>
      <c r="N28" s="29">
        <v>3</v>
      </c>
      <c r="O28" s="850">
        <v>5</v>
      </c>
      <c r="P28" s="29">
        <v>1</v>
      </c>
      <c r="Q28" s="866" t="s">
        <v>781</v>
      </c>
      <c r="R28" s="852">
        <v>23.831528369200004</v>
      </c>
      <c r="S28" s="98">
        <v>1436.2406570000016</v>
      </c>
      <c r="T28" s="29">
        <v>47.9</v>
      </c>
      <c r="U28" s="29">
        <v>16.100000000000001</v>
      </c>
      <c r="V28" s="29">
        <v>0.42</v>
      </c>
      <c r="W28" s="29">
        <v>596000</v>
      </c>
      <c r="X28" s="822">
        <v>80.3</v>
      </c>
      <c r="Y28" s="822">
        <v>12.8</v>
      </c>
      <c r="Z28" s="29">
        <v>290656</v>
      </c>
      <c r="AA28" s="39">
        <v>33268.333333333328</v>
      </c>
      <c r="AB28" s="853">
        <f>X28*AA28/100</f>
        <v>26714.471666666661</v>
      </c>
      <c r="AC28" s="32">
        <v>1.81</v>
      </c>
      <c r="AD28" s="32">
        <v>238098</v>
      </c>
      <c r="AE28" s="854">
        <f>Y28-AC28</f>
        <v>10.99</v>
      </c>
      <c r="AF28" s="29">
        <f>Z28-AD28</f>
        <v>52558</v>
      </c>
      <c r="AG28" s="853">
        <f>AB28*Y28/100</f>
        <v>3419.4523733333331</v>
      </c>
      <c r="AH28" s="853">
        <f>AC28*AB28/100</f>
        <v>483.53193716666664</v>
      </c>
      <c r="AI28" s="853">
        <f>AG28-AH28</f>
        <v>2935.9204361666666</v>
      </c>
      <c r="AJ28" s="62">
        <v>19</v>
      </c>
      <c r="AK28" s="853">
        <f>AG28/AJ28</f>
        <v>179.97117754385962</v>
      </c>
      <c r="AL28" s="853">
        <f>AH28/AJ28</f>
        <v>25.4490493245614</v>
      </c>
      <c r="AM28" s="853">
        <f>AB28/AJ28</f>
        <v>1406.0248245614032</v>
      </c>
      <c r="AN28" s="29">
        <v>3</v>
      </c>
      <c r="AO28" s="822"/>
      <c r="AP28" s="822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822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81">
        <v>2.89</v>
      </c>
      <c r="BR28" s="83">
        <v>33.700000000000003</v>
      </c>
      <c r="BS28" s="86">
        <v>59.6</v>
      </c>
      <c r="BT28" s="95">
        <v>1.6667906976744187</v>
      </c>
      <c r="BU28" s="88">
        <v>9.2279069767441865E-2</v>
      </c>
      <c r="BV28" s="95">
        <v>7.41</v>
      </c>
      <c r="BW28" s="95" t="s">
        <v>124</v>
      </c>
      <c r="BX28" s="95">
        <v>0.57999999999999996</v>
      </c>
      <c r="BY28" s="98">
        <v>4.4999999999999998E-2</v>
      </c>
      <c r="BZ28" s="95">
        <v>56.9</v>
      </c>
      <c r="CA28" s="95">
        <v>43.8</v>
      </c>
      <c r="CB28" s="93">
        <v>1.2990867579908676</v>
      </c>
      <c r="CC28" s="94">
        <v>0</v>
      </c>
      <c r="CD28" s="32" t="s">
        <v>124</v>
      </c>
      <c r="CE28" s="95">
        <v>0.88</v>
      </c>
      <c r="CF28" s="95">
        <v>1.31</v>
      </c>
      <c r="CG28" s="95">
        <v>27.9</v>
      </c>
      <c r="CH28" s="95">
        <v>98.2</v>
      </c>
      <c r="CI28" s="107">
        <v>85725</v>
      </c>
      <c r="CJ28" s="95">
        <v>1.7999999999999972</v>
      </c>
      <c r="CK28" s="95">
        <v>30.02</v>
      </c>
      <c r="CL28" s="95">
        <v>61.8</v>
      </c>
      <c r="CM28" s="95">
        <v>20.8</v>
      </c>
      <c r="CN28" s="95">
        <v>21</v>
      </c>
      <c r="CO28" s="95">
        <v>7.1</v>
      </c>
      <c r="CP28" s="87">
        <v>6.28</v>
      </c>
      <c r="CQ28" s="87">
        <v>2.12</v>
      </c>
      <c r="CR28" s="87">
        <v>5.2999999999999999E-2</v>
      </c>
      <c r="CS28" s="96" t="s">
        <v>789</v>
      </c>
      <c r="CT28" s="847">
        <v>20.399999999999999</v>
      </c>
      <c r="CU28" s="847" t="s">
        <v>409</v>
      </c>
      <c r="CV28" s="847">
        <v>6909</v>
      </c>
      <c r="CW28" s="847">
        <v>54.9</v>
      </c>
      <c r="CX28" s="847">
        <v>45.1</v>
      </c>
      <c r="CY28" s="847">
        <v>13.1</v>
      </c>
      <c r="CZ28" s="847">
        <v>2522</v>
      </c>
      <c r="DA28" s="847" t="s">
        <v>409</v>
      </c>
      <c r="DB28" s="847">
        <v>1.94</v>
      </c>
      <c r="DC28" s="848">
        <v>0</v>
      </c>
      <c r="DD28" s="97">
        <v>55.059663369504655</v>
      </c>
      <c r="DE28" s="98">
        <v>3.6964814814814813</v>
      </c>
      <c r="DF28" s="29" t="s">
        <v>444</v>
      </c>
      <c r="DG28" s="29" t="s">
        <v>444</v>
      </c>
      <c r="DH28" s="872" t="s">
        <v>615</v>
      </c>
      <c r="DI28" s="872" t="s">
        <v>615</v>
      </c>
      <c r="DJ28" s="872" t="s">
        <v>615</v>
      </c>
      <c r="DK28" s="29">
        <v>2</v>
      </c>
      <c r="DL28" s="29">
        <v>3</v>
      </c>
      <c r="DM28" s="30">
        <v>2</v>
      </c>
      <c r="DN28" s="29" t="s">
        <v>440</v>
      </c>
      <c r="DO28" s="845" t="s">
        <v>446</v>
      </c>
      <c r="DP28" s="68">
        <v>40</v>
      </c>
      <c r="DQ28" s="29" t="s">
        <v>440</v>
      </c>
      <c r="DR28" s="29" t="s">
        <v>438</v>
      </c>
      <c r="DS28" s="845" t="s">
        <v>447</v>
      </c>
      <c r="DT28" s="845" t="s">
        <v>448</v>
      </c>
      <c r="DW28" s="61"/>
      <c r="DX28" s="15"/>
    </row>
    <row r="29" spans="1:188" ht="13.15" customHeight="1">
      <c r="A29" s="29"/>
      <c r="B29" s="30">
        <v>11386</v>
      </c>
      <c r="C29" s="810" t="s">
        <v>384</v>
      </c>
      <c r="D29" s="32" t="s">
        <v>816</v>
      </c>
      <c r="E29" s="32">
        <v>530222198</v>
      </c>
      <c r="F29" s="69">
        <v>66</v>
      </c>
      <c r="G29" s="32" t="s">
        <v>1337</v>
      </c>
      <c r="H29" s="842" t="s">
        <v>668</v>
      </c>
      <c r="I29" s="843" t="s">
        <v>375</v>
      </c>
      <c r="J29" s="30" t="s">
        <v>384</v>
      </c>
      <c r="K29" s="29" t="s">
        <v>43</v>
      </c>
      <c r="L29" s="29" t="s">
        <v>385</v>
      </c>
      <c r="M29" s="845" t="s">
        <v>105</v>
      </c>
      <c r="N29" s="29">
        <v>3</v>
      </c>
      <c r="O29" s="29">
        <v>3</v>
      </c>
      <c r="P29" s="29">
        <v>1</v>
      </c>
      <c r="Q29" s="862" t="s">
        <v>781</v>
      </c>
      <c r="R29" s="29"/>
      <c r="S29" s="98">
        <v>238.12926000000016</v>
      </c>
      <c r="T29" s="29" t="s">
        <v>124</v>
      </c>
      <c r="U29" s="29" t="s">
        <v>124</v>
      </c>
      <c r="V29" s="29" t="s">
        <v>124</v>
      </c>
      <c r="W29" s="29" t="s">
        <v>124</v>
      </c>
      <c r="X29" s="29" t="s">
        <v>124</v>
      </c>
      <c r="Y29" s="29" t="s">
        <v>124</v>
      </c>
      <c r="Z29" s="29" t="s">
        <v>124</v>
      </c>
      <c r="AA29" s="39">
        <v>2912.3640000000005</v>
      </c>
      <c r="AB29" s="853">
        <f>AO29*AA29/100</f>
        <v>410.64332400000006</v>
      </c>
      <c r="AC29" s="29"/>
      <c r="AD29" s="29"/>
      <c r="AE29" s="29"/>
      <c r="AF29" s="29"/>
      <c r="AG29" s="29"/>
      <c r="AH29" s="29"/>
      <c r="AI29" s="29"/>
      <c r="AJ29" s="62">
        <v>6</v>
      </c>
      <c r="AK29" s="822"/>
      <c r="AL29" s="822"/>
      <c r="AM29" s="29"/>
      <c r="AN29" s="29"/>
      <c r="AO29" s="95">
        <v>14.1</v>
      </c>
      <c r="AP29" s="95">
        <v>92.1</v>
      </c>
      <c r="AQ29" s="32">
        <v>3742</v>
      </c>
      <c r="AR29" s="32">
        <v>3.81</v>
      </c>
      <c r="AS29" s="32">
        <v>17005</v>
      </c>
      <c r="AT29" s="32">
        <v>71.8</v>
      </c>
      <c r="AU29" s="32">
        <v>7656</v>
      </c>
      <c r="AV29" s="32">
        <v>3.16</v>
      </c>
      <c r="AW29" s="32">
        <v>30894</v>
      </c>
      <c r="AX29" s="32">
        <v>96.1</v>
      </c>
      <c r="AY29" s="32">
        <v>4266</v>
      </c>
      <c r="AZ29" s="32">
        <v>92.1</v>
      </c>
      <c r="BA29" s="32">
        <v>13126</v>
      </c>
      <c r="BB29" s="95">
        <v>72.8</v>
      </c>
      <c r="BC29" s="32">
        <v>9.32</v>
      </c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2">
        <v>12.8</v>
      </c>
      <c r="BQ29" s="81">
        <v>75.7</v>
      </c>
      <c r="BR29" s="83">
        <v>15.7</v>
      </c>
      <c r="BS29" s="86">
        <v>6.86</v>
      </c>
      <c r="BT29" s="69">
        <v>69.099999999999994</v>
      </c>
      <c r="BU29" s="88">
        <v>2.15</v>
      </c>
      <c r="BV29" s="87">
        <v>2.84</v>
      </c>
      <c r="BW29" s="69" t="s">
        <v>124</v>
      </c>
      <c r="BX29" s="91">
        <v>43.1</v>
      </c>
      <c r="BY29" s="69" t="s">
        <v>124</v>
      </c>
      <c r="BZ29" s="69">
        <v>40.9</v>
      </c>
      <c r="CA29" s="69">
        <v>59.1</v>
      </c>
      <c r="CB29" s="93">
        <v>0.69204737732656507</v>
      </c>
      <c r="CC29" s="94">
        <v>1.42</v>
      </c>
      <c r="CD29" s="69" t="s">
        <v>124</v>
      </c>
      <c r="CE29" s="69">
        <v>97.2</v>
      </c>
      <c r="CF29" s="69">
        <v>68.400000000000006</v>
      </c>
      <c r="CG29" s="95">
        <v>4.3017999999999992</v>
      </c>
      <c r="CH29" s="32">
        <v>73.5</v>
      </c>
      <c r="CI29" s="32">
        <v>9218</v>
      </c>
      <c r="CJ29" s="95">
        <v>26.5</v>
      </c>
      <c r="CK29" s="95">
        <v>15.3232</v>
      </c>
      <c r="CL29" s="32">
        <v>9.1999999999999993</v>
      </c>
      <c r="CM29" s="95">
        <v>1.4443999999999997</v>
      </c>
      <c r="CN29" s="32">
        <v>18.2</v>
      </c>
      <c r="CO29" s="95">
        <v>2.8573999999999997</v>
      </c>
      <c r="CP29" s="32">
        <v>70.2</v>
      </c>
      <c r="CQ29" s="95">
        <v>11.021400000000002</v>
      </c>
      <c r="CR29" s="95">
        <v>2.79</v>
      </c>
      <c r="CS29" s="96" t="s">
        <v>793</v>
      </c>
      <c r="CT29" s="847" t="s">
        <v>409</v>
      </c>
      <c r="CU29" s="847" t="s">
        <v>409</v>
      </c>
      <c r="CV29" s="847">
        <v>700</v>
      </c>
      <c r="CW29" s="847">
        <v>17.600000000000001</v>
      </c>
      <c r="CX29" s="847">
        <v>82.4</v>
      </c>
      <c r="CY29" s="847" t="s">
        <v>409</v>
      </c>
      <c r="CZ29" s="847" t="s">
        <v>409</v>
      </c>
      <c r="DA29" s="847" t="s">
        <v>409</v>
      </c>
      <c r="DB29" s="847" t="s">
        <v>409</v>
      </c>
      <c r="DC29" s="26">
        <v>0</v>
      </c>
      <c r="DD29" s="97">
        <v>19.47056418642682</v>
      </c>
      <c r="DE29" s="98">
        <v>0.48539400000000005</v>
      </c>
      <c r="DF29" s="820"/>
      <c r="DG29" s="879" t="s">
        <v>846</v>
      </c>
      <c r="DH29" s="872">
        <v>186</v>
      </c>
      <c r="DI29" s="872">
        <v>102</v>
      </c>
      <c r="DJ29" s="872"/>
      <c r="DK29" s="872">
        <v>2</v>
      </c>
      <c r="DL29" s="872">
        <v>2</v>
      </c>
      <c r="DM29" s="872">
        <v>2</v>
      </c>
      <c r="DN29" s="820" t="s">
        <v>438</v>
      </c>
      <c r="DO29" s="873" t="s">
        <v>3294</v>
      </c>
      <c r="DP29" s="872">
        <v>40</v>
      </c>
      <c r="DQ29" s="872" t="s">
        <v>440</v>
      </c>
      <c r="DR29" s="872" t="s">
        <v>438</v>
      </c>
      <c r="DS29" s="873" t="s">
        <v>3295</v>
      </c>
      <c r="DT29" s="873" t="s">
        <v>3310</v>
      </c>
      <c r="DW29" s="61"/>
      <c r="DX29" s="15"/>
      <c r="DY29" s="15"/>
      <c r="DZ29" s="15"/>
      <c r="EA29" s="15"/>
      <c r="EB29" s="15"/>
      <c r="EC29" s="15"/>
      <c r="ED29" s="15"/>
      <c r="EE29" s="15"/>
      <c r="EF29" s="15"/>
    </row>
    <row r="30" spans="1:188" ht="13.15" hidden="1" customHeight="1">
      <c r="A30" s="29"/>
      <c r="B30" s="30">
        <v>8448</v>
      </c>
      <c r="C30" s="810" t="s">
        <v>2137</v>
      </c>
      <c r="D30" s="32" t="s">
        <v>242</v>
      </c>
      <c r="E30" s="32">
        <v>7508213504</v>
      </c>
      <c r="F30" s="69">
        <v>43</v>
      </c>
      <c r="G30" s="32" t="s">
        <v>2136</v>
      </c>
      <c r="H30" s="842" t="s">
        <v>667</v>
      </c>
      <c r="I30" s="843"/>
      <c r="J30" s="844" t="s">
        <v>644</v>
      </c>
      <c r="K30" s="29" t="s">
        <v>43</v>
      </c>
      <c r="L30" s="32" t="s">
        <v>46</v>
      </c>
      <c r="M30" s="845"/>
      <c r="N30" s="29">
        <v>7</v>
      </c>
      <c r="O30" s="29">
        <v>7</v>
      </c>
      <c r="P30" s="29">
        <v>1</v>
      </c>
      <c r="Q30" s="846" t="s">
        <v>781</v>
      </c>
      <c r="R30" s="29"/>
      <c r="S30" s="98">
        <v>2585.2329600000025</v>
      </c>
      <c r="T30" s="29"/>
      <c r="U30" s="29"/>
      <c r="V30" s="29"/>
      <c r="W30" s="29"/>
      <c r="X30" s="32"/>
      <c r="Y30" s="32"/>
      <c r="Z30" s="32"/>
      <c r="AA30" s="29"/>
      <c r="AB30" s="29"/>
      <c r="AC30" s="32"/>
      <c r="AD30" s="32"/>
      <c r="AE30" s="29"/>
      <c r="AF30" s="29"/>
      <c r="AG30" s="29"/>
      <c r="AH30" s="29"/>
      <c r="AI30" s="29"/>
      <c r="AJ30" s="62"/>
      <c r="AK30" s="29"/>
      <c r="AL30" s="29"/>
      <c r="AM30" s="29"/>
      <c r="AN30" s="29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2"/>
      <c r="BQ30" s="82">
        <v>9.51</v>
      </c>
      <c r="BR30" s="84">
        <v>18</v>
      </c>
      <c r="BS30" s="86">
        <v>72</v>
      </c>
      <c r="BT30" s="69">
        <v>6.4</v>
      </c>
      <c r="BU30" s="88">
        <v>5.1999999999999998E-2</v>
      </c>
      <c r="BV30" s="69">
        <v>0.65</v>
      </c>
      <c r="BW30" s="32" t="s">
        <v>124</v>
      </c>
      <c r="BX30" s="90">
        <v>0.69</v>
      </c>
      <c r="BY30" s="92">
        <v>7.0000000000000001E-3</v>
      </c>
      <c r="BZ30" s="69">
        <v>77.3</v>
      </c>
      <c r="CA30" s="69">
        <v>22.6</v>
      </c>
      <c r="CB30" s="93">
        <v>3.4203539823008846</v>
      </c>
      <c r="CC30" s="94">
        <v>1.1100000000000001</v>
      </c>
      <c r="CD30" s="32" t="s">
        <v>124</v>
      </c>
      <c r="CE30" s="69">
        <v>0.49</v>
      </c>
      <c r="CF30" s="69">
        <v>0.39</v>
      </c>
      <c r="CG30" s="95">
        <v>16.28</v>
      </c>
      <c r="CH30" s="95">
        <v>95.3</v>
      </c>
      <c r="CI30" s="107">
        <v>16239</v>
      </c>
      <c r="CJ30" s="95">
        <v>4.7000000000000028</v>
      </c>
      <c r="CK30" s="95">
        <v>16.61</v>
      </c>
      <c r="CL30" s="95">
        <v>49.4</v>
      </c>
      <c r="CM30" s="95">
        <v>8.7200000000000006</v>
      </c>
      <c r="CN30" s="95">
        <v>42.9</v>
      </c>
      <c r="CO30" s="95">
        <v>7.56</v>
      </c>
      <c r="CP30" s="95">
        <v>1.88</v>
      </c>
      <c r="CQ30" s="95">
        <v>0.33</v>
      </c>
      <c r="CR30" s="95">
        <v>0.11</v>
      </c>
      <c r="CS30" s="96" t="s">
        <v>786</v>
      </c>
      <c r="CT30" s="847" t="s">
        <v>409</v>
      </c>
      <c r="CU30" s="847" t="s">
        <v>409</v>
      </c>
      <c r="CV30" s="847">
        <v>19734</v>
      </c>
      <c r="CW30" s="847">
        <v>65</v>
      </c>
      <c r="CX30" s="847">
        <v>35</v>
      </c>
      <c r="CY30" s="847" t="s">
        <v>409</v>
      </c>
      <c r="CZ30" s="847" t="s">
        <v>409</v>
      </c>
      <c r="DA30" s="847" t="s">
        <v>409</v>
      </c>
      <c r="DB30" s="847"/>
      <c r="DC30" s="848">
        <v>0</v>
      </c>
      <c r="DD30" s="97">
        <v>92.347149180318027</v>
      </c>
      <c r="DE30" s="98">
        <v>2.4602413333333333</v>
      </c>
      <c r="DF30" s="29" t="s">
        <v>645</v>
      </c>
      <c r="DG30" s="29" t="s">
        <v>645</v>
      </c>
      <c r="DH30" s="29">
        <v>173</v>
      </c>
      <c r="DI30" s="29">
        <v>96</v>
      </c>
      <c r="DJ30" s="822">
        <v>32.075912994086003</v>
      </c>
      <c r="DK30" s="29">
        <v>1</v>
      </c>
      <c r="DL30" s="29">
        <v>0</v>
      </c>
      <c r="DM30" s="29">
        <v>0</v>
      </c>
      <c r="DN30" s="29" t="s">
        <v>438</v>
      </c>
      <c r="DO30" s="845" t="s">
        <v>601</v>
      </c>
      <c r="DP30" s="68">
        <v>90</v>
      </c>
      <c r="DQ30" s="29" t="s">
        <v>440</v>
      </c>
      <c r="DR30" s="29" t="s">
        <v>438</v>
      </c>
      <c r="DS30" s="845" t="s">
        <v>646</v>
      </c>
      <c r="DT30" s="845" t="s">
        <v>618</v>
      </c>
      <c r="DW30" s="61"/>
      <c r="DX30" s="15"/>
      <c r="DY30" s="15"/>
    </row>
    <row r="31" spans="1:188" ht="13.15" customHeight="1">
      <c r="A31" s="29">
        <v>5</v>
      </c>
      <c r="B31" s="30">
        <v>8975</v>
      </c>
      <c r="C31" s="810" t="s">
        <v>52</v>
      </c>
      <c r="D31" s="32" t="s">
        <v>2004</v>
      </c>
      <c r="E31" s="91">
        <v>5554181028</v>
      </c>
      <c r="F31" s="69">
        <v>63</v>
      </c>
      <c r="G31" s="32" t="s">
        <v>2007</v>
      </c>
      <c r="H31" s="842" t="s">
        <v>35</v>
      </c>
      <c r="I31" s="845" t="s">
        <v>4</v>
      </c>
      <c r="J31" s="30" t="s">
        <v>52</v>
      </c>
      <c r="K31" s="29" t="s">
        <v>48</v>
      </c>
      <c r="L31" s="29" t="s">
        <v>53</v>
      </c>
      <c r="M31" s="845" t="s">
        <v>110</v>
      </c>
      <c r="N31" s="29">
        <v>1</v>
      </c>
      <c r="O31" s="29"/>
      <c r="P31" s="29">
        <v>1</v>
      </c>
      <c r="Q31" s="846" t="s">
        <v>781</v>
      </c>
      <c r="R31" s="852">
        <v>3.1405957888000007</v>
      </c>
      <c r="S31" s="98">
        <v>499.32372800000076</v>
      </c>
      <c r="T31" s="29">
        <v>3.97</v>
      </c>
      <c r="U31" s="29">
        <v>16.100000000000001</v>
      </c>
      <c r="V31" s="29">
        <v>0.4</v>
      </c>
      <c r="W31" s="29">
        <v>4210000</v>
      </c>
      <c r="X31" s="822">
        <v>47.1</v>
      </c>
      <c r="Y31" s="822">
        <v>15.6</v>
      </c>
      <c r="Z31" s="29">
        <v>2000000</v>
      </c>
      <c r="AA31" s="39">
        <v>3653.7837837837837</v>
      </c>
      <c r="AB31" s="853">
        <f>Y31*AA31/100</f>
        <v>569.99027027027023</v>
      </c>
      <c r="AC31" s="32">
        <v>2.15</v>
      </c>
      <c r="AD31" s="32">
        <v>1620000</v>
      </c>
      <c r="AE31" s="854">
        <f>Y31-AC31</f>
        <v>13.45</v>
      </c>
      <c r="AF31" s="29">
        <f>Z31-AD31</f>
        <v>380000</v>
      </c>
      <c r="AG31" s="853">
        <f>AB31*Y31/100</f>
        <v>88.91848216216215</v>
      </c>
      <c r="AH31" s="853">
        <f>AC31*AB31/100</f>
        <v>12.25479081081081</v>
      </c>
      <c r="AI31" s="853">
        <f>AG31-AH31</f>
        <v>76.663691351351332</v>
      </c>
      <c r="AJ31" s="62">
        <v>10</v>
      </c>
      <c r="AK31" s="853">
        <f>AG31/AJ31</f>
        <v>8.8918482162162142</v>
      </c>
      <c r="AL31" s="853">
        <f>AH31/AJ31</f>
        <v>1.2254790810810809</v>
      </c>
      <c r="AM31" s="853">
        <f>AB31/AJ31</f>
        <v>56.999027027027026</v>
      </c>
      <c r="AN31" s="29"/>
      <c r="AO31" s="822"/>
      <c r="AP31" s="822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822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82">
        <v>5.08</v>
      </c>
      <c r="BR31" s="84">
        <v>16.2</v>
      </c>
      <c r="BS31" s="86">
        <v>72.900000000000006</v>
      </c>
      <c r="BT31" s="69">
        <v>4.42</v>
      </c>
      <c r="BU31" s="88">
        <v>0.16</v>
      </c>
      <c r="BV31" s="69">
        <v>3.12</v>
      </c>
      <c r="BW31" s="32" t="s">
        <v>124</v>
      </c>
      <c r="BX31" s="91">
        <v>4</v>
      </c>
      <c r="BY31" s="32" t="s">
        <v>124</v>
      </c>
      <c r="BZ31" s="69">
        <v>47</v>
      </c>
      <c r="CA31" s="69">
        <v>53</v>
      </c>
      <c r="CB31" s="93">
        <v>0.8867924528301887</v>
      </c>
      <c r="CC31" s="94">
        <v>0</v>
      </c>
      <c r="CD31" s="32" t="s">
        <v>124</v>
      </c>
      <c r="CE31" s="69">
        <v>7.54</v>
      </c>
      <c r="CF31" s="69">
        <v>13.1</v>
      </c>
      <c r="CG31" s="32" t="s">
        <v>124</v>
      </c>
      <c r="CH31" s="32" t="s">
        <v>124</v>
      </c>
      <c r="CI31" s="32" t="s">
        <v>124</v>
      </c>
      <c r="CJ31" s="32" t="s">
        <v>124</v>
      </c>
      <c r="CK31" s="32" t="s">
        <v>124</v>
      </c>
      <c r="CL31" s="32" t="s">
        <v>124</v>
      </c>
      <c r="CM31" s="32" t="s">
        <v>124</v>
      </c>
      <c r="CN31" s="32" t="s">
        <v>124</v>
      </c>
      <c r="CO31" s="32" t="s">
        <v>124</v>
      </c>
      <c r="CP31" s="32" t="s">
        <v>124</v>
      </c>
      <c r="CQ31" s="32" t="s">
        <v>124</v>
      </c>
      <c r="CR31" s="32" t="s">
        <v>124</v>
      </c>
      <c r="CS31" s="32" t="s">
        <v>789</v>
      </c>
      <c r="CT31" s="847" t="s">
        <v>409</v>
      </c>
      <c r="CU31" s="847" t="s">
        <v>409</v>
      </c>
      <c r="CV31" s="847">
        <v>664</v>
      </c>
      <c r="CW31" s="847">
        <v>62.2</v>
      </c>
      <c r="CX31" s="847">
        <v>37.799999999999997</v>
      </c>
      <c r="CY31" s="847" t="s">
        <v>409</v>
      </c>
      <c r="CZ31" s="847" t="s">
        <v>409</v>
      </c>
      <c r="DA31" s="847" t="s">
        <v>409</v>
      </c>
      <c r="DB31" s="847" t="s">
        <v>409</v>
      </c>
      <c r="DC31" s="848">
        <v>0</v>
      </c>
      <c r="DD31" s="97">
        <v>4.4880371020805185</v>
      </c>
      <c r="DE31" s="98">
        <v>0.36537837837837839</v>
      </c>
      <c r="DF31" s="820"/>
      <c r="DG31" s="879" t="s">
        <v>53</v>
      </c>
      <c r="DH31" s="872" t="s">
        <v>615</v>
      </c>
      <c r="DI31" s="872" t="s">
        <v>615</v>
      </c>
      <c r="DJ31" s="872" t="s">
        <v>615</v>
      </c>
      <c r="DK31" s="872">
        <v>2</v>
      </c>
      <c r="DL31" s="872">
        <v>1</v>
      </c>
      <c r="DM31" s="872">
        <v>1</v>
      </c>
      <c r="DN31" s="820" t="s">
        <v>438</v>
      </c>
      <c r="DO31" s="873" t="s">
        <v>449</v>
      </c>
      <c r="DP31" s="872">
        <v>31</v>
      </c>
      <c r="DQ31" s="872" t="s">
        <v>440</v>
      </c>
      <c r="DR31" s="872" t="s">
        <v>438</v>
      </c>
      <c r="DS31" s="873" t="s">
        <v>3270</v>
      </c>
      <c r="DT31" s="873" t="s">
        <v>3311</v>
      </c>
      <c r="DW31" s="61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</row>
    <row r="32" spans="1:188" ht="13.15" hidden="1" customHeight="1">
      <c r="A32" s="29"/>
      <c r="B32" s="30">
        <v>8694</v>
      </c>
      <c r="C32" s="810" t="s">
        <v>649</v>
      </c>
      <c r="D32" s="32" t="s">
        <v>1078</v>
      </c>
      <c r="E32" s="91">
        <v>6162190650</v>
      </c>
      <c r="F32" s="69">
        <v>57</v>
      </c>
      <c r="G32" s="32" t="s">
        <v>2081</v>
      </c>
      <c r="H32" s="842" t="s">
        <v>667</v>
      </c>
      <c r="I32" s="843"/>
      <c r="J32" s="844" t="s">
        <v>649</v>
      </c>
      <c r="K32" s="29" t="s">
        <v>48</v>
      </c>
      <c r="L32" s="32" t="s">
        <v>226</v>
      </c>
      <c r="M32" s="845"/>
      <c r="N32" s="29">
        <v>7</v>
      </c>
      <c r="O32" s="29">
        <v>7</v>
      </c>
      <c r="P32" s="29">
        <v>1</v>
      </c>
      <c r="Q32" s="846" t="s">
        <v>777</v>
      </c>
      <c r="R32" s="29"/>
      <c r="S32" s="98">
        <v>1143.82206</v>
      </c>
      <c r="T32" s="29"/>
      <c r="U32" s="29"/>
      <c r="V32" s="29"/>
      <c r="W32" s="29"/>
      <c r="X32" s="32"/>
      <c r="Y32" s="32"/>
      <c r="Z32" s="32"/>
      <c r="AA32" s="29"/>
      <c r="AB32" s="29"/>
      <c r="AC32" s="32"/>
      <c r="AD32" s="32"/>
      <c r="AE32" s="29"/>
      <c r="AF32" s="29"/>
      <c r="AG32" s="29"/>
      <c r="AH32" s="29"/>
      <c r="AI32" s="29"/>
      <c r="AJ32" s="62"/>
      <c r="AK32" s="29"/>
      <c r="AL32" s="29"/>
      <c r="AM32" s="29"/>
      <c r="AN32" s="29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2"/>
      <c r="BQ32" s="82">
        <v>20.3</v>
      </c>
      <c r="BR32" s="84">
        <v>5.2</v>
      </c>
      <c r="BS32" s="86">
        <v>72.099999999999994</v>
      </c>
      <c r="BT32" s="69">
        <v>17.899999999999999</v>
      </c>
      <c r="BU32" s="88">
        <v>0.86</v>
      </c>
      <c r="BV32" s="87">
        <v>4.24</v>
      </c>
      <c r="BW32" s="32" t="s">
        <v>124</v>
      </c>
      <c r="BX32" s="90">
        <v>3</v>
      </c>
      <c r="BY32" s="69">
        <v>0</v>
      </c>
      <c r="BZ32" s="69">
        <v>73.5</v>
      </c>
      <c r="CA32" s="69">
        <v>25.5</v>
      </c>
      <c r="CB32" s="93">
        <v>2.8823529411764706</v>
      </c>
      <c r="CC32" s="94">
        <v>0.48</v>
      </c>
      <c r="CD32" s="32" t="s">
        <v>124</v>
      </c>
      <c r="CE32" s="69">
        <v>5.9</v>
      </c>
      <c r="CF32" s="69">
        <v>6.4</v>
      </c>
      <c r="CG32" s="95">
        <v>4.08</v>
      </c>
      <c r="CH32" s="95">
        <v>97.6</v>
      </c>
      <c r="CI32" s="107">
        <v>70315</v>
      </c>
      <c r="CJ32" s="95">
        <v>2.4000000000000057</v>
      </c>
      <c r="CK32" s="95">
        <v>8.7199999999999989</v>
      </c>
      <c r="CL32" s="95">
        <v>8.23</v>
      </c>
      <c r="CM32" s="95">
        <v>0.76</v>
      </c>
      <c r="CN32" s="95">
        <v>36.200000000000003</v>
      </c>
      <c r="CO32" s="95">
        <v>3.32</v>
      </c>
      <c r="CP32" s="95">
        <v>50.6</v>
      </c>
      <c r="CQ32" s="95">
        <v>4.6399999999999997</v>
      </c>
      <c r="CR32" s="95">
        <v>0.3</v>
      </c>
      <c r="CS32" s="32" t="s">
        <v>780</v>
      </c>
      <c r="CT32" s="847" t="s">
        <v>409</v>
      </c>
      <c r="CU32" s="847" t="s">
        <v>409</v>
      </c>
      <c r="CV32" s="847">
        <v>34135</v>
      </c>
      <c r="CW32" s="847">
        <v>89</v>
      </c>
      <c r="CX32" s="847">
        <v>11</v>
      </c>
      <c r="CY32" s="847">
        <v>41.6</v>
      </c>
      <c r="CZ32" s="847" t="s">
        <v>411</v>
      </c>
      <c r="DA32" s="847" t="s">
        <v>409</v>
      </c>
      <c r="DB32" s="847">
        <v>5.76</v>
      </c>
      <c r="DC32" s="848">
        <v>0</v>
      </c>
      <c r="DD32" s="97">
        <v>91.287306577389458</v>
      </c>
      <c r="DE32" s="98">
        <v>15.50224</v>
      </c>
      <c r="DF32" s="29" t="s">
        <v>650</v>
      </c>
      <c r="DG32" s="29" t="s">
        <v>650</v>
      </c>
      <c r="DH32" s="877"/>
      <c r="DI32" s="877"/>
      <c r="DJ32" s="878"/>
      <c r="DK32" s="29">
        <v>2</v>
      </c>
      <c r="DL32" s="29">
        <v>1</v>
      </c>
      <c r="DM32" s="29">
        <v>1</v>
      </c>
      <c r="DN32" s="29" t="s">
        <v>438</v>
      </c>
      <c r="DO32" s="845" t="s">
        <v>515</v>
      </c>
      <c r="DP32" s="68">
        <v>100</v>
      </c>
      <c r="DQ32" s="29" t="s">
        <v>440</v>
      </c>
      <c r="DR32" s="29" t="s">
        <v>438</v>
      </c>
      <c r="DS32" s="845" t="s">
        <v>641</v>
      </c>
      <c r="DT32" s="845" t="s">
        <v>448</v>
      </c>
      <c r="DW32" s="61"/>
      <c r="DX32" s="15"/>
      <c r="DY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</row>
    <row r="33" spans="1:188" ht="13.15" hidden="1" customHeight="1">
      <c r="A33" s="29"/>
      <c r="B33" s="30">
        <v>8545</v>
      </c>
      <c r="C33" s="810" t="s">
        <v>514</v>
      </c>
      <c r="D33" s="32" t="s">
        <v>1118</v>
      </c>
      <c r="E33" s="32">
        <v>476231445</v>
      </c>
      <c r="F33" s="69">
        <v>71</v>
      </c>
      <c r="G33" s="32" t="s">
        <v>2114</v>
      </c>
      <c r="H33" s="842" t="s">
        <v>667</v>
      </c>
      <c r="I33" s="843"/>
      <c r="J33" s="844" t="s">
        <v>514</v>
      </c>
      <c r="K33" s="29" t="s">
        <v>48</v>
      </c>
      <c r="L33" s="32" t="s">
        <v>102</v>
      </c>
      <c r="M33" s="845"/>
      <c r="N33" s="29">
        <v>5</v>
      </c>
      <c r="O33" s="29">
        <v>5</v>
      </c>
      <c r="P33" s="29">
        <v>1</v>
      </c>
      <c r="Q33" s="846" t="s">
        <v>777</v>
      </c>
      <c r="R33" s="69"/>
      <c r="S33" s="98">
        <v>1176.9171249999977</v>
      </c>
      <c r="T33" s="29"/>
      <c r="U33" s="29"/>
      <c r="V33" s="29"/>
      <c r="W33" s="29"/>
      <c r="X33" s="32"/>
      <c r="Y33" s="32"/>
      <c r="Z33" s="32"/>
      <c r="AA33" s="29"/>
      <c r="AB33" s="29"/>
      <c r="AC33" s="32"/>
      <c r="AD33" s="32"/>
      <c r="AE33" s="29"/>
      <c r="AF33" s="29"/>
      <c r="AG33" s="29"/>
      <c r="AH33" s="29"/>
      <c r="AI33" s="29"/>
      <c r="AJ33" s="62"/>
      <c r="AK33" s="29"/>
      <c r="AL33" s="29"/>
      <c r="AM33" s="29"/>
      <c r="AN33" s="29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2"/>
      <c r="BQ33" s="82">
        <v>5.89</v>
      </c>
      <c r="BR33" s="84">
        <v>7.89</v>
      </c>
      <c r="BS33" s="86">
        <v>85.8</v>
      </c>
      <c r="BT33" s="69">
        <v>3.8</v>
      </c>
      <c r="BU33" s="88">
        <v>0.2</v>
      </c>
      <c r="BV33" s="69">
        <v>4</v>
      </c>
      <c r="BW33" s="32" t="s">
        <v>124</v>
      </c>
      <c r="BX33" s="90">
        <v>5.5</v>
      </c>
      <c r="BY33" s="92">
        <v>1.6E-2</v>
      </c>
      <c r="BZ33" s="69">
        <v>47.1</v>
      </c>
      <c r="CA33" s="69">
        <v>52.4</v>
      </c>
      <c r="CB33" s="93">
        <v>0.89885496183206115</v>
      </c>
      <c r="CC33" s="94">
        <v>0.09</v>
      </c>
      <c r="CD33" s="32" t="s">
        <v>124</v>
      </c>
      <c r="CE33" s="69">
        <v>4.5999999999999996</v>
      </c>
      <c r="CF33" s="69">
        <v>5.7</v>
      </c>
      <c r="CG33" s="95">
        <v>2.99</v>
      </c>
      <c r="CH33" s="95">
        <v>86</v>
      </c>
      <c r="CI33" s="107">
        <v>29676</v>
      </c>
      <c r="CJ33" s="95">
        <v>14</v>
      </c>
      <c r="CK33" s="95">
        <v>7.19</v>
      </c>
      <c r="CL33" s="95">
        <v>15.6</v>
      </c>
      <c r="CM33" s="95">
        <v>1.4</v>
      </c>
      <c r="CN33" s="95">
        <v>18.600000000000001</v>
      </c>
      <c r="CO33" s="95">
        <v>1.59</v>
      </c>
      <c r="CP33" s="95">
        <v>48.8</v>
      </c>
      <c r="CQ33" s="95">
        <v>4.2</v>
      </c>
      <c r="CR33" s="95">
        <v>0.1</v>
      </c>
      <c r="CS33" s="32" t="s">
        <v>784</v>
      </c>
      <c r="CT33" s="26">
        <v>14</v>
      </c>
      <c r="CU33" s="847" t="s">
        <v>409</v>
      </c>
      <c r="CV33" s="847">
        <v>2138</v>
      </c>
      <c r="CW33" s="847">
        <v>80.2</v>
      </c>
      <c r="CX33" s="847">
        <v>19.8</v>
      </c>
      <c r="CY33" s="847">
        <v>6</v>
      </c>
      <c r="CZ33" s="847">
        <v>346</v>
      </c>
      <c r="DA33" s="847" t="s">
        <v>409</v>
      </c>
      <c r="DB33" s="847">
        <v>1.85</v>
      </c>
      <c r="DC33" s="848">
        <v>0</v>
      </c>
      <c r="DD33" s="97">
        <v>77.315166343260501</v>
      </c>
      <c r="DE33" s="98">
        <v>1.4662666666666666</v>
      </c>
      <c r="DF33" s="29" t="s">
        <v>46</v>
      </c>
      <c r="DG33" s="29" t="s">
        <v>46</v>
      </c>
      <c r="DH33" s="29">
        <v>160</v>
      </c>
      <c r="DI33" s="29">
        <v>74</v>
      </c>
      <c r="DJ33" s="822">
        <v>28.906249999999993</v>
      </c>
      <c r="DK33" s="29">
        <v>2</v>
      </c>
      <c r="DL33" s="29">
        <v>2</v>
      </c>
      <c r="DM33" s="29">
        <v>1</v>
      </c>
      <c r="DN33" s="29" t="s">
        <v>440</v>
      </c>
      <c r="DO33" s="845" t="s">
        <v>515</v>
      </c>
      <c r="DP33" s="68">
        <v>25</v>
      </c>
      <c r="DQ33" s="29" t="s">
        <v>440</v>
      </c>
      <c r="DR33" s="29" t="s">
        <v>440</v>
      </c>
      <c r="DS33" s="845" t="s">
        <v>516</v>
      </c>
      <c r="DT33" s="845" t="s">
        <v>517</v>
      </c>
      <c r="DW33" s="61"/>
      <c r="DX33" s="15"/>
    </row>
    <row r="34" spans="1:188" ht="13.15" customHeight="1">
      <c r="A34" s="29">
        <v>69</v>
      </c>
      <c r="B34" s="30">
        <v>10403</v>
      </c>
      <c r="C34" s="810" t="s">
        <v>416</v>
      </c>
      <c r="D34" s="32" t="s">
        <v>1606</v>
      </c>
      <c r="E34" s="32">
        <v>7110054853</v>
      </c>
      <c r="F34" s="69">
        <v>48</v>
      </c>
      <c r="G34" s="32" t="s">
        <v>1603</v>
      </c>
      <c r="H34" s="842" t="s">
        <v>35</v>
      </c>
      <c r="I34" s="845" t="s">
        <v>222</v>
      </c>
      <c r="J34" s="30" t="s">
        <v>416</v>
      </c>
      <c r="K34" s="29" t="s">
        <v>43</v>
      </c>
      <c r="L34" s="29" t="s">
        <v>60</v>
      </c>
      <c r="M34" s="845" t="s">
        <v>105</v>
      </c>
      <c r="N34" s="29">
        <v>3</v>
      </c>
      <c r="O34" s="29"/>
      <c r="P34" s="29">
        <v>1</v>
      </c>
      <c r="Q34" s="846" t="s">
        <v>781</v>
      </c>
      <c r="R34" s="852">
        <v>0.49520074030000005</v>
      </c>
      <c r="S34" s="98">
        <v>391.79763200000025</v>
      </c>
      <c r="T34" s="29">
        <v>35.200000000000003</v>
      </c>
      <c r="U34" s="29">
        <v>7.98</v>
      </c>
      <c r="V34" s="29">
        <v>0.64</v>
      </c>
      <c r="W34" s="29">
        <v>4600000</v>
      </c>
      <c r="X34" s="822">
        <v>14</v>
      </c>
      <c r="Y34" s="822">
        <v>13</v>
      </c>
      <c r="Z34" s="29">
        <v>3870000</v>
      </c>
      <c r="AA34" s="39">
        <v>7811.3220338983056</v>
      </c>
      <c r="AB34" s="853">
        <f>X34*AA34/100</f>
        <v>1093.5850847457627</v>
      </c>
      <c r="AC34" s="32">
        <v>1.68</v>
      </c>
      <c r="AD34" s="32">
        <v>2530000</v>
      </c>
      <c r="AE34" s="854">
        <f>Y34-AC34</f>
        <v>11.32</v>
      </c>
      <c r="AF34" s="29">
        <f>Z34-AD34</f>
        <v>1340000</v>
      </c>
      <c r="AG34" s="853">
        <f>AB34*Y34/100</f>
        <v>142.16606101694916</v>
      </c>
      <c r="AH34" s="853">
        <f>AC34*AB34/100</f>
        <v>18.372229423728815</v>
      </c>
      <c r="AI34" s="853">
        <f>AG34-AH34</f>
        <v>123.79383159322035</v>
      </c>
      <c r="AJ34" s="62">
        <v>30</v>
      </c>
      <c r="AK34" s="853">
        <f>AG34/AJ34</f>
        <v>4.7388687005649723</v>
      </c>
      <c r="AL34" s="853">
        <f>AH34/AJ34</f>
        <v>0.6124076474576271</v>
      </c>
      <c r="AM34" s="853">
        <f>AB34/AJ34</f>
        <v>36.452836158192092</v>
      </c>
      <c r="AN34" s="29">
        <v>1</v>
      </c>
      <c r="AO34" s="95">
        <v>12.4</v>
      </c>
      <c r="AP34" s="95">
        <v>44.6</v>
      </c>
      <c r="AQ34" s="32">
        <v>1874</v>
      </c>
      <c r="AR34" s="32">
        <v>0.45</v>
      </c>
      <c r="AS34" s="32">
        <v>5090</v>
      </c>
      <c r="AT34" s="32">
        <v>64</v>
      </c>
      <c r="AU34" s="32">
        <v>6018</v>
      </c>
      <c r="AV34" s="32">
        <v>0.52</v>
      </c>
      <c r="AW34" s="32">
        <v>8648</v>
      </c>
      <c r="AX34" s="32">
        <v>97.1</v>
      </c>
      <c r="AY34" s="32">
        <v>4492</v>
      </c>
      <c r="AZ34" s="32">
        <v>97.5</v>
      </c>
      <c r="BA34" s="32">
        <v>11656</v>
      </c>
      <c r="BB34" s="95">
        <v>68.900000000000006</v>
      </c>
      <c r="BC34" s="32">
        <v>12</v>
      </c>
      <c r="BD34" s="32">
        <v>74.8</v>
      </c>
      <c r="BE34" s="32">
        <v>3965</v>
      </c>
      <c r="BF34" s="32">
        <v>91.9</v>
      </c>
      <c r="BG34" s="32">
        <v>1460</v>
      </c>
      <c r="BH34" s="32">
        <v>14.5</v>
      </c>
      <c r="BI34" s="32">
        <v>2327</v>
      </c>
      <c r="BJ34" s="32">
        <v>59.7</v>
      </c>
      <c r="BK34" s="32">
        <v>5280</v>
      </c>
      <c r="BL34" s="32">
        <v>1.44</v>
      </c>
      <c r="BM34" s="32">
        <v>2915</v>
      </c>
      <c r="BN34" s="32">
        <v>8.6999999999999993</v>
      </c>
      <c r="BO34" s="32">
        <v>3136</v>
      </c>
      <c r="BP34" s="32">
        <v>16.600000000000001</v>
      </c>
      <c r="BQ34" s="81">
        <v>75</v>
      </c>
      <c r="BR34" s="83">
        <v>10.1</v>
      </c>
      <c r="BS34" s="85">
        <v>14.1</v>
      </c>
      <c r="BT34" s="32">
        <v>59.8</v>
      </c>
      <c r="BU34" s="88">
        <v>1.4</v>
      </c>
      <c r="BV34" s="32">
        <v>2</v>
      </c>
      <c r="BW34" s="32" t="s">
        <v>124</v>
      </c>
      <c r="BX34" s="109">
        <v>3.2</v>
      </c>
      <c r="BY34" s="32">
        <v>0.26</v>
      </c>
      <c r="BZ34" s="69">
        <v>38.200000000000003</v>
      </c>
      <c r="CA34" s="69">
        <v>61.8</v>
      </c>
      <c r="CB34" s="93">
        <v>0.61812297734627841</v>
      </c>
      <c r="CC34" s="111">
        <v>1.9</v>
      </c>
      <c r="CD34" s="32" t="s">
        <v>124</v>
      </c>
      <c r="CE34" s="69">
        <v>6.3</v>
      </c>
      <c r="CF34" s="69">
        <v>5.4</v>
      </c>
      <c r="CG34" s="95">
        <v>5.4119456016177949</v>
      </c>
      <c r="CH34" s="32">
        <v>95.6</v>
      </c>
      <c r="CI34" s="32">
        <v>48044</v>
      </c>
      <c r="CJ34" s="95">
        <v>4.4000000000000057</v>
      </c>
      <c r="CK34" s="95">
        <v>9.5731456016177958</v>
      </c>
      <c r="CL34" s="95">
        <v>25.5</v>
      </c>
      <c r="CM34" s="95">
        <v>2.6041456016177955</v>
      </c>
      <c r="CN34" s="95">
        <v>27.8</v>
      </c>
      <c r="CO34" s="95">
        <v>2.8077999999999999</v>
      </c>
      <c r="CP34" s="95">
        <v>41.2</v>
      </c>
      <c r="CQ34" s="95">
        <v>4.1612</v>
      </c>
      <c r="CR34" s="98">
        <v>0.98</v>
      </c>
      <c r="CS34" s="96" t="s">
        <v>793</v>
      </c>
      <c r="CT34" s="847" t="s">
        <v>409</v>
      </c>
      <c r="CU34" s="847" t="s">
        <v>409</v>
      </c>
      <c r="CV34" s="847">
        <v>437</v>
      </c>
      <c r="CW34" s="847">
        <v>21.1</v>
      </c>
      <c r="CX34" s="847">
        <v>78.900000000000006</v>
      </c>
      <c r="CY34" s="847" t="s">
        <v>409</v>
      </c>
      <c r="CZ34" s="847" t="s">
        <v>409</v>
      </c>
      <c r="DA34" s="847" t="s">
        <v>409</v>
      </c>
      <c r="DB34" s="847" t="s">
        <v>409</v>
      </c>
      <c r="DC34" s="848">
        <v>0</v>
      </c>
      <c r="DD34" s="97">
        <v>34.889132821075741</v>
      </c>
      <c r="DE34" s="98">
        <v>0.26935593220338983</v>
      </c>
      <c r="DF34" s="820"/>
      <c r="DG34" s="29" t="s">
        <v>60</v>
      </c>
      <c r="DH34" s="872" t="s">
        <v>615</v>
      </c>
      <c r="DI34" s="872" t="s">
        <v>615</v>
      </c>
      <c r="DJ34" s="872" t="s">
        <v>615</v>
      </c>
      <c r="DK34" s="872">
        <v>2</v>
      </c>
      <c r="DL34" s="872">
        <v>2</v>
      </c>
      <c r="DM34" s="872">
        <v>2</v>
      </c>
      <c r="DN34" s="820" t="s">
        <v>438</v>
      </c>
      <c r="DO34" s="845" t="s">
        <v>449</v>
      </c>
      <c r="DP34" s="29">
        <v>40</v>
      </c>
      <c r="DQ34" s="29" t="s">
        <v>440</v>
      </c>
      <c r="DR34" s="29" t="s">
        <v>438</v>
      </c>
      <c r="DS34" s="845" t="s">
        <v>3270</v>
      </c>
      <c r="DT34" s="845" t="s">
        <v>3312</v>
      </c>
      <c r="DW34" s="61"/>
    </row>
    <row r="35" spans="1:188" ht="13.15" customHeight="1">
      <c r="A35" s="29">
        <v>57</v>
      </c>
      <c r="B35" s="30">
        <v>10207</v>
      </c>
      <c r="C35" s="810" t="s">
        <v>195</v>
      </c>
      <c r="D35" s="32" t="s">
        <v>1615</v>
      </c>
      <c r="E35" s="32">
        <v>8809085780</v>
      </c>
      <c r="F35" s="69">
        <v>31</v>
      </c>
      <c r="G35" s="32" t="s">
        <v>1690</v>
      </c>
      <c r="H35" s="842" t="s">
        <v>35</v>
      </c>
      <c r="I35" s="845" t="s">
        <v>192</v>
      </c>
      <c r="J35" s="30" t="s">
        <v>195</v>
      </c>
      <c r="K35" s="29" t="s">
        <v>43</v>
      </c>
      <c r="L35" s="29" t="s">
        <v>196</v>
      </c>
      <c r="M35" s="845" t="s">
        <v>122</v>
      </c>
      <c r="N35" s="29">
        <v>1</v>
      </c>
      <c r="O35" s="805">
        <v>5</v>
      </c>
      <c r="P35" s="29">
        <v>1</v>
      </c>
      <c r="Q35" s="846" t="s">
        <v>781</v>
      </c>
      <c r="R35" s="852">
        <v>26.733647436300004</v>
      </c>
      <c r="S35" s="98">
        <v>1244.0170919999996</v>
      </c>
      <c r="T35" s="29">
        <v>77.599999999999994</v>
      </c>
      <c r="U35" s="29">
        <v>1.62</v>
      </c>
      <c r="V35" s="29">
        <v>4.9000000000000002E-2</v>
      </c>
      <c r="W35" s="29">
        <v>1870000</v>
      </c>
      <c r="X35" s="822">
        <v>92.7</v>
      </c>
      <c r="Y35" s="822">
        <v>3.28</v>
      </c>
      <c r="Z35" s="29">
        <v>955000</v>
      </c>
      <c r="AA35" s="39">
        <v>155769.40298507462</v>
      </c>
      <c r="AB35" s="853">
        <f>Y35*AA35/100</f>
        <v>5109.236417910447</v>
      </c>
      <c r="AC35" s="32">
        <v>0.44</v>
      </c>
      <c r="AD35" s="32">
        <v>676000</v>
      </c>
      <c r="AE35" s="854">
        <f>Y35-AC35</f>
        <v>2.84</v>
      </c>
      <c r="AF35" s="29">
        <f>Z35-AD35</f>
        <v>279000</v>
      </c>
      <c r="AG35" s="853">
        <f>AB35*Y35/100</f>
        <v>167.58295450746263</v>
      </c>
      <c r="AH35" s="853">
        <f>AC35*AB35/100</f>
        <v>22.480640238805968</v>
      </c>
      <c r="AI35" s="853">
        <f>AG35-AH35</f>
        <v>145.10231426865667</v>
      </c>
      <c r="AJ35" s="62">
        <v>12</v>
      </c>
      <c r="AK35" s="853">
        <f>AG35/AJ35</f>
        <v>13.96524620895522</v>
      </c>
      <c r="AL35" s="853">
        <f>AH35/AJ35</f>
        <v>1.873386686567164</v>
      </c>
      <c r="AM35" s="853">
        <f>AB35/AJ35</f>
        <v>425.76970149253725</v>
      </c>
      <c r="AN35" s="29"/>
      <c r="AO35" s="95">
        <v>95.2</v>
      </c>
      <c r="AP35" s="95">
        <v>99</v>
      </c>
      <c r="AQ35" s="32">
        <v>4125</v>
      </c>
      <c r="AR35" s="32">
        <v>0.94</v>
      </c>
      <c r="AS35" s="32">
        <v>2271</v>
      </c>
      <c r="AT35" s="32">
        <v>81.7</v>
      </c>
      <c r="AU35" s="32">
        <v>5982</v>
      </c>
      <c r="AV35" s="32">
        <v>1.0900000000000001</v>
      </c>
      <c r="AW35" s="32">
        <v>15055</v>
      </c>
      <c r="AX35" s="32">
        <v>96.8</v>
      </c>
      <c r="AY35" s="32">
        <v>5264</v>
      </c>
      <c r="AZ35" s="32">
        <v>95</v>
      </c>
      <c r="BA35" s="32">
        <v>11550</v>
      </c>
      <c r="BB35" s="95">
        <v>1.26</v>
      </c>
      <c r="BC35" s="32">
        <v>2.69</v>
      </c>
      <c r="BD35" s="32">
        <v>68.599999999999994</v>
      </c>
      <c r="BE35" s="32">
        <v>8236</v>
      </c>
      <c r="BF35" s="32">
        <v>72.099999999999994</v>
      </c>
      <c r="BG35" s="32">
        <v>1639</v>
      </c>
      <c r="BH35" s="32">
        <v>26.4</v>
      </c>
      <c r="BI35" s="32">
        <v>3619</v>
      </c>
      <c r="BJ35" s="32">
        <v>68.3</v>
      </c>
      <c r="BK35" s="32">
        <v>11102</v>
      </c>
      <c r="BL35" s="32">
        <v>18.8</v>
      </c>
      <c r="BM35" s="32">
        <v>4266</v>
      </c>
      <c r="BN35" s="32">
        <v>18.399999999999999</v>
      </c>
      <c r="BO35" s="32">
        <v>8622</v>
      </c>
      <c r="BP35" s="32">
        <v>3.25</v>
      </c>
      <c r="BQ35" s="82">
        <v>2.0099999999999998</v>
      </c>
      <c r="BR35" s="84">
        <v>2.69</v>
      </c>
      <c r="BS35" s="86">
        <v>95</v>
      </c>
      <c r="BT35" s="109">
        <v>1.2</v>
      </c>
      <c r="BU35" s="88">
        <v>0.1</v>
      </c>
      <c r="BV35" s="108">
        <v>15</v>
      </c>
      <c r="BW35" s="32" t="s">
        <v>124</v>
      </c>
      <c r="BX35" s="109" t="s">
        <v>124</v>
      </c>
      <c r="BY35" s="109">
        <v>0</v>
      </c>
      <c r="BZ35" s="69">
        <v>65</v>
      </c>
      <c r="CA35" s="95">
        <v>34.799999999999997</v>
      </c>
      <c r="CB35" s="93">
        <v>1.8678160919540232</v>
      </c>
      <c r="CC35" s="94">
        <v>0</v>
      </c>
      <c r="CD35" s="32" t="s">
        <v>124</v>
      </c>
      <c r="CE35" s="69">
        <v>0</v>
      </c>
      <c r="CF35" s="32">
        <v>0.2</v>
      </c>
      <c r="CG35" s="95">
        <v>1.6183096335078535</v>
      </c>
      <c r="CH35" s="32">
        <v>96</v>
      </c>
      <c r="CI35" s="32">
        <v>37622</v>
      </c>
      <c r="CJ35" s="95">
        <v>4</v>
      </c>
      <c r="CK35" s="95">
        <v>2.4898696335078534</v>
      </c>
      <c r="CL35" s="95">
        <v>22.5</v>
      </c>
      <c r="CM35" s="95">
        <v>0.63376963350785342</v>
      </c>
      <c r="CN35" s="95">
        <v>36.6</v>
      </c>
      <c r="CO35" s="95">
        <v>0.98454000000000008</v>
      </c>
      <c r="CP35" s="95">
        <v>32.4</v>
      </c>
      <c r="CQ35" s="95">
        <v>0.87155999999999989</v>
      </c>
      <c r="CR35" s="98">
        <v>8.4600000000000005E-3</v>
      </c>
      <c r="CS35" s="32" t="s">
        <v>778</v>
      </c>
      <c r="CT35" s="847" t="s">
        <v>409</v>
      </c>
      <c r="CU35" s="847" t="s">
        <v>409</v>
      </c>
      <c r="CV35" s="847">
        <v>24544</v>
      </c>
      <c r="CW35" s="847">
        <v>92.9</v>
      </c>
      <c r="CX35" s="847">
        <v>7.1</v>
      </c>
      <c r="CY35" s="847" t="s">
        <v>409</v>
      </c>
      <c r="CZ35" s="847" t="s">
        <v>409</v>
      </c>
      <c r="DA35" s="847" t="s">
        <v>409</v>
      </c>
      <c r="DB35" s="847" t="s">
        <v>409</v>
      </c>
      <c r="DC35" s="848">
        <v>0</v>
      </c>
      <c r="DD35" s="97">
        <v>73.411270666933959</v>
      </c>
      <c r="DE35" s="98">
        <v>10.384626865671642</v>
      </c>
      <c r="DF35" s="820"/>
      <c r="DG35" s="879" t="s">
        <v>196</v>
      </c>
      <c r="DH35" s="877">
        <v>183</v>
      </c>
      <c r="DI35" s="877">
        <v>86</v>
      </c>
      <c r="DJ35" s="877"/>
      <c r="DK35" s="29">
        <v>1</v>
      </c>
      <c r="DL35" s="29">
        <v>2</v>
      </c>
      <c r="DM35" s="29">
        <v>1</v>
      </c>
      <c r="DN35" s="29" t="s">
        <v>438</v>
      </c>
      <c r="DO35" s="845" t="s">
        <v>598</v>
      </c>
      <c r="DP35" s="29" t="s">
        <v>3316</v>
      </c>
      <c r="DQ35" s="29" t="s">
        <v>440</v>
      </c>
      <c r="DR35" s="29" t="s">
        <v>438</v>
      </c>
      <c r="DS35" s="845" t="s">
        <v>599</v>
      </c>
      <c r="DT35" s="845" t="s">
        <v>600</v>
      </c>
      <c r="DW35" s="61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</row>
    <row r="36" spans="1:188" ht="13.15" hidden="1" customHeight="1">
      <c r="A36" s="29"/>
      <c r="B36" s="30">
        <v>8714</v>
      </c>
      <c r="C36" s="810" t="s">
        <v>2069</v>
      </c>
      <c r="D36" s="32" t="s">
        <v>1027</v>
      </c>
      <c r="E36" s="32">
        <v>7206085766</v>
      </c>
      <c r="F36" s="69">
        <v>46</v>
      </c>
      <c r="G36" s="32" t="s">
        <v>2068</v>
      </c>
      <c r="H36" s="842" t="s">
        <v>667</v>
      </c>
      <c r="I36" s="843"/>
      <c r="J36" s="844" t="s">
        <v>528</v>
      </c>
      <c r="K36" s="29" t="s">
        <v>43</v>
      </c>
      <c r="L36" s="32" t="s">
        <v>529</v>
      </c>
      <c r="M36" s="845"/>
      <c r="N36" s="29">
        <v>7</v>
      </c>
      <c r="O36" s="29">
        <v>7</v>
      </c>
      <c r="P36" s="29">
        <v>1</v>
      </c>
      <c r="Q36" s="846" t="s">
        <v>777</v>
      </c>
      <c r="R36" s="29"/>
      <c r="S36" s="98">
        <v>1049.7536849999992</v>
      </c>
      <c r="T36" s="29"/>
      <c r="U36" s="29"/>
      <c r="V36" s="29"/>
      <c r="W36" s="29"/>
      <c r="X36" s="32"/>
      <c r="Y36" s="32"/>
      <c r="Z36" s="32"/>
      <c r="AA36" s="29"/>
      <c r="AB36" s="29"/>
      <c r="AC36" s="32"/>
      <c r="AD36" s="32"/>
      <c r="AE36" s="29"/>
      <c r="AF36" s="29"/>
      <c r="AG36" s="29"/>
      <c r="AH36" s="29"/>
      <c r="AI36" s="29"/>
      <c r="AJ36" s="62"/>
      <c r="AK36" s="29"/>
      <c r="AL36" s="29"/>
      <c r="AM36" s="29"/>
      <c r="AN36" s="29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2"/>
      <c r="BQ36" s="82">
        <v>0.82</v>
      </c>
      <c r="BR36" s="84">
        <v>6.33</v>
      </c>
      <c r="BS36" s="86">
        <v>91.7</v>
      </c>
      <c r="BT36" s="69">
        <v>0.5</v>
      </c>
      <c r="BU36" s="88">
        <v>0.1</v>
      </c>
      <c r="BV36" s="69">
        <v>11.3</v>
      </c>
      <c r="BW36" s="32" t="s">
        <v>124</v>
      </c>
      <c r="BX36" s="90">
        <v>1.1000000000000001</v>
      </c>
      <c r="BY36" s="92">
        <v>1.6E-2</v>
      </c>
      <c r="BZ36" s="69">
        <v>81.8</v>
      </c>
      <c r="CA36" s="69">
        <v>17.7</v>
      </c>
      <c r="CB36" s="93">
        <v>4.6214689265536721</v>
      </c>
      <c r="CC36" s="94">
        <v>0.01</v>
      </c>
      <c r="CD36" s="32" t="s">
        <v>124</v>
      </c>
      <c r="CE36" s="69">
        <v>2</v>
      </c>
      <c r="CF36" s="69">
        <v>6</v>
      </c>
      <c r="CG36" s="95">
        <v>6.23</v>
      </c>
      <c r="CH36" s="95">
        <v>93.6</v>
      </c>
      <c r="CI36" s="107">
        <v>54907</v>
      </c>
      <c r="CJ36" s="95">
        <v>6.4000000000000057</v>
      </c>
      <c r="CK36" s="95">
        <v>6.3900000000000006</v>
      </c>
      <c r="CL36" s="95">
        <v>57.6</v>
      </c>
      <c r="CM36" s="95">
        <v>4.13</v>
      </c>
      <c r="CN36" s="95">
        <v>29.2</v>
      </c>
      <c r="CO36" s="95">
        <v>2.1</v>
      </c>
      <c r="CP36" s="95">
        <v>2.25</v>
      </c>
      <c r="CQ36" s="95">
        <v>0.16</v>
      </c>
      <c r="CR36" s="95">
        <v>2.3E-2</v>
      </c>
      <c r="CS36" s="96" t="s">
        <v>778</v>
      </c>
      <c r="CT36" s="847">
        <v>80.400000000000006</v>
      </c>
      <c r="CU36" s="847" t="s">
        <v>409</v>
      </c>
      <c r="CV36" s="847">
        <v>17907</v>
      </c>
      <c r="CW36" s="847">
        <v>83.7</v>
      </c>
      <c r="CX36" s="847">
        <v>16.3</v>
      </c>
      <c r="CY36" s="847">
        <v>28.9</v>
      </c>
      <c r="CZ36" s="847" t="s">
        <v>411</v>
      </c>
      <c r="DA36" s="847" t="s">
        <v>409</v>
      </c>
      <c r="DB36" s="847">
        <v>3.55</v>
      </c>
      <c r="DC36" s="848">
        <v>0</v>
      </c>
      <c r="DD36" s="97">
        <v>84.560609953209678</v>
      </c>
      <c r="DE36" s="98">
        <v>11.14696</v>
      </c>
      <c r="DF36" s="29" t="s">
        <v>60</v>
      </c>
      <c r="DG36" s="29" t="s">
        <v>60</v>
      </c>
      <c r="DH36" s="877"/>
      <c r="DI36" s="877"/>
      <c r="DJ36" s="878"/>
      <c r="DK36" s="29">
        <v>2</v>
      </c>
      <c r="DL36" s="29">
        <v>2</v>
      </c>
      <c r="DM36" s="29">
        <v>1</v>
      </c>
      <c r="DN36" s="29" t="s">
        <v>438</v>
      </c>
      <c r="DO36" s="845" t="s">
        <v>530</v>
      </c>
      <c r="DP36" s="68">
        <v>90</v>
      </c>
      <c r="DQ36" s="29" t="s">
        <v>438</v>
      </c>
      <c r="DR36" s="29" t="s">
        <v>438</v>
      </c>
      <c r="DS36" s="75">
        <v>0</v>
      </c>
      <c r="DT36" s="845" t="s">
        <v>521</v>
      </c>
      <c r="DW36" s="61"/>
      <c r="DX36" s="15"/>
      <c r="DY36" s="15"/>
      <c r="DZ36" s="15"/>
      <c r="EA36" s="15"/>
      <c r="EB36" s="15"/>
      <c r="EC36" s="15"/>
      <c r="ED36" s="15"/>
      <c r="EE36" s="15"/>
      <c r="EF36" s="15"/>
    </row>
    <row r="37" spans="1:188" ht="13.15" customHeight="1">
      <c r="A37" s="29">
        <v>51</v>
      </c>
      <c r="B37" s="30">
        <v>10144</v>
      </c>
      <c r="C37" s="871" t="s">
        <v>378</v>
      </c>
      <c r="D37" s="111" t="s">
        <v>1328</v>
      </c>
      <c r="E37" s="111">
        <v>6503172698</v>
      </c>
      <c r="F37" s="69">
        <v>54</v>
      </c>
      <c r="G37" s="32" t="s">
        <v>1707</v>
      </c>
      <c r="H37" s="842" t="s">
        <v>35</v>
      </c>
      <c r="I37" s="845" t="s">
        <v>136</v>
      </c>
      <c r="J37" s="30" t="s">
        <v>157</v>
      </c>
      <c r="K37" s="29" t="s">
        <v>43</v>
      </c>
      <c r="L37" s="29" t="s">
        <v>158</v>
      </c>
      <c r="M37" s="845" t="s">
        <v>166</v>
      </c>
      <c r="N37" s="29">
        <v>1</v>
      </c>
      <c r="O37" s="29"/>
      <c r="P37" s="29">
        <v>1</v>
      </c>
      <c r="Q37" s="846" t="s">
        <v>777</v>
      </c>
      <c r="R37" s="29"/>
      <c r="S37" s="98">
        <v>365.00219200000038</v>
      </c>
      <c r="T37" s="29">
        <v>2.11</v>
      </c>
      <c r="U37" s="29">
        <v>44.6</v>
      </c>
      <c r="V37" s="29">
        <v>1.45</v>
      </c>
      <c r="W37" s="29">
        <v>742000</v>
      </c>
      <c r="X37" s="860">
        <v>35.700000000000003</v>
      </c>
      <c r="Y37" s="822">
        <v>8.73</v>
      </c>
      <c r="Z37" s="29">
        <v>2110000</v>
      </c>
      <c r="AA37" s="39">
        <v>3517.4769230769234</v>
      </c>
      <c r="AB37" s="853">
        <f>Y37*AA37/100</f>
        <v>307.07573538461543</v>
      </c>
      <c r="AC37" s="32">
        <v>1.05</v>
      </c>
      <c r="AD37" s="32">
        <v>1010000</v>
      </c>
      <c r="AE37" s="854">
        <f t="shared" ref="AE37:AF40" si="2">Y37-AC37</f>
        <v>7.6800000000000006</v>
      </c>
      <c r="AF37" s="29">
        <f t="shared" si="2"/>
        <v>1100000</v>
      </c>
      <c r="AG37" s="853">
        <f>AB37*Y37/100</f>
        <v>26.807711699076926</v>
      </c>
      <c r="AH37" s="853">
        <f>AC37*AB37/100</f>
        <v>3.2242952215384624</v>
      </c>
      <c r="AI37" s="853">
        <f>AG37-AH37</f>
        <v>23.583416477538464</v>
      </c>
      <c r="AJ37" s="62">
        <v>6</v>
      </c>
      <c r="AK37" s="853">
        <f>AG37/AJ37</f>
        <v>4.467951949846154</v>
      </c>
      <c r="AL37" s="853">
        <f>AH37/AJ37</f>
        <v>0.53738253692307703</v>
      </c>
      <c r="AM37" s="853">
        <f>AB37/AJ37</f>
        <v>51.179289230769236</v>
      </c>
      <c r="AN37" s="29"/>
      <c r="AO37" s="861">
        <v>6.24</v>
      </c>
      <c r="AP37" s="95">
        <v>90.2</v>
      </c>
      <c r="AQ37" s="32">
        <v>2203</v>
      </c>
      <c r="AR37" s="32">
        <v>0.74</v>
      </c>
      <c r="AS37" s="32">
        <v>2660</v>
      </c>
      <c r="AT37" s="32">
        <v>89.7</v>
      </c>
      <c r="AU37" s="32">
        <v>7381</v>
      </c>
      <c r="AV37" s="32">
        <v>0.68</v>
      </c>
      <c r="AW37" s="32">
        <v>5410</v>
      </c>
      <c r="AX37" s="32">
        <v>97.4</v>
      </c>
      <c r="AY37" s="32">
        <v>4952</v>
      </c>
      <c r="AZ37" s="32">
        <v>97.4</v>
      </c>
      <c r="BA37" s="32">
        <v>9107</v>
      </c>
      <c r="BB37" s="95">
        <v>65.7</v>
      </c>
      <c r="BC37" s="32">
        <v>23.2</v>
      </c>
      <c r="BD37" s="32">
        <v>65.3</v>
      </c>
      <c r="BE37" s="32">
        <v>8997</v>
      </c>
      <c r="BF37" s="32">
        <v>91.1</v>
      </c>
      <c r="BG37" s="32">
        <v>1863</v>
      </c>
      <c r="BH37" s="32">
        <v>40.1</v>
      </c>
      <c r="BI37" s="32">
        <v>4425</v>
      </c>
      <c r="BJ37" s="32">
        <v>61</v>
      </c>
      <c r="BK37" s="32">
        <v>5964</v>
      </c>
      <c r="BL37" s="32">
        <v>2.48</v>
      </c>
      <c r="BM37" s="32">
        <v>3395</v>
      </c>
      <c r="BN37" s="32">
        <v>1.31</v>
      </c>
      <c r="BO37" s="32">
        <v>3575</v>
      </c>
      <c r="BP37" s="32">
        <v>27.9</v>
      </c>
      <c r="BQ37" s="82">
        <v>67.2</v>
      </c>
      <c r="BR37" s="84">
        <v>24.4</v>
      </c>
      <c r="BS37" s="86">
        <v>4.9400000000000004</v>
      </c>
      <c r="BT37" s="109">
        <v>42.4</v>
      </c>
      <c r="BU37" s="88">
        <v>0.9</v>
      </c>
      <c r="BV37" s="108">
        <v>2.2000000000000002</v>
      </c>
      <c r="BW37" s="109" t="s">
        <v>124</v>
      </c>
      <c r="BX37" s="109">
        <v>11.1</v>
      </c>
      <c r="BY37" s="109">
        <v>0.34</v>
      </c>
      <c r="BZ37" s="69">
        <v>37.700000000000003</v>
      </c>
      <c r="CA37" s="95">
        <v>62.8</v>
      </c>
      <c r="CB37" s="93">
        <v>0.60031847133757965</v>
      </c>
      <c r="CC37" s="94">
        <v>0.4</v>
      </c>
      <c r="CD37" s="109" t="s">
        <v>124</v>
      </c>
      <c r="CE37" s="69">
        <v>9.3000000000000007</v>
      </c>
      <c r="CF37" s="32">
        <v>16.7</v>
      </c>
      <c r="CG37" s="95">
        <v>10.157891503213767</v>
      </c>
      <c r="CH37" s="32">
        <v>96.8</v>
      </c>
      <c r="CI37" s="32">
        <v>67887</v>
      </c>
      <c r="CJ37" s="95">
        <v>3.2000000000000028</v>
      </c>
      <c r="CK37" s="95">
        <v>23.041091503213764</v>
      </c>
      <c r="CL37" s="95">
        <v>31.9</v>
      </c>
      <c r="CM37" s="95">
        <v>8.0692515032137671</v>
      </c>
      <c r="CN37" s="95">
        <v>8.56</v>
      </c>
      <c r="CO37" s="95">
        <v>2.0886399999999998</v>
      </c>
      <c r="CP37" s="95">
        <v>52.8</v>
      </c>
      <c r="CQ37" s="95">
        <v>12.883199999999999</v>
      </c>
      <c r="CR37" s="98">
        <v>1.39</v>
      </c>
      <c r="CS37" s="32" t="s">
        <v>793</v>
      </c>
      <c r="CT37" s="847" t="s">
        <v>409</v>
      </c>
      <c r="CU37" s="847" t="s">
        <v>409</v>
      </c>
      <c r="CV37" s="847">
        <v>941</v>
      </c>
      <c r="CW37" s="857">
        <v>9.8000000000000007</v>
      </c>
      <c r="CX37" s="847">
        <v>90.2</v>
      </c>
      <c r="CY37" s="849" t="s">
        <v>409</v>
      </c>
      <c r="CZ37" s="849" t="s">
        <v>409</v>
      </c>
      <c r="DA37" s="849" t="s">
        <v>409</v>
      </c>
      <c r="DB37" s="849" t="s">
        <v>409</v>
      </c>
      <c r="DC37" s="848">
        <v>0</v>
      </c>
      <c r="DD37" s="97">
        <v>4.1151721188611514</v>
      </c>
      <c r="DE37" s="98">
        <v>0.58624615384615386</v>
      </c>
      <c r="DF37" s="820"/>
      <c r="DG37" s="879" t="s">
        <v>1884</v>
      </c>
      <c r="DH37" s="877">
        <v>186</v>
      </c>
      <c r="DI37" s="877">
        <v>94</v>
      </c>
      <c r="DJ37" s="877"/>
      <c r="DK37" s="872"/>
      <c r="DL37" s="872"/>
      <c r="DM37" s="872"/>
      <c r="DN37" s="820" t="s">
        <v>438</v>
      </c>
      <c r="DO37" s="845" t="s">
        <v>601</v>
      </c>
      <c r="DP37" s="29">
        <v>100</v>
      </c>
      <c r="DQ37" s="29" t="s">
        <v>440</v>
      </c>
      <c r="DR37" s="29" t="s">
        <v>438</v>
      </c>
      <c r="DS37" s="845" t="s">
        <v>3313</v>
      </c>
      <c r="DT37" s="845" t="s">
        <v>3315</v>
      </c>
      <c r="DW37" s="61"/>
    </row>
    <row r="38" spans="1:188" ht="13.15" customHeight="1">
      <c r="A38" s="29"/>
      <c r="B38" s="30">
        <v>11369</v>
      </c>
      <c r="C38" s="871" t="s">
        <v>378</v>
      </c>
      <c r="D38" s="111" t="s">
        <v>1328</v>
      </c>
      <c r="E38" s="111">
        <v>6503172698</v>
      </c>
      <c r="F38" s="69">
        <v>54</v>
      </c>
      <c r="G38" s="32" t="s">
        <v>1355</v>
      </c>
      <c r="H38" s="842" t="s">
        <v>668</v>
      </c>
      <c r="I38" s="843" t="s">
        <v>373</v>
      </c>
      <c r="J38" s="30" t="s">
        <v>378</v>
      </c>
      <c r="K38" s="29" t="s">
        <v>43</v>
      </c>
      <c r="L38" s="29" t="s">
        <v>379</v>
      </c>
      <c r="M38" s="845" t="s">
        <v>390</v>
      </c>
      <c r="N38" s="29">
        <v>1</v>
      </c>
      <c r="O38" s="29"/>
      <c r="P38" s="29">
        <v>1</v>
      </c>
      <c r="Q38" s="862" t="s">
        <v>777</v>
      </c>
      <c r="R38" s="29"/>
      <c r="S38" s="98">
        <v>263.69133999999985</v>
      </c>
      <c r="T38" s="29" t="s">
        <v>124</v>
      </c>
      <c r="U38" s="29" t="s">
        <v>124</v>
      </c>
      <c r="V38" s="29" t="s">
        <v>124</v>
      </c>
      <c r="W38" s="29" t="s">
        <v>124</v>
      </c>
      <c r="X38" s="95">
        <v>26.6</v>
      </c>
      <c r="Y38" s="95">
        <v>27.7</v>
      </c>
      <c r="Z38" s="32">
        <v>59651</v>
      </c>
      <c r="AA38" s="39">
        <v>13060.538399999998</v>
      </c>
      <c r="AB38" s="853">
        <f>AO38*AA38/100</f>
        <v>3500.2242911999992</v>
      </c>
      <c r="AC38" s="32">
        <v>1.32</v>
      </c>
      <c r="AD38" s="32">
        <v>44799</v>
      </c>
      <c r="AE38" s="854">
        <f t="shared" si="2"/>
        <v>26.38</v>
      </c>
      <c r="AF38" s="29">
        <f t="shared" si="2"/>
        <v>14852</v>
      </c>
      <c r="AG38" s="853">
        <f>AB38*Y38/100</f>
        <v>969.5621286623998</v>
      </c>
      <c r="AH38" s="853">
        <f>AC38*AB38/100</f>
        <v>46.202960643839987</v>
      </c>
      <c r="AI38" s="853">
        <f>AG38-AH38</f>
        <v>923.35916801855979</v>
      </c>
      <c r="AJ38" s="62">
        <v>12</v>
      </c>
      <c r="AK38" s="853">
        <f>AG38/AJ38</f>
        <v>80.796844055199983</v>
      </c>
      <c r="AL38" s="853">
        <f>AH38/AJ38</f>
        <v>3.850246720319999</v>
      </c>
      <c r="AM38" s="853">
        <f>AB38/AJ38</f>
        <v>291.68535759999992</v>
      </c>
      <c r="AN38" s="29"/>
      <c r="AO38" s="95">
        <v>26.8</v>
      </c>
      <c r="AP38" s="95">
        <v>98.8</v>
      </c>
      <c r="AQ38" s="32">
        <v>4051</v>
      </c>
      <c r="AR38" s="32">
        <v>2.5</v>
      </c>
      <c r="AS38" s="32">
        <v>4998</v>
      </c>
      <c r="AT38" s="32">
        <v>91.6</v>
      </c>
      <c r="AU38" s="32">
        <v>10040</v>
      </c>
      <c r="AV38" s="32">
        <v>1.95</v>
      </c>
      <c r="AW38" s="32">
        <v>23992</v>
      </c>
      <c r="AX38" s="32">
        <v>96.4</v>
      </c>
      <c r="AY38" s="32">
        <v>5248</v>
      </c>
      <c r="AZ38" s="32">
        <v>90.9</v>
      </c>
      <c r="BA38" s="32">
        <v>12928</v>
      </c>
      <c r="BB38" s="95">
        <v>48.7</v>
      </c>
      <c r="BC38" s="32">
        <v>12.6</v>
      </c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2">
        <v>22.7</v>
      </c>
      <c r="BQ38" s="81">
        <v>42.7</v>
      </c>
      <c r="BR38" s="83">
        <v>24.4</v>
      </c>
      <c r="BS38" s="86">
        <v>31.9</v>
      </c>
      <c r="BT38" s="69">
        <v>38.700000000000003</v>
      </c>
      <c r="BU38" s="88">
        <v>2.52</v>
      </c>
      <c r="BV38" s="87">
        <v>5.9</v>
      </c>
      <c r="BW38" s="69" t="s">
        <v>124</v>
      </c>
      <c r="BX38" s="91">
        <v>28.3</v>
      </c>
      <c r="BY38" s="69" t="s">
        <v>124</v>
      </c>
      <c r="BZ38" s="69">
        <v>30.9</v>
      </c>
      <c r="CA38" s="69">
        <v>69.099999999999994</v>
      </c>
      <c r="CB38" s="93">
        <v>0.447178002894356</v>
      </c>
      <c r="CC38" s="94">
        <v>0.15</v>
      </c>
      <c r="CD38" s="69" t="s">
        <v>124</v>
      </c>
      <c r="CE38" s="69">
        <v>74.900000000000006</v>
      </c>
      <c r="CF38" s="69">
        <v>82.3</v>
      </c>
      <c r="CG38" s="95">
        <v>16.177199999999999</v>
      </c>
      <c r="CH38" s="32">
        <v>70.599999999999994</v>
      </c>
      <c r="CI38" s="32">
        <v>13924</v>
      </c>
      <c r="CJ38" s="95">
        <v>29.400000000000006</v>
      </c>
      <c r="CK38" s="95">
        <v>23.765599999999999</v>
      </c>
      <c r="CL38" s="32">
        <v>26.4</v>
      </c>
      <c r="CM38" s="95">
        <v>6.4415999999999993</v>
      </c>
      <c r="CN38" s="32">
        <v>39.9</v>
      </c>
      <c r="CO38" s="95">
        <v>9.7355999999999998</v>
      </c>
      <c r="CP38" s="32">
        <v>31.1</v>
      </c>
      <c r="CQ38" s="95">
        <v>7.5884</v>
      </c>
      <c r="CR38" s="95">
        <v>0.67</v>
      </c>
      <c r="CS38" s="96" t="s">
        <v>790</v>
      </c>
      <c r="CT38" s="847">
        <v>27.5</v>
      </c>
      <c r="CU38" s="847" t="s">
        <v>409</v>
      </c>
      <c r="CV38" s="847" t="s">
        <v>409</v>
      </c>
      <c r="CW38" s="847" t="s">
        <v>409</v>
      </c>
      <c r="CX38" s="847" t="s">
        <v>409</v>
      </c>
      <c r="CY38" s="847" t="s">
        <v>409</v>
      </c>
      <c r="CZ38" s="847" t="s">
        <v>409</v>
      </c>
      <c r="DA38" s="847" t="s">
        <v>409</v>
      </c>
      <c r="DB38" s="847" t="s">
        <v>409</v>
      </c>
      <c r="DC38" s="847" t="s">
        <v>409</v>
      </c>
      <c r="DD38" s="97">
        <v>4.446005724694249</v>
      </c>
      <c r="DE38" s="98">
        <v>1.0883782</v>
      </c>
      <c r="DF38" s="820"/>
      <c r="DG38" s="879" t="s">
        <v>3263</v>
      </c>
      <c r="DH38" s="872">
        <v>186</v>
      </c>
      <c r="DI38" s="872">
        <v>94</v>
      </c>
      <c r="DJ38" s="872"/>
      <c r="DK38" s="872">
        <v>2</v>
      </c>
      <c r="DL38" s="872">
        <v>2</v>
      </c>
      <c r="DM38" s="872">
        <v>2</v>
      </c>
      <c r="DN38" s="820" t="s">
        <v>438</v>
      </c>
      <c r="DO38" s="845" t="s">
        <v>601</v>
      </c>
      <c r="DP38" s="29">
        <v>10</v>
      </c>
      <c r="DQ38" s="29" t="s">
        <v>440</v>
      </c>
      <c r="DR38" s="29" t="s">
        <v>438</v>
      </c>
      <c r="DS38" s="845" t="s">
        <v>3314</v>
      </c>
      <c r="DT38" s="845" t="s">
        <v>3315</v>
      </c>
      <c r="DW38" s="61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</row>
    <row r="39" spans="1:188" ht="13.15" customHeight="1">
      <c r="A39" s="29">
        <v>64</v>
      </c>
      <c r="B39" s="30">
        <v>10361</v>
      </c>
      <c r="C39" s="810" t="s">
        <v>227</v>
      </c>
      <c r="D39" s="32" t="s">
        <v>1633</v>
      </c>
      <c r="E39" s="32">
        <v>8701106139</v>
      </c>
      <c r="F39" s="69">
        <v>32</v>
      </c>
      <c r="G39" s="32" t="s">
        <v>1627</v>
      </c>
      <c r="H39" s="842" t="s">
        <v>794</v>
      </c>
      <c r="I39" s="845" t="s">
        <v>217</v>
      </c>
      <c r="J39" s="30" t="s">
        <v>227</v>
      </c>
      <c r="K39" s="29" t="s">
        <v>43</v>
      </c>
      <c r="L39" s="29" t="s">
        <v>228</v>
      </c>
      <c r="M39" s="845" t="s">
        <v>166</v>
      </c>
      <c r="N39" s="29">
        <v>1</v>
      </c>
      <c r="O39" s="805">
        <v>5</v>
      </c>
      <c r="P39" s="29">
        <v>1</v>
      </c>
      <c r="Q39" s="846" t="s">
        <v>777</v>
      </c>
      <c r="R39" s="821" t="s">
        <v>747</v>
      </c>
      <c r="S39" s="98">
        <v>992.69</v>
      </c>
      <c r="T39" s="29">
        <v>74.7</v>
      </c>
      <c r="U39" s="29">
        <v>1.17</v>
      </c>
      <c r="V39" s="29">
        <v>6.8000000000000005E-2</v>
      </c>
      <c r="W39" s="29">
        <v>1190000</v>
      </c>
      <c r="X39" s="822">
        <v>95.4</v>
      </c>
      <c r="Y39" s="822">
        <v>2.5499999999999998</v>
      </c>
      <c r="Z39" s="29">
        <v>900000</v>
      </c>
      <c r="AA39" s="39">
        <v>52665.633802816905</v>
      </c>
      <c r="AB39" s="853">
        <f>Y39*AA39/100</f>
        <v>1342.9736619718308</v>
      </c>
      <c r="AC39" s="32">
        <v>0.28000000000000003</v>
      </c>
      <c r="AD39" s="32">
        <v>750000</v>
      </c>
      <c r="AE39" s="854">
        <f t="shared" si="2"/>
        <v>2.2699999999999996</v>
      </c>
      <c r="AF39" s="29">
        <f t="shared" si="2"/>
        <v>150000</v>
      </c>
      <c r="AG39" s="853">
        <f>AB39*Y39/100</f>
        <v>34.245828380281679</v>
      </c>
      <c r="AH39" s="853">
        <f>AC39*AB39/100</f>
        <v>3.7603262535211264</v>
      </c>
      <c r="AI39" s="853">
        <f>AG39-AH39</f>
        <v>30.485502126760554</v>
      </c>
      <c r="AJ39" s="62">
        <v>3</v>
      </c>
      <c r="AK39" s="853">
        <f>AG39/AJ39</f>
        <v>11.41527612676056</v>
      </c>
      <c r="AL39" s="853">
        <f>AH39/AJ39</f>
        <v>1.2534420845070422</v>
      </c>
      <c r="AM39" s="853">
        <f>AB39/AJ39</f>
        <v>447.65788732394361</v>
      </c>
      <c r="AN39" s="29"/>
      <c r="AO39" s="95">
        <v>95.4</v>
      </c>
      <c r="AP39" s="95">
        <v>92.8</v>
      </c>
      <c r="AQ39" s="32">
        <v>3405</v>
      </c>
      <c r="AR39" s="32">
        <v>0.59</v>
      </c>
      <c r="AS39" s="32">
        <v>2511</v>
      </c>
      <c r="AT39" s="32">
        <v>69.2</v>
      </c>
      <c r="AU39" s="32">
        <v>5891</v>
      </c>
      <c r="AV39" s="32">
        <v>1.73</v>
      </c>
      <c r="AW39" s="32">
        <v>13491</v>
      </c>
      <c r="AX39" s="32">
        <v>91.9</v>
      </c>
      <c r="AY39" s="32">
        <v>4717</v>
      </c>
      <c r="AZ39" s="32">
        <v>89.9</v>
      </c>
      <c r="BA39" s="32">
        <v>11375</v>
      </c>
      <c r="BB39" s="95">
        <v>1.33</v>
      </c>
      <c r="BC39" s="32">
        <v>1.29</v>
      </c>
      <c r="BD39" s="32">
        <v>84.3</v>
      </c>
      <c r="BE39" s="32">
        <v>3204</v>
      </c>
      <c r="BF39" s="32">
        <v>84.8</v>
      </c>
      <c r="BG39" s="32">
        <v>1695</v>
      </c>
      <c r="BH39" s="32">
        <v>18.600000000000001</v>
      </c>
      <c r="BI39" s="32">
        <v>3929</v>
      </c>
      <c r="BJ39" s="32">
        <v>82.4</v>
      </c>
      <c r="BK39" s="32">
        <v>8888</v>
      </c>
      <c r="BL39" s="32">
        <v>4.07</v>
      </c>
      <c r="BM39" s="32">
        <v>3510</v>
      </c>
      <c r="BN39" s="32">
        <v>9.3699999999999992</v>
      </c>
      <c r="BO39" s="32">
        <v>4113</v>
      </c>
      <c r="BP39" s="32">
        <v>2.46</v>
      </c>
      <c r="BQ39" s="82">
        <v>1.02</v>
      </c>
      <c r="BR39" s="84">
        <v>1.17</v>
      </c>
      <c r="BS39" s="86">
        <v>97.4</v>
      </c>
      <c r="BT39" s="109">
        <v>0.7</v>
      </c>
      <c r="BU39" s="88">
        <v>0.1</v>
      </c>
      <c r="BV39" s="108">
        <v>2.9</v>
      </c>
      <c r="BW39" s="109" t="s">
        <v>124</v>
      </c>
      <c r="BX39" s="109">
        <v>0.9</v>
      </c>
      <c r="BY39" s="109">
        <v>0.01</v>
      </c>
      <c r="BZ39" s="69">
        <v>57.6</v>
      </c>
      <c r="CA39" s="95">
        <v>43</v>
      </c>
      <c r="CB39" s="93">
        <v>1.3395348837209302</v>
      </c>
      <c r="CC39" s="94">
        <v>0</v>
      </c>
      <c r="CD39" s="32" t="s">
        <v>124</v>
      </c>
      <c r="CE39" s="69">
        <v>6.1</v>
      </c>
      <c r="CF39" s="32">
        <v>8.8000000000000007</v>
      </c>
      <c r="CG39" s="95">
        <v>0.49227930184804924</v>
      </c>
      <c r="CH39" s="32">
        <v>84.1</v>
      </c>
      <c r="CI39" s="32">
        <v>30385</v>
      </c>
      <c r="CJ39" s="95">
        <v>15.900000000000006</v>
      </c>
      <c r="CK39" s="95">
        <v>0.95910930184804921</v>
      </c>
      <c r="CL39" s="95">
        <v>17.8</v>
      </c>
      <c r="CM39" s="95">
        <v>0.21381930184804929</v>
      </c>
      <c r="CN39" s="95">
        <v>23.8</v>
      </c>
      <c r="CO39" s="95">
        <v>0.27845999999999999</v>
      </c>
      <c r="CP39" s="95">
        <v>39.9</v>
      </c>
      <c r="CQ39" s="95">
        <v>0.46682999999999991</v>
      </c>
      <c r="CR39" s="98">
        <v>1.4999999999999999E-2</v>
      </c>
      <c r="CS39" s="32" t="s">
        <v>778</v>
      </c>
      <c r="CT39" s="26">
        <v>102.9</v>
      </c>
      <c r="CU39" s="847" t="s">
        <v>409</v>
      </c>
      <c r="CV39" s="847">
        <v>54583</v>
      </c>
      <c r="CW39" s="847">
        <v>96</v>
      </c>
      <c r="CX39" s="847">
        <v>4</v>
      </c>
      <c r="CY39" s="847" t="s">
        <v>409</v>
      </c>
      <c r="CZ39" s="847" t="s">
        <v>409</v>
      </c>
      <c r="DA39" s="847" t="s">
        <v>409</v>
      </c>
      <c r="DB39" s="847" t="s">
        <v>409</v>
      </c>
      <c r="DC39" s="848">
        <v>0</v>
      </c>
      <c r="DD39" s="97">
        <v>85.172070241230443</v>
      </c>
      <c r="DE39" s="98">
        <v>17.555211267605635</v>
      </c>
      <c r="DF39" s="29" t="s">
        <v>546</v>
      </c>
      <c r="DG39" s="29" t="s">
        <v>546</v>
      </c>
      <c r="DH39" s="872" t="s">
        <v>615</v>
      </c>
      <c r="DI39" s="872" t="s">
        <v>3317</v>
      </c>
      <c r="DJ39" s="872" t="s">
        <v>615</v>
      </c>
      <c r="DK39" s="29">
        <v>2</v>
      </c>
      <c r="DL39" s="29">
        <v>1</v>
      </c>
      <c r="DM39" s="29">
        <v>1</v>
      </c>
      <c r="DN39" s="29" t="s">
        <v>440</v>
      </c>
      <c r="DO39" s="845" t="s">
        <v>616</v>
      </c>
      <c r="DP39" s="29">
        <v>15</v>
      </c>
      <c r="DQ39" s="29" t="s">
        <v>440</v>
      </c>
      <c r="DR39" s="29" t="s">
        <v>440</v>
      </c>
      <c r="DS39" s="845" t="s">
        <v>617</v>
      </c>
      <c r="DT39" s="845" t="s">
        <v>618</v>
      </c>
      <c r="DW39" s="61"/>
      <c r="DX39" s="15"/>
    </row>
    <row r="40" spans="1:188" ht="13.15" customHeight="1">
      <c r="A40" s="29">
        <v>10</v>
      </c>
      <c r="B40" s="30">
        <v>8991</v>
      </c>
      <c r="C40" s="810" t="s">
        <v>62</v>
      </c>
      <c r="D40" s="32" t="s">
        <v>2004</v>
      </c>
      <c r="E40" s="91">
        <v>5857130708</v>
      </c>
      <c r="F40" s="69">
        <v>60</v>
      </c>
      <c r="G40" s="32" t="s">
        <v>2003</v>
      </c>
      <c r="H40" s="842" t="s">
        <v>35</v>
      </c>
      <c r="I40" s="845" t="s">
        <v>9</v>
      </c>
      <c r="J40" s="30" t="s">
        <v>62</v>
      </c>
      <c r="K40" s="29" t="s">
        <v>48</v>
      </c>
      <c r="L40" s="29" t="s">
        <v>63</v>
      </c>
      <c r="M40" s="845" t="s">
        <v>119</v>
      </c>
      <c r="N40" s="29">
        <v>3</v>
      </c>
      <c r="O40" s="29">
        <v>3</v>
      </c>
      <c r="P40" s="29">
        <v>1</v>
      </c>
      <c r="Q40" s="846" t="s">
        <v>777</v>
      </c>
      <c r="R40" s="852">
        <v>6.8299408299999947E-2</v>
      </c>
      <c r="S40" s="98">
        <v>324.03555299999925</v>
      </c>
      <c r="T40" s="29">
        <v>20</v>
      </c>
      <c r="U40" s="29">
        <v>19.8</v>
      </c>
      <c r="V40" s="29">
        <v>0.3</v>
      </c>
      <c r="W40" s="29">
        <v>2510000</v>
      </c>
      <c r="X40" s="822">
        <v>7.72</v>
      </c>
      <c r="Y40" s="822">
        <v>53.9</v>
      </c>
      <c r="Z40" s="29">
        <v>1820000</v>
      </c>
      <c r="AA40" s="63">
        <v>228.89999999999998</v>
      </c>
      <c r="AB40" s="853">
        <f>X40*AA40/100</f>
        <v>17.671079999999996</v>
      </c>
      <c r="AC40" s="32">
        <v>4.7699999999999996</v>
      </c>
      <c r="AD40" s="32">
        <v>1230000</v>
      </c>
      <c r="AE40" s="854">
        <f t="shared" si="2"/>
        <v>49.129999999999995</v>
      </c>
      <c r="AF40" s="29">
        <f t="shared" si="2"/>
        <v>590000</v>
      </c>
      <c r="AG40" s="853">
        <f>AB40*Y40/100</f>
        <v>9.5247121199999984</v>
      </c>
      <c r="AH40" s="853">
        <f>AC40*AB40/100</f>
        <v>0.84291051599999978</v>
      </c>
      <c r="AI40" s="853">
        <f>AG40-AH40</f>
        <v>8.6818016039999986</v>
      </c>
      <c r="AJ40" s="62">
        <v>10</v>
      </c>
      <c r="AK40" s="853">
        <f>AG40/AJ40</f>
        <v>0.95247121199999984</v>
      </c>
      <c r="AL40" s="853">
        <f>AH40/AJ40</f>
        <v>8.4291051599999972E-2</v>
      </c>
      <c r="AM40" s="853">
        <f>AB40/AJ40</f>
        <v>1.7671079999999997</v>
      </c>
      <c r="AN40" s="29">
        <v>1</v>
      </c>
      <c r="AO40" s="822"/>
      <c r="AP40" s="822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822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82">
        <v>64.5</v>
      </c>
      <c r="BR40" s="84">
        <v>25</v>
      </c>
      <c r="BS40" s="86">
        <v>9.02</v>
      </c>
      <c r="BT40" s="69">
        <v>57.8</v>
      </c>
      <c r="BU40" s="88">
        <v>1.8</v>
      </c>
      <c r="BV40" s="69">
        <v>2.8</v>
      </c>
      <c r="BW40" s="32" t="s">
        <v>124</v>
      </c>
      <c r="BX40" s="91">
        <v>19.5</v>
      </c>
      <c r="BY40" s="32">
        <v>0.14000000000000001</v>
      </c>
      <c r="BZ40" s="69">
        <v>47</v>
      </c>
      <c r="CA40" s="69">
        <v>52</v>
      </c>
      <c r="CB40" s="93">
        <v>0.90384615384615385</v>
      </c>
      <c r="CC40" s="94">
        <v>0.2</v>
      </c>
      <c r="CD40" s="32" t="s">
        <v>124</v>
      </c>
      <c r="CE40" s="32">
        <v>4.5999999999999996</v>
      </c>
      <c r="CF40" s="69">
        <v>8.8000000000000007</v>
      </c>
      <c r="CG40" s="95">
        <v>6.9600000000000009</v>
      </c>
      <c r="CH40" s="95">
        <v>85.4</v>
      </c>
      <c r="CI40" s="107">
        <v>45469</v>
      </c>
      <c r="CJ40" s="95">
        <v>14.599999999999994</v>
      </c>
      <c r="CK40" s="95">
        <v>20.86</v>
      </c>
      <c r="CL40" s="95">
        <v>11.6</v>
      </c>
      <c r="CM40" s="95">
        <v>2.89</v>
      </c>
      <c r="CN40" s="95">
        <v>16.3</v>
      </c>
      <c r="CO40" s="95">
        <v>4.07</v>
      </c>
      <c r="CP40" s="95">
        <v>55.7</v>
      </c>
      <c r="CQ40" s="95">
        <v>13.9</v>
      </c>
      <c r="CR40" s="95">
        <v>1.17</v>
      </c>
      <c r="CS40" s="96" t="s">
        <v>173</v>
      </c>
      <c r="CT40" s="26">
        <v>1</v>
      </c>
      <c r="CU40" s="847" t="s">
        <v>409</v>
      </c>
      <c r="CV40" s="847">
        <v>115</v>
      </c>
      <c r="CW40" s="847">
        <v>5.2</v>
      </c>
      <c r="CX40" s="847">
        <v>94.8</v>
      </c>
      <c r="CY40" s="847" t="s">
        <v>409</v>
      </c>
      <c r="CZ40" s="847" t="s">
        <v>409</v>
      </c>
      <c r="DA40" s="847" t="s">
        <v>409</v>
      </c>
      <c r="DB40" s="847" t="s">
        <v>409</v>
      </c>
      <c r="DC40" s="848">
        <v>0</v>
      </c>
      <c r="DD40" s="97">
        <v>15.651282051282051</v>
      </c>
      <c r="DE40" s="98">
        <v>7.6299999999999993E-2</v>
      </c>
      <c r="DF40" s="820"/>
      <c r="DG40" s="29" t="s">
        <v>60</v>
      </c>
      <c r="DH40" s="872" t="s">
        <v>615</v>
      </c>
      <c r="DI40" s="872" t="s">
        <v>615</v>
      </c>
      <c r="DJ40" s="872" t="s">
        <v>615</v>
      </c>
      <c r="DK40" s="872">
        <v>2</v>
      </c>
      <c r="DL40" s="872">
        <v>2</v>
      </c>
      <c r="DM40" s="872">
        <v>2</v>
      </c>
      <c r="DN40" s="820" t="s">
        <v>438</v>
      </c>
      <c r="DO40" s="845" t="s">
        <v>3318</v>
      </c>
      <c r="DP40" s="29">
        <v>20</v>
      </c>
      <c r="DQ40" s="29" t="s">
        <v>440</v>
      </c>
      <c r="DR40" s="29" t="s">
        <v>438</v>
      </c>
      <c r="DS40" s="845" t="s">
        <v>3295</v>
      </c>
      <c r="DT40" s="845" t="s">
        <v>615</v>
      </c>
      <c r="DW40" s="61"/>
      <c r="DX40" s="15"/>
      <c r="DY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</row>
    <row r="41" spans="1:188" ht="13.15" customHeight="1">
      <c r="A41" s="29">
        <v>40</v>
      </c>
      <c r="B41" s="30">
        <v>10045</v>
      </c>
      <c r="C41" s="810" t="s">
        <v>142</v>
      </c>
      <c r="D41" s="32" t="s">
        <v>1732</v>
      </c>
      <c r="E41" s="32">
        <v>6102080677</v>
      </c>
      <c r="F41" s="69">
        <v>58</v>
      </c>
      <c r="G41" s="32" t="s">
        <v>1727</v>
      </c>
      <c r="H41" s="842" t="s">
        <v>35</v>
      </c>
      <c r="I41" s="845" t="s">
        <v>129</v>
      </c>
      <c r="J41" s="30" t="s">
        <v>142</v>
      </c>
      <c r="K41" s="29" t="s">
        <v>43</v>
      </c>
      <c r="L41" s="29" t="s">
        <v>143</v>
      </c>
      <c r="M41" s="845" t="s">
        <v>165</v>
      </c>
      <c r="N41" s="29">
        <v>1</v>
      </c>
      <c r="O41" s="29">
        <v>1</v>
      </c>
      <c r="P41" s="29">
        <v>1</v>
      </c>
      <c r="Q41" s="846" t="s">
        <v>781</v>
      </c>
      <c r="R41" s="852">
        <v>1.1170129967999998</v>
      </c>
      <c r="S41" s="98">
        <v>346.75682500000084</v>
      </c>
      <c r="T41" s="29">
        <v>5.46</v>
      </c>
      <c r="U41" s="29">
        <v>24.3</v>
      </c>
      <c r="V41" s="29">
        <v>0.28999999999999998</v>
      </c>
      <c r="W41" s="29">
        <v>2140000</v>
      </c>
      <c r="X41" s="822">
        <v>13.2</v>
      </c>
      <c r="Y41" s="822">
        <v>5.19</v>
      </c>
      <c r="Z41" s="29">
        <v>1850000</v>
      </c>
      <c r="AA41" s="39">
        <v>3377.3793103448274</v>
      </c>
      <c r="AB41" s="853">
        <f>Y41*AA41/100</f>
        <v>175.28598620689655</v>
      </c>
      <c r="AC41" s="32">
        <v>1.04</v>
      </c>
      <c r="AD41" s="32">
        <v>1890000</v>
      </c>
      <c r="AE41" s="854">
        <f>Y41-AC41</f>
        <v>4.1500000000000004</v>
      </c>
      <c r="AF41" s="29"/>
      <c r="AG41" s="853">
        <f>AB41*Y41/100</f>
        <v>9.0973426841379315</v>
      </c>
      <c r="AH41" s="853">
        <f>AC41*AB41/100</f>
        <v>1.8229742565517242</v>
      </c>
      <c r="AI41" s="853">
        <f>AG41-AH41</f>
        <v>7.2743684275862073</v>
      </c>
      <c r="AJ41" s="62">
        <v>6</v>
      </c>
      <c r="AK41" s="853">
        <f>AG41/AJ41</f>
        <v>1.5162237806896552</v>
      </c>
      <c r="AL41" s="853">
        <f>AH41/AJ41</f>
        <v>0.30382904275862072</v>
      </c>
      <c r="AM41" s="853">
        <f>AB41/AJ41</f>
        <v>29.214331034482758</v>
      </c>
      <c r="AN41" s="29"/>
      <c r="AO41" s="95">
        <v>6.96</v>
      </c>
      <c r="AP41" s="95">
        <v>95.7</v>
      </c>
      <c r="AQ41" s="32">
        <v>10606</v>
      </c>
      <c r="AR41" s="32">
        <v>22.6</v>
      </c>
      <c r="AS41" s="32">
        <v>14603</v>
      </c>
      <c r="AT41" s="32">
        <v>86.9</v>
      </c>
      <c r="AU41" s="32">
        <v>5510</v>
      </c>
      <c r="AV41" s="32">
        <v>20.6</v>
      </c>
      <c r="AW41" s="32">
        <v>36196</v>
      </c>
      <c r="AX41" s="32">
        <v>96.7</v>
      </c>
      <c r="AY41" s="32">
        <v>4892</v>
      </c>
      <c r="AZ41" s="32">
        <v>91.6</v>
      </c>
      <c r="BA41" s="32">
        <v>10319</v>
      </c>
      <c r="BB41" s="95">
        <v>55.8</v>
      </c>
      <c r="BC41" s="32">
        <v>22.2</v>
      </c>
      <c r="BD41" s="32">
        <v>92.5</v>
      </c>
      <c r="BE41" s="32">
        <v>9768</v>
      </c>
      <c r="BF41" s="32">
        <v>90.3</v>
      </c>
      <c r="BG41" s="32">
        <v>2718</v>
      </c>
      <c r="BH41" s="32">
        <v>12.5</v>
      </c>
      <c r="BI41" s="32">
        <v>3253</v>
      </c>
      <c r="BJ41" s="32">
        <v>81.400000000000006</v>
      </c>
      <c r="BK41" s="32">
        <v>8943</v>
      </c>
      <c r="BL41" s="32">
        <v>0.99</v>
      </c>
      <c r="BM41" s="32">
        <v>5680</v>
      </c>
      <c r="BN41" s="32">
        <v>1.51</v>
      </c>
      <c r="BO41" s="32">
        <v>6861</v>
      </c>
      <c r="BP41" s="32">
        <v>31.8</v>
      </c>
      <c r="BQ41" s="82">
        <v>63.4</v>
      </c>
      <c r="BR41" s="84">
        <v>25</v>
      </c>
      <c r="BS41" s="86">
        <v>8.18</v>
      </c>
      <c r="BT41" s="109">
        <v>46.7</v>
      </c>
      <c r="BU41" s="88">
        <v>0.5</v>
      </c>
      <c r="BV41" s="108">
        <v>0.9</v>
      </c>
      <c r="BW41" s="109" t="s">
        <v>124</v>
      </c>
      <c r="BX41" s="109">
        <v>22</v>
      </c>
      <c r="BY41" s="109">
        <v>0.09</v>
      </c>
      <c r="BZ41" s="69">
        <v>33.9</v>
      </c>
      <c r="CA41" s="95">
        <v>66.599999999999994</v>
      </c>
      <c r="CB41" s="93">
        <v>0.50900900900900903</v>
      </c>
      <c r="CC41" s="94">
        <v>0.5</v>
      </c>
      <c r="CD41" s="109" t="s">
        <v>124</v>
      </c>
      <c r="CE41" s="69">
        <v>10.199999999999999</v>
      </c>
      <c r="CF41" s="32">
        <v>16.399999999999999</v>
      </c>
      <c r="CG41" s="95">
        <v>13.306012332990749</v>
      </c>
      <c r="CH41" s="32">
        <v>94.8</v>
      </c>
      <c r="CI41" s="32">
        <v>53160</v>
      </c>
      <c r="CJ41" s="95">
        <v>5.2000000000000028</v>
      </c>
      <c r="CK41" s="95">
        <v>23.25601233299075</v>
      </c>
      <c r="CL41" s="95">
        <v>33.299999999999997</v>
      </c>
      <c r="CM41" s="95">
        <v>8.5560123329907487</v>
      </c>
      <c r="CN41" s="95">
        <v>19</v>
      </c>
      <c r="CO41" s="95">
        <v>4.75</v>
      </c>
      <c r="CP41" s="95">
        <v>39.799999999999997</v>
      </c>
      <c r="CQ41" s="95">
        <v>9.9499999999999993</v>
      </c>
      <c r="CR41" s="98">
        <v>3.11</v>
      </c>
      <c r="CS41" s="32" t="s">
        <v>793</v>
      </c>
      <c r="CT41" s="847" t="s">
        <v>409</v>
      </c>
      <c r="CU41" s="847" t="s">
        <v>409</v>
      </c>
      <c r="CV41" s="847">
        <v>1285</v>
      </c>
      <c r="CW41" s="847">
        <v>6.3</v>
      </c>
      <c r="CX41" s="847">
        <v>93.7</v>
      </c>
      <c r="CY41" s="847" t="s">
        <v>409</v>
      </c>
      <c r="CZ41" s="847" t="s">
        <v>409</v>
      </c>
      <c r="DA41" s="847" t="s">
        <v>409</v>
      </c>
      <c r="DB41" s="847" t="s">
        <v>409</v>
      </c>
      <c r="DC41" s="848">
        <v>0</v>
      </c>
      <c r="DD41" s="97">
        <v>9.4613235652103356</v>
      </c>
      <c r="DE41" s="98">
        <v>0.56289655172413788</v>
      </c>
      <c r="DF41" s="820"/>
      <c r="DG41" s="879" t="s">
        <v>143</v>
      </c>
      <c r="DH41" s="872" t="s">
        <v>615</v>
      </c>
      <c r="DI41" s="872" t="s">
        <v>615</v>
      </c>
      <c r="DJ41" s="872" t="s">
        <v>615</v>
      </c>
      <c r="DK41" s="872">
        <v>2</v>
      </c>
      <c r="DL41" s="872">
        <v>2</v>
      </c>
      <c r="DM41" s="872">
        <v>2</v>
      </c>
      <c r="DN41" s="820" t="s">
        <v>438</v>
      </c>
      <c r="DO41" s="845" t="s">
        <v>3318</v>
      </c>
      <c r="DP41" s="29">
        <v>15</v>
      </c>
      <c r="DQ41" s="29" t="s">
        <v>440</v>
      </c>
      <c r="DR41" s="29" t="s">
        <v>438</v>
      </c>
      <c r="DS41" s="845" t="s">
        <v>3295</v>
      </c>
      <c r="DT41" s="845" t="s">
        <v>3319</v>
      </c>
      <c r="DU41" s="27"/>
      <c r="DV41" s="27"/>
      <c r="DW41" s="61"/>
      <c r="DX41" s="15"/>
      <c r="DY41" s="15"/>
      <c r="DZ41" s="15"/>
      <c r="EA41" s="15"/>
      <c r="EB41" s="15"/>
      <c r="EC41" s="15"/>
      <c r="ED41" s="15"/>
      <c r="EE41" s="15"/>
      <c r="EF41" s="15"/>
    </row>
    <row r="42" spans="1:188" ht="13.15" hidden="1" customHeight="1">
      <c r="A42" s="29"/>
      <c r="B42" s="30">
        <v>8301</v>
      </c>
      <c r="C42" s="810" t="s">
        <v>635</v>
      </c>
      <c r="D42" s="32" t="s">
        <v>1801</v>
      </c>
      <c r="E42" s="32">
        <v>7911294028</v>
      </c>
      <c r="F42" s="69">
        <v>39</v>
      </c>
      <c r="G42" s="32" t="s">
        <v>2163</v>
      </c>
      <c r="H42" s="842" t="s">
        <v>667</v>
      </c>
      <c r="I42" s="843"/>
      <c r="J42" s="844" t="s">
        <v>635</v>
      </c>
      <c r="K42" s="29" t="s">
        <v>43</v>
      </c>
      <c r="L42" s="32" t="s">
        <v>294</v>
      </c>
      <c r="M42" s="845"/>
      <c r="N42" s="29">
        <v>7</v>
      </c>
      <c r="O42" s="29"/>
      <c r="P42" s="29">
        <v>1</v>
      </c>
      <c r="Q42" s="846" t="s">
        <v>781</v>
      </c>
      <c r="R42" s="29"/>
      <c r="S42" s="98">
        <v>1394.7753850000004</v>
      </c>
      <c r="T42" s="29"/>
      <c r="U42" s="29"/>
      <c r="V42" s="29"/>
      <c r="W42" s="29"/>
      <c r="X42" s="32"/>
      <c r="Y42" s="32"/>
      <c r="Z42" s="32"/>
      <c r="AA42" s="29"/>
      <c r="AB42" s="29"/>
      <c r="AC42" s="32"/>
      <c r="AD42" s="32"/>
      <c r="AE42" s="29"/>
      <c r="AF42" s="29"/>
      <c r="AG42" s="29"/>
      <c r="AH42" s="29"/>
      <c r="AI42" s="29"/>
      <c r="AJ42" s="62"/>
      <c r="AK42" s="29"/>
      <c r="AL42" s="29"/>
      <c r="AM42" s="29"/>
      <c r="AN42" s="29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2"/>
      <c r="BQ42" s="81">
        <v>3.4</v>
      </c>
      <c r="BR42" s="83">
        <v>26</v>
      </c>
      <c r="BS42" s="85">
        <v>66.7</v>
      </c>
      <c r="BT42" s="69">
        <v>0.7</v>
      </c>
      <c r="BU42" s="88">
        <v>0.14000000000000001</v>
      </c>
      <c r="BV42" s="69">
        <v>4.8899999999999997</v>
      </c>
      <c r="BW42" s="32" t="s">
        <v>124</v>
      </c>
      <c r="BX42" s="90">
        <v>1.44</v>
      </c>
      <c r="BY42" s="92">
        <v>5.9899999999999997E-3</v>
      </c>
      <c r="BZ42" s="69">
        <v>29.7</v>
      </c>
      <c r="CA42" s="69">
        <v>68.900000000000006</v>
      </c>
      <c r="CB42" s="93">
        <v>0.43105950653120462</v>
      </c>
      <c r="CC42" s="94">
        <v>1.2999999999999999E-2</v>
      </c>
      <c r="CD42" s="32" t="s">
        <v>124</v>
      </c>
      <c r="CE42" s="87">
        <v>2.17</v>
      </c>
      <c r="CF42" s="87">
        <v>1.4</v>
      </c>
      <c r="CG42" s="95">
        <v>37.19</v>
      </c>
      <c r="CH42" s="95">
        <v>93.7</v>
      </c>
      <c r="CI42" s="107">
        <v>32662</v>
      </c>
      <c r="CJ42" s="95">
        <v>6.2999999999999972</v>
      </c>
      <c r="CK42" s="95">
        <v>38.169999999999995</v>
      </c>
      <c r="CL42" s="95">
        <v>78.400000000000006</v>
      </c>
      <c r="CM42" s="95">
        <v>32.4</v>
      </c>
      <c r="CN42" s="95">
        <v>11.6</v>
      </c>
      <c r="CO42" s="95">
        <v>4.79</v>
      </c>
      <c r="CP42" s="95">
        <v>2.37</v>
      </c>
      <c r="CQ42" s="95">
        <v>0.98</v>
      </c>
      <c r="CR42" s="95">
        <v>3.3000000000000002E-2</v>
      </c>
      <c r="CS42" s="32" t="s">
        <v>786</v>
      </c>
      <c r="CT42" s="847" t="s">
        <v>409</v>
      </c>
      <c r="CU42" s="847" t="s">
        <v>409</v>
      </c>
      <c r="CV42" s="847">
        <v>3200</v>
      </c>
      <c r="CW42" s="847">
        <v>42.1</v>
      </c>
      <c r="CX42" s="847">
        <v>57.9</v>
      </c>
      <c r="CY42" s="847" t="s">
        <v>409</v>
      </c>
      <c r="CZ42" s="847" t="s">
        <v>409</v>
      </c>
      <c r="DA42" s="847" t="s">
        <v>409</v>
      </c>
      <c r="DB42" s="847">
        <v>2.19</v>
      </c>
      <c r="DC42" s="848">
        <v>0</v>
      </c>
      <c r="DD42" s="97">
        <v>83.825007648267118</v>
      </c>
      <c r="DE42" s="98">
        <v>0.51146666666666663</v>
      </c>
      <c r="DF42" s="29" t="s">
        <v>46</v>
      </c>
      <c r="DG42" s="29" t="s">
        <v>46</v>
      </c>
      <c r="DH42" s="29">
        <v>180</v>
      </c>
      <c r="DI42" s="29">
        <v>93</v>
      </c>
      <c r="DJ42" s="822">
        <v>28.703703703703702</v>
      </c>
      <c r="DK42" s="29">
        <v>2</v>
      </c>
      <c r="DL42" s="29" t="s">
        <v>124</v>
      </c>
      <c r="DM42" s="29" t="s">
        <v>124</v>
      </c>
      <c r="DN42" s="29" t="s">
        <v>438</v>
      </c>
      <c r="DO42" s="845" t="s">
        <v>636</v>
      </c>
      <c r="DP42" s="68">
        <v>35</v>
      </c>
      <c r="DQ42" s="29" t="s">
        <v>440</v>
      </c>
      <c r="DR42" s="29" t="s">
        <v>440</v>
      </c>
      <c r="DS42" s="845" t="s">
        <v>637</v>
      </c>
      <c r="DT42" s="845" t="s">
        <v>638</v>
      </c>
      <c r="DW42" s="61"/>
      <c r="DX42" s="15"/>
      <c r="DY42" s="15"/>
      <c r="DZ42" s="15"/>
      <c r="EA42" s="15"/>
      <c r="EB42" s="15"/>
      <c r="EC42" s="15"/>
      <c r="ED42" s="15"/>
      <c r="EE42" s="15"/>
      <c r="EF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</row>
    <row r="43" spans="1:188" ht="13.15" hidden="1" customHeight="1">
      <c r="A43" s="29"/>
      <c r="B43" s="30">
        <v>8860</v>
      </c>
      <c r="C43" s="810" t="s">
        <v>545</v>
      </c>
      <c r="D43" s="32" t="s">
        <v>1353</v>
      </c>
      <c r="E43" s="32" t="s">
        <v>2037</v>
      </c>
      <c r="F43" s="69">
        <v>47</v>
      </c>
      <c r="G43" s="32" t="s">
        <v>2036</v>
      </c>
      <c r="H43" s="842" t="s">
        <v>667</v>
      </c>
      <c r="I43" s="843"/>
      <c r="J43" s="844" t="s">
        <v>545</v>
      </c>
      <c r="K43" s="29" t="s">
        <v>43</v>
      </c>
      <c r="L43" s="32" t="s">
        <v>53</v>
      </c>
      <c r="M43" s="845"/>
      <c r="N43" s="29">
        <v>1</v>
      </c>
      <c r="O43" s="850">
        <v>5</v>
      </c>
      <c r="P43" s="29">
        <v>1</v>
      </c>
      <c r="Q43" s="846" t="s">
        <v>777</v>
      </c>
      <c r="R43" s="29"/>
      <c r="S43" s="98">
        <v>1111.6062649999999</v>
      </c>
      <c r="T43" s="29"/>
      <c r="U43" s="29"/>
      <c r="V43" s="29"/>
      <c r="W43" s="29"/>
      <c r="X43" s="32"/>
      <c r="Y43" s="32"/>
      <c r="Z43" s="32"/>
      <c r="AA43" s="29"/>
      <c r="AB43" s="29"/>
      <c r="AC43" s="32"/>
      <c r="AD43" s="32"/>
      <c r="AE43" s="29"/>
      <c r="AF43" s="29"/>
      <c r="AG43" s="29"/>
      <c r="AH43" s="29"/>
      <c r="AI43" s="29"/>
      <c r="AJ43" s="62"/>
      <c r="AK43" s="29"/>
      <c r="AL43" s="29"/>
      <c r="AM43" s="29"/>
      <c r="AN43" s="29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2"/>
      <c r="BQ43" s="82">
        <v>6.8</v>
      </c>
      <c r="BR43" s="84">
        <v>2.33</v>
      </c>
      <c r="BS43" s="86">
        <v>89.9</v>
      </c>
      <c r="BT43" s="69">
        <v>5.7</v>
      </c>
      <c r="BU43" s="88">
        <v>0.3</v>
      </c>
      <c r="BV43" s="69">
        <v>4.0999999999999996</v>
      </c>
      <c r="BW43" s="32" t="s">
        <v>124</v>
      </c>
      <c r="BX43" s="91">
        <v>0.6</v>
      </c>
      <c r="BY43" s="32">
        <v>0.21</v>
      </c>
      <c r="BZ43" s="69">
        <v>67.5</v>
      </c>
      <c r="CA43" s="69">
        <v>31.2</v>
      </c>
      <c r="CB43" s="93">
        <v>2.1634615384615383</v>
      </c>
      <c r="CC43" s="94">
        <v>0.04</v>
      </c>
      <c r="CD43" s="32" t="s">
        <v>124</v>
      </c>
      <c r="CE43" s="69">
        <v>4.7</v>
      </c>
      <c r="CF43" s="69">
        <v>10.1</v>
      </c>
      <c r="CG43" s="95">
        <v>1.0899999999999999</v>
      </c>
      <c r="CH43" s="95">
        <v>94.3</v>
      </c>
      <c r="CI43" s="107">
        <v>64683</v>
      </c>
      <c r="CJ43" s="95">
        <v>5.7000000000000028</v>
      </c>
      <c r="CK43" s="95">
        <v>1.7199999999999998</v>
      </c>
      <c r="CL43" s="95">
        <v>16.5</v>
      </c>
      <c r="CM43" s="95">
        <v>0.38</v>
      </c>
      <c r="CN43" s="95">
        <v>30.4</v>
      </c>
      <c r="CO43" s="95">
        <v>0.71</v>
      </c>
      <c r="CP43" s="95">
        <v>27.1</v>
      </c>
      <c r="CQ43" s="95">
        <v>0.63</v>
      </c>
      <c r="CR43" s="95">
        <v>0.23</v>
      </c>
      <c r="CS43" s="96" t="s">
        <v>778</v>
      </c>
      <c r="CT43" s="847" t="s">
        <v>409</v>
      </c>
      <c r="CU43" s="847" t="s">
        <v>409</v>
      </c>
      <c r="CV43" s="847">
        <v>44969</v>
      </c>
      <c r="CW43" s="847">
        <v>89.4</v>
      </c>
      <c r="CX43" s="847">
        <v>10.6</v>
      </c>
      <c r="CY43" s="847" t="s">
        <v>409</v>
      </c>
      <c r="CZ43" s="847" t="s">
        <v>409</v>
      </c>
      <c r="DA43" s="847" t="s">
        <v>409</v>
      </c>
      <c r="DB43" s="847" t="s">
        <v>409</v>
      </c>
      <c r="DC43" s="848">
        <v>0</v>
      </c>
      <c r="DD43" s="97">
        <v>95.114962097259735</v>
      </c>
      <c r="DE43" s="98">
        <v>33.843769230769233</v>
      </c>
      <c r="DF43" s="29" t="s">
        <v>546</v>
      </c>
      <c r="DG43" s="29" t="s">
        <v>546</v>
      </c>
      <c r="DH43" s="877"/>
      <c r="DI43" s="877"/>
      <c r="DJ43" s="877"/>
      <c r="DK43" s="29">
        <v>2</v>
      </c>
      <c r="DL43" s="29">
        <v>2</v>
      </c>
      <c r="DM43" s="29">
        <v>2</v>
      </c>
      <c r="DN43" s="29" t="s">
        <v>438</v>
      </c>
      <c r="DO43" s="845" t="s">
        <v>547</v>
      </c>
      <c r="DP43" s="68">
        <v>25</v>
      </c>
      <c r="DQ43" s="29" t="s">
        <v>126</v>
      </c>
      <c r="DR43" s="29" t="s">
        <v>438</v>
      </c>
      <c r="DS43" s="75">
        <v>0</v>
      </c>
      <c r="DT43" s="845" t="s">
        <v>521</v>
      </c>
      <c r="DW43" s="61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</row>
    <row r="44" spans="1:188" ht="13.15" customHeight="1">
      <c r="A44" s="29"/>
      <c r="B44" s="30">
        <v>11043</v>
      </c>
      <c r="C44" s="811" t="s">
        <v>362</v>
      </c>
      <c r="D44" s="830" t="s">
        <v>1408</v>
      </c>
      <c r="E44" s="830">
        <v>6955165679</v>
      </c>
      <c r="F44" s="69">
        <v>50</v>
      </c>
      <c r="G44" s="830" t="s">
        <v>1405</v>
      </c>
      <c r="H44" s="842" t="s">
        <v>668</v>
      </c>
      <c r="I44" s="843" t="s">
        <v>345</v>
      </c>
      <c r="J44" s="30" t="s">
        <v>362</v>
      </c>
      <c r="K44" s="29" t="s">
        <v>48</v>
      </c>
      <c r="L44" s="29" t="s">
        <v>363</v>
      </c>
      <c r="M44" s="845" t="s">
        <v>105</v>
      </c>
      <c r="N44" s="29">
        <v>3</v>
      </c>
      <c r="O44" s="29">
        <v>3</v>
      </c>
      <c r="P44" s="29">
        <v>1</v>
      </c>
      <c r="Q44" s="862" t="s">
        <v>781</v>
      </c>
      <c r="R44" s="852">
        <v>1.0870239162999999</v>
      </c>
      <c r="S44" s="98">
        <v>276.74999999999864</v>
      </c>
      <c r="T44" s="29" t="s">
        <v>124</v>
      </c>
      <c r="U44" s="29" t="s">
        <v>124</v>
      </c>
      <c r="V44" s="29" t="s">
        <v>124</v>
      </c>
      <c r="W44" s="29" t="s">
        <v>124</v>
      </c>
      <c r="X44" s="29" t="s">
        <v>124</v>
      </c>
      <c r="Y44" s="29" t="s">
        <v>124</v>
      </c>
      <c r="Z44" s="29" t="s">
        <v>124</v>
      </c>
      <c r="AA44" s="39">
        <v>875.55555555555554</v>
      </c>
      <c r="AB44" s="853">
        <f>AO44*AA44/100</f>
        <v>285.43111111111114</v>
      </c>
      <c r="AC44" s="29"/>
      <c r="AD44" s="29"/>
      <c r="AE44" s="29"/>
      <c r="AF44" s="29"/>
      <c r="AG44" s="29"/>
      <c r="AH44" s="29"/>
      <c r="AI44" s="29"/>
      <c r="AJ44" s="62">
        <v>9</v>
      </c>
      <c r="AK44" s="822"/>
      <c r="AL44" s="822"/>
      <c r="AM44" s="29"/>
      <c r="AN44" s="29"/>
      <c r="AO44" s="95">
        <v>32.6</v>
      </c>
      <c r="AP44" s="95">
        <v>72.5</v>
      </c>
      <c r="AQ44" s="32">
        <v>3213</v>
      </c>
      <c r="AR44" s="32">
        <v>2.29</v>
      </c>
      <c r="AS44" s="32">
        <v>26855</v>
      </c>
      <c r="AT44" s="32">
        <v>79.5</v>
      </c>
      <c r="AU44" s="32">
        <v>7679</v>
      </c>
      <c r="AV44" s="32">
        <v>2.67</v>
      </c>
      <c r="AW44" s="32">
        <v>58749</v>
      </c>
      <c r="AX44" s="32">
        <v>92.6</v>
      </c>
      <c r="AY44" s="32">
        <v>4804</v>
      </c>
      <c r="AZ44" s="32">
        <v>82</v>
      </c>
      <c r="BA44" s="32">
        <v>9052</v>
      </c>
      <c r="BB44" s="95">
        <v>33.1</v>
      </c>
      <c r="BC44" s="32">
        <v>17.8</v>
      </c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2">
        <v>28.6</v>
      </c>
      <c r="BQ44" s="81">
        <v>32.700000000000003</v>
      </c>
      <c r="BR44" s="83">
        <v>36.1</v>
      </c>
      <c r="BS44" s="85">
        <v>29.3</v>
      </c>
      <c r="BT44" s="69">
        <v>28.9</v>
      </c>
      <c r="BU44" s="89">
        <v>0.5</v>
      </c>
      <c r="BV44" s="69">
        <v>1.5</v>
      </c>
      <c r="BW44" s="69" t="s">
        <v>124</v>
      </c>
      <c r="BX44" s="91">
        <v>53.7</v>
      </c>
      <c r="BY44" s="69" t="s">
        <v>124</v>
      </c>
      <c r="BZ44" s="69">
        <v>49.3</v>
      </c>
      <c r="CA44" s="69">
        <v>50.7</v>
      </c>
      <c r="CB44" s="93">
        <v>0.97238658777120301</v>
      </c>
      <c r="CC44" s="111">
        <v>1.2</v>
      </c>
      <c r="CD44" s="69" t="s">
        <v>124</v>
      </c>
      <c r="CE44" s="69">
        <v>56.7</v>
      </c>
      <c r="CF44" s="69">
        <v>48.7</v>
      </c>
      <c r="CG44" s="95">
        <v>16.1006</v>
      </c>
      <c r="CH44" s="32">
        <v>89.9</v>
      </c>
      <c r="CI44" s="32">
        <v>10087</v>
      </c>
      <c r="CJ44" s="95">
        <v>10.099999999999994</v>
      </c>
      <c r="CK44" s="95">
        <v>35.1614</v>
      </c>
      <c r="CL44" s="32">
        <v>23.1</v>
      </c>
      <c r="CM44" s="95">
        <v>8.3391000000000002</v>
      </c>
      <c r="CN44" s="32">
        <v>21.5</v>
      </c>
      <c r="CO44" s="95">
        <v>7.7614999999999998</v>
      </c>
      <c r="CP44" s="32">
        <v>52.8</v>
      </c>
      <c r="CQ44" s="95">
        <v>19.0608</v>
      </c>
      <c r="CR44" s="32">
        <v>0.1</v>
      </c>
      <c r="CS44" s="96" t="s">
        <v>172</v>
      </c>
      <c r="CT44" s="847" t="s">
        <v>409</v>
      </c>
      <c r="CU44" s="26" t="s">
        <v>409</v>
      </c>
      <c r="CV44" s="26" t="s">
        <v>409</v>
      </c>
      <c r="CW44" s="26" t="s">
        <v>409</v>
      </c>
      <c r="CX44" s="26" t="s">
        <v>409</v>
      </c>
      <c r="CY44" s="26" t="s">
        <v>409</v>
      </c>
      <c r="CZ44" s="26" t="s">
        <v>409</v>
      </c>
      <c r="DA44" s="26" t="s">
        <v>409</v>
      </c>
      <c r="DB44" s="26" t="s">
        <v>409</v>
      </c>
      <c r="DC44" s="26" t="s">
        <v>409</v>
      </c>
      <c r="DD44" s="97">
        <v>25.420875420875422</v>
      </c>
      <c r="DE44" s="98">
        <v>0.2693236</v>
      </c>
      <c r="DF44" s="820"/>
      <c r="DG44" s="879" t="s">
        <v>363</v>
      </c>
      <c r="DH44" s="877">
        <v>167</v>
      </c>
      <c r="DI44" s="877">
        <v>90</v>
      </c>
      <c r="DJ44" s="877"/>
      <c r="DK44" s="872">
        <v>2</v>
      </c>
      <c r="DL44" s="872">
        <v>2</v>
      </c>
      <c r="DM44" s="872">
        <v>2</v>
      </c>
      <c r="DN44" s="820" t="s">
        <v>438</v>
      </c>
      <c r="DO44" s="845" t="s">
        <v>3318</v>
      </c>
      <c r="DP44" s="29" t="s">
        <v>615</v>
      </c>
      <c r="DQ44" s="29" t="s">
        <v>438</v>
      </c>
      <c r="DR44" s="29" t="s">
        <v>438</v>
      </c>
      <c r="DS44" s="845" t="s">
        <v>3313</v>
      </c>
      <c r="DT44" s="845" t="s">
        <v>3320</v>
      </c>
      <c r="DW44" s="61"/>
    </row>
    <row r="45" spans="1:188" ht="13.15" hidden="1" customHeight="1">
      <c r="A45" s="29"/>
      <c r="B45" s="30">
        <v>9439</v>
      </c>
      <c r="C45" s="810" t="s">
        <v>89</v>
      </c>
      <c r="D45" s="32" t="s">
        <v>1911</v>
      </c>
      <c r="E45" s="32">
        <v>5004009972</v>
      </c>
      <c r="F45" s="69">
        <v>68</v>
      </c>
      <c r="G45" s="32" t="s">
        <v>1910</v>
      </c>
      <c r="H45" s="842" t="s">
        <v>667</v>
      </c>
      <c r="I45" s="843"/>
      <c r="J45" s="844" t="s">
        <v>89</v>
      </c>
      <c r="K45" s="29" t="s">
        <v>43</v>
      </c>
      <c r="L45" s="32" t="s">
        <v>46</v>
      </c>
      <c r="M45" s="845"/>
      <c r="N45" s="32">
        <v>2</v>
      </c>
      <c r="O45" s="805">
        <v>5</v>
      </c>
      <c r="P45" s="29">
        <v>1</v>
      </c>
      <c r="Q45" s="846" t="s">
        <v>781</v>
      </c>
      <c r="R45" s="29"/>
      <c r="S45" s="98">
        <v>1559.4616249999995</v>
      </c>
      <c r="T45" s="29"/>
      <c r="U45" s="29"/>
      <c r="V45" s="29"/>
      <c r="W45" s="29"/>
      <c r="X45" s="32"/>
      <c r="Y45" s="32"/>
      <c r="Z45" s="32"/>
      <c r="AA45" s="29"/>
      <c r="AB45" s="29"/>
      <c r="AC45" s="32"/>
      <c r="AD45" s="32"/>
      <c r="AE45" s="29"/>
      <c r="AF45" s="29"/>
      <c r="AG45" s="29"/>
      <c r="AH45" s="29"/>
      <c r="AI45" s="29"/>
      <c r="AJ45" s="62"/>
      <c r="AK45" s="29"/>
      <c r="AL45" s="29"/>
      <c r="AM45" s="29"/>
      <c r="AN45" s="29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2"/>
      <c r="BQ45" s="81">
        <v>1.66</v>
      </c>
      <c r="BR45" s="83">
        <v>7.06</v>
      </c>
      <c r="BS45" s="86">
        <v>87</v>
      </c>
      <c r="BT45" s="95">
        <v>0.12496629213483146</v>
      </c>
      <c r="BU45" s="95">
        <v>4.9685393258426967E-3</v>
      </c>
      <c r="BV45" s="95">
        <v>7.4</v>
      </c>
      <c r="BW45" s="95" t="s">
        <v>124</v>
      </c>
      <c r="BX45" s="95">
        <v>0</v>
      </c>
      <c r="BY45" s="98">
        <v>8.5599999999999999E-3</v>
      </c>
      <c r="BZ45" s="95">
        <v>30.6</v>
      </c>
      <c r="CA45" s="95">
        <v>70.099999999999994</v>
      </c>
      <c r="CB45" s="93">
        <v>0.43651925820256782</v>
      </c>
      <c r="CC45" s="94">
        <v>0</v>
      </c>
      <c r="CD45" s="32" t="s">
        <v>124</v>
      </c>
      <c r="CE45" s="95">
        <v>0</v>
      </c>
      <c r="CF45" s="95">
        <v>0</v>
      </c>
      <c r="CG45" s="95">
        <v>6.28</v>
      </c>
      <c r="CH45" s="95">
        <v>99.2</v>
      </c>
      <c r="CI45" s="107">
        <v>46844</v>
      </c>
      <c r="CJ45" s="95">
        <v>0.79999999999999716</v>
      </c>
      <c r="CK45" s="95">
        <v>6.3220000000000001</v>
      </c>
      <c r="CL45" s="95">
        <v>66.599999999999994</v>
      </c>
      <c r="CM45" s="95">
        <v>4.71</v>
      </c>
      <c r="CN45" s="95">
        <v>22.2</v>
      </c>
      <c r="CO45" s="95">
        <v>1.57</v>
      </c>
      <c r="CP45" s="87">
        <v>0.6</v>
      </c>
      <c r="CQ45" s="87">
        <v>4.2000000000000003E-2</v>
      </c>
      <c r="CR45" s="87">
        <v>1.2999999999999999E-2</v>
      </c>
      <c r="CS45" s="32" t="s">
        <v>778</v>
      </c>
      <c r="CT45" s="26">
        <v>164</v>
      </c>
      <c r="CU45" s="847" t="s">
        <v>409</v>
      </c>
      <c r="CV45" s="847">
        <v>113511</v>
      </c>
      <c r="CW45" s="847">
        <v>93.3</v>
      </c>
      <c r="CX45" s="847">
        <v>6.7</v>
      </c>
      <c r="CY45" s="847" t="s">
        <v>409</v>
      </c>
      <c r="CZ45" s="847" t="s">
        <v>409</v>
      </c>
      <c r="DA45" s="847" t="s">
        <v>409</v>
      </c>
      <c r="DB45" s="847" t="s">
        <v>409</v>
      </c>
      <c r="DC45" s="848" t="s">
        <v>796</v>
      </c>
      <c r="DD45" s="97">
        <v>46.072263134893831</v>
      </c>
      <c r="DE45" s="98">
        <v>10.004980392156861</v>
      </c>
      <c r="DF45" s="820"/>
      <c r="DG45" s="820"/>
      <c r="DH45" s="877"/>
      <c r="DI45" s="877"/>
      <c r="DJ45" s="877"/>
      <c r="DK45" s="29">
        <v>2</v>
      </c>
      <c r="DL45" s="29">
        <v>3</v>
      </c>
      <c r="DM45" s="29">
        <v>2</v>
      </c>
      <c r="DN45" s="68" t="s">
        <v>440</v>
      </c>
      <c r="DO45" s="75" t="s">
        <v>572</v>
      </c>
      <c r="DP45" s="68" t="s">
        <v>573</v>
      </c>
      <c r="DQ45" s="68" t="s">
        <v>440</v>
      </c>
      <c r="DR45" s="68" t="s">
        <v>440</v>
      </c>
      <c r="DS45" s="75" t="s">
        <v>574</v>
      </c>
      <c r="DT45" s="75" t="s">
        <v>575</v>
      </c>
      <c r="DW45" s="61"/>
    </row>
    <row r="46" spans="1:188" ht="13.15" customHeight="1">
      <c r="A46" s="29">
        <v>71</v>
      </c>
      <c r="B46" s="30">
        <v>10404</v>
      </c>
      <c r="C46" s="810" t="s">
        <v>236</v>
      </c>
      <c r="D46" s="32" t="s">
        <v>826</v>
      </c>
      <c r="E46" s="32">
        <v>520630334</v>
      </c>
      <c r="F46" s="69">
        <v>67</v>
      </c>
      <c r="G46" s="32" t="s">
        <v>1603</v>
      </c>
      <c r="H46" s="842" t="s">
        <v>35</v>
      </c>
      <c r="I46" s="845" t="s">
        <v>223</v>
      </c>
      <c r="J46" s="30" t="s">
        <v>236</v>
      </c>
      <c r="K46" s="29" t="s">
        <v>43</v>
      </c>
      <c r="L46" s="29" t="s">
        <v>60</v>
      </c>
      <c r="M46" s="845" t="s">
        <v>105</v>
      </c>
      <c r="N46" s="29">
        <v>3</v>
      </c>
      <c r="O46" s="850">
        <v>5</v>
      </c>
      <c r="P46" s="29">
        <v>1</v>
      </c>
      <c r="Q46" s="846" t="s">
        <v>781</v>
      </c>
      <c r="R46" s="852">
        <v>46.2070430208</v>
      </c>
      <c r="S46" s="98">
        <v>881.77414800000179</v>
      </c>
      <c r="T46" s="29">
        <v>32.700000000000003</v>
      </c>
      <c r="U46" s="29">
        <v>8.0299999999999994</v>
      </c>
      <c r="V46" s="29">
        <v>0.61</v>
      </c>
      <c r="W46" s="29">
        <v>2880000</v>
      </c>
      <c r="X46" s="822">
        <v>73</v>
      </c>
      <c r="Y46" s="822">
        <v>23.1</v>
      </c>
      <c r="Z46" s="29">
        <v>1540000</v>
      </c>
      <c r="AA46" s="39">
        <v>68819.718309859163</v>
      </c>
      <c r="AB46" s="853">
        <f>X46*AA46/100</f>
        <v>50238.394366197186</v>
      </c>
      <c r="AC46" s="32">
        <v>1.78</v>
      </c>
      <c r="AD46" s="32">
        <v>1390000</v>
      </c>
      <c r="AE46" s="854">
        <f>Y46-AC46</f>
        <v>21.32</v>
      </c>
      <c r="AF46" s="29">
        <f>Z46-AD46</f>
        <v>150000</v>
      </c>
      <c r="AG46" s="853">
        <f>AB46*Y46/100</f>
        <v>11605.06909859155</v>
      </c>
      <c r="AH46" s="853">
        <f>AC46*AB46/100</f>
        <v>894.24341971830984</v>
      </c>
      <c r="AI46" s="853">
        <f>AG46-AH46</f>
        <v>10710.82567887324</v>
      </c>
      <c r="AJ46" s="62">
        <v>20</v>
      </c>
      <c r="AK46" s="853">
        <f>AG46/AJ46</f>
        <v>580.25345492957752</v>
      </c>
      <c r="AL46" s="853">
        <f>AH46/AJ46</f>
        <v>44.712170985915492</v>
      </c>
      <c r="AM46" s="853">
        <f>AB46/AJ46</f>
        <v>2511.9197183098595</v>
      </c>
      <c r="AN46" s="29">
        <v>3</v>
      </c>
      <c r="AO46" s="95">
        <v>77.099999999999994</v>
      </c>
      <c r="AP46" s="95">
        <v>98.7</v>
      </c>
      <c r="AQ46" s="32">
        <v>4646</v>
      </c>
      <c r="AR46" s="32">
        <v>0.95</v>
      </c>
      <c r="AS46" s="32">
        <v>2060</v>
      </c>
      <c r="AT46" s="32">
        <v>45.1</v>
      </c>
      <c r="AU46" s="32">
        <v>4631</v>
      </c>
      <c r="AV46" s="32">
        <v>1.27</v>
      </c>
      <c r="AW46" s="32">
        <v>4398</v>
      </c>
      <c r="AX46" s="32">
        <v>83.2</v>
      </c>
      <c r="AY46" s="32">
        <v>2644</v>
      </c>
      <c r="AZ46" s="32">
        <v>81.3</v>
      </c>
      <c r="BA46" s="32">
        <v>5982</v>
      </c>
      <c r="BB46" s="95">
        <v>13.1</v>
      </c>
      <c r="BC46" s="32">
        <v>5.81</v>
      </c>
      <c r="BD46" s="32">
        <v>74.2</v>
      </c>
      <c r="BE46" s="32">
        <v>6882</v>
      </c>
      <c r="BF46" s="32">
        <v>97.2</v>
      </c>
      <c r="BG46" s="32">
        <v>1886</v>
      </c>
      <c r="BH46" s="32">
        <v>9.5299999999999994</v>
      </c>
      <c r="BI46" s="32">
        <v>2292</v>
      </c>
      <c r="BJ46" s="32">
        <v>84.5</v>
      </c>
      <c r="BK46" s="32">
        <v>7160</v>
      </c>
      <c r="BL46" s="32">
        <v>0.14000000000000001</v>
      </c>
      <c r="BM46" s="32">
        <v>3989</v>
      </c>
      <c r="BN46" s="32">
        <v>1.1000000000000001</v>
      </c>
      <c r="BO46" s="32">
        <v>3564</v>
      </c>
      <c r="BP46" s="32">
        <v>8.2799999999999994</v>
      </c>
      <c r="BQ46" s="81">
        <v>20</v>
      </c>
      <c r="BR46" s="83">
        <v>8.9</v>
      </c>
      <c r="BS46" s="85">
        <v>67.7</v>
      </c>
      <c r="BT46" s="32">
        <v>16.8</v>
      </c>
      <c r="BU46" s="88">
        <v>0.3</v>
      </c>
      <c r="BV46" s="32">
        <v>1.3</v>
      </c>
      <c r="BW46" s="32" t="s">
        <v>124</v>
      </c>
      <c r="BX46" s="109">
        <v>3.1</v>
      </c>
      <c r="BY46" s="32">
        <v>0.02</v>
      </c>
      <c r="BZ46" s="69">
        <v>59.8</v>
      </c>
      <c r="CA46" s="69">
        <v>40.799999999999997</v>
      </c>
      <c r="CB46" s="93">
        <v>1.465686274509804</v>
      </c>
      <c r="CC46" s="111">
        <v>0.4</v>
      </c>
      <c r="CD46" s="32" t="s">
        <v>124</v>
      </c>
      <c r="CE46" s="69">
        <v>37.1</v>
      </c>
      <c r="CF46" s="69">
        <v>7.9</v>
      </c>
      <c r="CG46" s="95">
        <v>6.5429543679342235</v>
      </c>
      <c r="CH46" s="32">
        <v>98.1</v>
      </c>
      <c r="CI46" s="32">
        <v>82185</v>
      </c>
      <c r="CJ46" s="95">
        <v>1.9000000000000057</v>
      </c>
      <c r="CK46" s="95">
        <v>8.518754367934223</v>
      </c>
      <c r="CL46" s="95">
        <v>11.4</v>
      </c>
      <c r="CM46" s="95">
        <v>1.0427543679342239</v>
      </c>
      <c r="CN46" s="95">
        <v>61.8</v>
      </c>
      <c r="CO46" s="95">
        <v>5.5001999999999995</v>
      </c>
      <c r="CP46" s="95">
        <v>22.2</v>
      </c>
      <c r="CQ46" s="95">
        <v>1.9758000000000002</v>
      </c>
      <c r="CR46" s="98">
        <v>1.21</v>
      </c>
      <c r="CS46" s="32" t="s">
        <v>790</v>
      </c>
      <c r="CT46" s="26">
        <v>33.1</v>
      </c>
      <c r="CU46" s="847" t="s">
        <v>409</v>
      </c>
      <c r="CV46" s="847">
        <v>12386</v>
      </c>
      <c r="CW46" s="847">
        <v>73.7</v>
      </c>
      <c r="CX46" s="847">
        <v>26.3</v>
      </c>
      <c r="CY46" s="847">
        <v>17</v>
      </c>
      <c r="CZ46" s="847">
        <v>19250</v>
      </c>
      <c r="DA46" s="847" t="s">
        <v>409</v>
      </c>
      <c r="DB46" s="847">
        <v>4.0199999999999996</v>
      </c>
      <c r="DC46" s="848">
        <v>0</v>
      </c>
      <c r="DD46" s="97">
        <v>56.217316249613994</v>
      </c>
      <c r="DE46" s="98">
        <v>6.2563380281690142</v>
      </c>
      <c r="DF46" s="820"/>
      <c r="DG46" s="29" t="s">
        <v>60</v>
      </c>
      <c r="DH46" s="877" t="s">
        <v>615</v>
      </c>
      <c r="DI46" s="877" t="s">
        <v>615</v>
      </c>
      <c r="DJ46" s="877" t="s">
        <v>615</v>
      </c>
      <c r="DK46" s="872">
        <v>2</v>
      </c>
      <c r="DL46" s="872" t="s">
        <v>615</v>
      </c>
      <c r="DM46" s="872" t="s">
        <v>615</v>
      </c>
      <c r="DN46" s="820" t="s">
        <v>440</v>
      </c>
      <c r="DO46" s="873" t="s">
        <v>3321</v>
      </c>
      <c r="DP46" s="872">
        <v>40</v>
      </c>
      <c r="DQ46" s="872" t="s">
        <v>440</v>
      </c>
      <c r="DR46" s="872" t="s">
        <v>438</v>
      </c>
      <c r="DS46" s="873" t="s">
        <v>3322</v>
      </c>
      <c r="DT46" s="873" t="s">
        <v>3323</v>
      </c>
      <c r="DW46" s="61"/>
    </row>
    <row r="47" spans="1:188" ht="13.15" hidden="1" customHeight="1">
      <c r="A47" s="29"/>
      <c r="B47" s="30">
        <v>8811</v>
      </c>
      <c r="C47" s="811" t="s">
        <v>536</v>
      </c>
      <c r="D47" s="830" t="s">
        <v>1012</v>
      </c>
      <c r="E47" s="830">
        <v>5607271560</v>
      </c>
      <c r="F47" s="69">
        <v>62</v>
      </c>
      <c r="G47" s="830" t="s">
        <v>2047</v>
      </c>
      <c r="H47" s="842" t="s">
        <v>667</v>
      </c>
      <c r="I47" s="843"/>
      <c r="J47" s="844" t="s">
        <v>536</v>
      </c>
      <c r="K47" s="29" t="s">
        <v>43</v>
      </c>
      <c r="L47" s="32" t="s">
        <v>537</v>
      </c>
      <c r="M47" s="845"/>
      <c r="N47" s="29">
        <v>2</v>
      </c>
      <c r="O47" s="850">
        <v>5</v>
      </c>
      <c r="P47" s="29">
        <v>1</v>
      </c>
      <c r="Q47" s="846" t="s">
        <v>781</v>
      </c>
      <c r="R47" s="29"/>
      <c r="S47" s="98">
        <v>1020.0874999999992</v>
      </c>
      <c r="T47" s="29"/>
      <c r="U47" s="29"/>
      <c r="V47" s="29"/>
      <c r="W47" s="29"/>
      <c r="X47" s="32"/>
      <c r="Y47" s="32"/>
      <c r="Z47" s="32"/>
      <c r="AA47" s="29"/>
      <c r="AB47" s="29"/>
      <c r="AC47" s="32"/>
      <c r="AD47" s="32"/>
      <c r="AE47" s="29"/>
      <c r="AF47" s="29"/>
      <c r="AG47" s="29"/>
      <c r="AH47" s="29"/>
      <c r="AI47" s="29"/>
      <c r="AJ47" s="62"/>
      <c r="AK47" s="29"/>
      <c r="AL47" s="29"/>
      <c r="AM47" s="29"/>
      <c r="AN47" s="29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2"/>
      <c r="BQ47" s="82">
        <v>1.27</v>
      </c>
      <c r="BR47" s="84">
        <v>5.6</v>
      </c>
      <c r="BS47" s="86">
        <v>91.4</v>
      </c>
      <c r="BT47" s="69">
        <v>0.9</v>
      </c>
      <c r="BU47" s="88">
        <v>0.16</v>
      </c>
      <c r="BV47" s="69">
        <v>12</v>
      </c>
      <c r="BW47" s="32" t="s">
        <v>124</v>
      </c>
      <c r="BX47" s="91">
        <v>0.9</v>
      </c>
      <c r="BY47" s="32">
        <v>0.47</v>
      </c>
      <c r="BZ47" s="69">
        <v>70.099999999999994</v>
      </c>
      <c r="CA47" s="69">
        <v>29.8</v>
      </c>
      <c r="CB47" s="93">
        <v>2.3523489932885902</v>
      </c>
      <c r="CC47" s="94">
        <v>0.03</v>
      </c>
      <c r="CD47" s="32" t="s">
        <v>124</v>
      </c>
      <c r="CE47" s="69">
        <v>1.8</v>
      </c>
      <c r="CF47" s="87">
        <v>2.4</v>
      </c>
      <c r="CG47" s="95">
        <v>4.2</v>
      </c>
      <c r="CH47" s="95">
        <v>95.3</v>
      </c>
      <c r="CI47" s="107">
        <v>48820</v>
      </c>
      <c r="CJ47" s="95">
        <v>4.7000000000000028</v>
      </c>
      <c r="CK47" s="95">
        <v>4.58</v>
      </c>
      <c r="CL47" s="95">
        <v>23.2</v>
      </c>
      <c r="CM47" s="95">
        <v>1.22</v>
      </c>
      <c r="CN47" s="95">
        <v>56.6</v>
      </c>
      <c r="CO47" s="95">
        <v>2.98</v>
      </c>
      <c r="CP47" s="95">
        <v>7.24</v>
      </c>
      <c r="CQ47" s="95">
        <v>0.38</v>
      </c>
      <c r="CR47" s="95">
        <v>1.6E-2</v>
      </c>
      <c r="CS47" s="96" t="s">
        <v>778</v>
      </c>
      <c r="CT47" s="847" t="s">
        <v>409</v>
      </c>
      <c r="CU47" s="847" t="s">
        <v>409</v>
      </c>
      <c r="CV47" s="847">
        <v>42256</v>
      </c>
      <c r="CW47" s="847">
        <v>94.9</v>
      </c>
      <c r="CX47" s="847">
        <v>5.0999999999999996</v>
      </c>
      <c r="CY47" s="847" t="s">
        <v>409</v>
      </c>
      <c r="CZ47" s="847" t="s">
        <v>409</v>
      </c>
      <c r="DA47" s="847" t="s">
        <v>409</v>
      </c>
      <c r="DB47" s="847" t="s">
        <v>409</v>
      </c>
      <c r="DC47" s="848" t="s">
        <v>791</v>
      </c>
      <c r="DD47" s="97">
        <v>82.057644906378002</v>
      </c>
      <c r="DE47" s="98">
        <v>38.166387096774194</v>
      </c>
      <c r="DF47" s="29" t="s">
        <v>538</v>
      </c>
      <c r="DG47" s="29" t="s">
        <v>538</v>
      </c>
      <c r="DH47" s="29">
        <v>181</v>
      </c>
      <c r="DI47" s="29">
        <v>99</v>
      </c>
      <c r="DJ47" s="822">
        <v>30.218857788223804</v>
      </c>
      <c r="DK47" s="29">
        <v>2</v>
      </c>
      <c r="DL47" s="29">
        <v>2</v>
      </c>
      <c r="DM47" s="29">
        <v>1</v>
      </c>
      <c r="DN47" s="29" t="s">
        <v>440</v>
      </c>
      <c r="DO47" s="845" t="s">
        <v>515</v>
      </c>
      <c r="DP47" s="68">
        <v>70</v>
      </c>
      <c r="DQ47" s="29" t="s">
        <v>440</v>
      </c>
      <c r="DR47" s="68"/>
      <c r="DS47" s="845" t="s">
        <v>539</v>
      </c>
      <c r="DT47" s="845" t="s">
        <v>540</v>
      </c>
      <c r="DW47" s="61"/>
    </row>
    <row r="48" spans="1:188" ht="13.15" customHeight="1">
      <c r="A48" s="29">
        <v>6</v>
      </c>
      <c r="B48" s="30">
        <v>8976</v>
      </c>
      <c r="C48" s="810" t="s">
        <v>54</v>
      </c>
      <c r="D48" s="32" t="s">
        <v>826</v>
      </c>
      <c r="E48" s="91">
        <v>5411181512</v>
      </c>
      <c r="F48" s="69">
        <v>64</v>
      </c>
      <c r="G48" s="32" t="s">
        <v>2007</v>
      </c>
      <c r="H48" s="842" t="s">
        <v>35</v>
      </c>
      <c r="I48" s="845" t="s">
        <v>5</v>
      </c>
      <c r="J48" s="30" t="s">
        <v>54</v>
      </c>
      <c r="K48" s="29" t="s">
        <v>43</v>
      </c>
      <c r="L48" s="29" t="s">
        <v>55</v>
      </c>
      <c r="M48" s="845" t="s">
        <v>105</v>
      </c>
      <c r="N48" s="29">
        <v>3</v>
      </c>
      <c r="O48" s="29">
        <v>3</v>
      </c>
      <c r="P48" s="29">
        <v>1</v>
      </c>
      <c r="Q48" s="846" t="s">
        <v>781</v>
      </c>
      <c r="R48" s="852">
        <v>3.6382307499999988E-2</v>
      </c>
      <c r="S48" s="98">
        <v>256.66911299999947</v>
      </c>
      <c r="T48" s="29">
        <v>43.4</v>
      </c>
      <c r="U48" s="29">
        <v>36.9</v>
      </c>
      <c r="V48" s="29">
        <v>0.24</v>
      </c>
      <c r="W48" s="29">
        <v>2900000</v>
      </c>
      <c r="X48" s="822">
        <v>13</v>
      </c>
      <c r="Y48" s="822">
        <v>26.2</v>
      </c>
      <c r="Z48" s="29">
        <v>1590000</v>
      </c>
      <c r="AA48" s="63">
        <v>3277.6610169491528</v>
      </c>
      <c r="AB48" s="853">
        <f>X48*AA48/100</f>
        <v>426.09593220338991</v>
      </c>
      <c r="AC48" s="32">
        <v>1.47</v>
      </c>
      <c r="AD48" s="32">
        <v>2600000</v>
      </c>
      <c r="AE48" s="854">
        <f>Y48-AC48</f>
        <v>24.73</v>
      </c>
      <c r="AF48" s="29"/>
      <c r="AG48" s="853">
        <f>AB48*Y48/100</f>
        <v>111.63713423728815</v>
      </c>
      <c r="AH48" s="853">
        <f>AC48*AB48/100</f>
        <v>6.263610203389832</v>
      </c>
      <c r="AI48" s="853">
        <f>AG48-AH48</f>
        <v>105.37352403389832</v>
      </c>
      <c r="AJ48" s="62">
        <v>9</v>
      </c>
      <c r="AK48" s="853">
        <f>AG48/AJ48</f>
        <v>12.404126026365351</v>
      </c>
      <c r="AL48" s="853">
        <f>AH48/AJ48</f>
        <v>0.69595668926553689</v>
      </c>
      <c r="AM48" s="853">
        <f>AB48/AJ48</f>
        <v>47.343992467043321</v>
      </c>
      <c r="AN48" s="29">
        <v>1</v>
      </c>
      <c r="AO48" s="822"/>
      <c r="AP48" s="822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822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82">
        <v>42.2</v>
      </c>
      <c r="BR48" s="84">
        <v>40.9</v>
      </c>
      <c r="BS48" s="86">
        <v>14.5</v>
      </c>
      <c r="BT48" s="69">
        <v>32.299999999999997</v>
      </c>
      <c r="BU48" s="88">
        <v>3</v>
      </c>
      <c r="BV48" s="69">
        <v>7.1</v>
      </c>
      <c r="BW48" s="32" t="s">
        <v>124</v>
      </c>
      <c r="BX48" s="91">
        <v>5.64</v>
      </c>
      <c r="BY48" s="32" t="s">
        <v>124</v>
      </c>
      <c r="BZ48" s="69">
        <v>24.3</v>
      </c>
      <c r="CA48" s="69">
        <v>75.599999999999994</v>
      </c>
      <c r="CB48" s="93">
        <v>0.32142857142857145</v>
      </c>
      <c r="CC48" s="94" t="s">
        <v>124</v>
      </c>
      <c r="CD48" s="32" t="s">
        <v>124</v>
      </c>
      <c r="CE48" s="69">
        <v>6.36</v>
      </c>
      <c r="CF48" s="69">
        <v>6.72</v>
      </c>
      <c r="CG48" s="32" t="s">
        <v>124</v>
      </c>
      <c r="CH48" s="32" t="s">
        <v>124</v>
      </c>
      <c r="CI48" s="32" t="s">
        <v>124</v>
      </c>
      <c r="CJ48" s="32" t="s">
        <v>124</v>
      </c>
      <c r="CK48" s="32" t="s">
        <v>124</v>
      </c>
      <c r="CL48" s="32" t="s">
        <v>124</v>
      </c>
      <c r="CM48" s="32" t="s">
        <v>124</v>
      </c>
      <c r="CN48" s="32" t="s">
        <v>124</v>
      </c>
      <c r="CO48" s="32" t="s">
        <v>124</v>
      </c>
      <c r="CP48" s="32" t="s">
        <v>124</v>
      </c>
      <c r="CQ48" s="32" t="s">
        <v>124</v>
      </c>
      <c r="CR48" s="32" t="s">
        <v>124</v>
      </c>
      <c r="CS48" s="32" t="s">
        <v>792</v>
      </c>
      <c r="CT48" s="847" t="s">
        <v>409</v>
      </c>
      <c r="CU48" s="847" t="s">
        <v>409</v>
      </c>
      <c r="CV48" s="847">
        <v>419</v>
      </c>
      <c r="CW48" s="847">
        <v>11.9</v>
      </c>
      <c r="CX48" s="847">
        <v>88.1</v>
      </c>
      <c r="CY48" s="847" t="s">
        <v>410</v>
      </c>
      <c r="CZ48" s="847">
        <v>1560</v>
      </c>
      <c r="DA48" s="847" t="s">
        <v>409</v>
      </c>
      <c r="DB48" s="847">
        <v>2.86</v>
      </c>
      <c r="DC48" s="848">
        <v>0</v>
      </c>
      <c r="DD48" s="97">
        <v>31.307290064595509</v>
      </c>
      <c r="DE48" s="98">
        <v>0.17250847457627119</v>
      </c>
      <c r="DF48" s="820"/>
      <c r="DG48" s="29" t="s">
        <v>55</v>
      </c>
      <c r="DH48" s="872">
        <v>172</v>
      </c>
      <c r="DI48" s="872">
        <v>80</v>
      </c>
      <c r="DJ48" s="872">
        <v>27</v>
      </c>
      <c r="DK48" s="872">
        <v>2</v>
      </c>
      <c r="DL48" s="872">
        <v>3</v>
      </c>
      <c r="DM48" s="872">
        <v>2</v>
      </c>
      <c r="DN48" s="820" t="s">
        <v>438</v>
      </c>
      <c r="DO48" s="845" t="s">
        <v>3324</v>
      </c>
      <c r="DP48" s="29">
        <v>70</v>
      </c>
      <c r="DQ48" s="29" t="s">
        <v>438</v>
      </c>
      <c r="DR48" s="29" t="s">
        <v>438</v>
      </c>
      <c r="DS48" s="845" t="s">
        <v>3275</v>
      </c>
      <c r="DT48" s="845" t="s">
        <v>3325</v>
      </c>
      <c r="DW48" s="61"/>
      <c r="DX48" s="15"/>
      <c r="DY48" s="15"/>
    </row>
    <row r="49" spans="1:188" ht="13.15" customHeight="1">
      <c r="A49" s="29">
        <v>17</v>
      </c>
      <c r="B49" s="30">
        <v>9129</v>
      </c>
      <c r="C49" s="810" t="s">
        <v>75</v>
      </c>
      <c r="D49" s="32" t="s">
        <v>941</v>
      </c>
      <c r="E49" s="91">
        <v>6101201062</v>
      </c>
      <c r="F49" s="69">
        <v>57</v>
      </c>
      <c r="G49" s="32" t="s">
        <v>1987</v>
      </c>
      <c r="H49" s="842" t="s">
        <v>794</v>
      </c>
      <c r="I49" s="845" t="s">
        <v>14</v>
      </c>
      <c r="J49" s="30" t="s">
        <v>75</v>
      </c>
      <c r="K49" s="29" t="s">
        <v>43</v>
      </c>
      <c r="L49" s="29" t="s">
        <v>76</v>
      </c>
      <c r="M49" s="845" t="s">
        <v>116</v>
      </c>
      <c r="N49" s="29">
        <v>3</v>
      </c>
      <c r="O49" s="850">
        <v>5</v>
      </c>
      <c r="P49" s="29">
        <v>1</v>
      </c>
      <c r="Q49" s="846" t="s">
        <v>781</v>
      </c>
      <c r="R49" s="29" t="s">
        <v>747</v>
      </c>
      <c r="S49" s="98">
        <v>3320.1175080000007</v>
      </c>
      <c r="T49" s="29">
        <v>66.900000000000006</v>
      </c>
      <c r="U49" s="29">
        <v>4.5199999999999996</v>
      </c>
      <c r="V49" s="29" t="s">
        <v>124</v>
      </c>
      <c r="W49" s="29" t="s">
        <v>124</v>
      </c>
      <c r="X49" s="822">
        <v>87.7</v>
      </c>
      <c r="Y49" s="822">
        <v>7.92</v>
      </c>
      <c r="Z49" s="29">
        <v>1250000</v>
      </c>
      <c r="AA49" s="39">
        <v>133440.90909090909</v>
      </c>
      <c r="AB49" s="853">
        <f>X49*AA49/100</f>
        <v>117027.67727272726</v>
      </c>
      <c r="AC49" s="29">
        <v>1.1499999999999999</v>
      </c>
      <c r="AD49" s="29">
        <v>1130000</v>
      </c>
      <c r="AE49" s="854">
        <f>Y49-AC49</f>
        <v>6.77</v>
      </c>
      <c r="AF49" s="29">
        <f>Z49-AD49</f>
        <v>120000</v>
      </c>
      <c r="AG49" s="853">
        <f>AB49*Y49/100</f>
        <v>9268.5920399999995</v>
      </c>
      <c r="AH49" s="853">
        <f>AC49*AB49/100</f>
        <v>1345.8182886363634</v>
      </c>
      <c r="AI49" s="853">
        <f>AG49-AH49</f>
        <v>7922.7737513636366</v>
      </c>
      <c r="AJ49" s="62">
        <v>8</v>
      </c>
      <c r="AK49" s="853">
        <f>AG49/AJ49</f>
        <v>1158.5740049999999</v>
      </c>
      <c r="AL49" s="853">
        <f>AH49/AJ49</f>
        <v>168.22728607954542</v>
      </c>
      <c r="AM49" s="853">
        <f>AB49/AJ49</f>
        <v>14628.459659090908</v>
      </c>
      <c r="AN49" s="29">
        <v>3</v>
      </c>
      <c r="AO49" s="822"/>
      <c r="AP49" s="822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822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82">
        <v>1.08</v>
      </c>
      <c r="BR49" s="84">
        <v>4.6500000000000004</v>
      </c>
      <c r="BS49" s="86">
        <v>93.7</v>
      </c>
      <c r="BT49" s="95">
        <v>0.6</v>
      </c>
      <c r="BU49" s="95">
        <v>0.1</v>
      </c>
      <c r="BV49" s="95">
        <v>5.8</v>
      </c>
      <c r="BW49" s="95" t="s">
        <v>124</v>
      </c>
      <c r="BX49" s="95">
        <v>0.18</v>
      </c>
      <c r="BY49" s="98">
        <v>4.8900000000000002E-3</v>
      </c>
      <c r="BZ49" s="95">
        <v>57.8</v>
      </c>
      <c r="CA49" s="95">
        <v>42.8</v>
      </c>
      <c r="CB49" s="93">
        <v>1.3504672897196262</v>
      </c>
      <c r="CC49" s="94" t="s">
        <v>124</v>
      </c>
      <c r="CD49" s="32" t="s">
        <v>124</v>
      </c>
      <c r="CE49" s="95">
        <v>14.5</v>
      </c>
      <c r="CF49" s="95">
        <v>20.6</v>
      </c>
      <c r="CG49" s="95">
        <v>3.92</v>
      </c>
      <c r="CH49" s="95">
        <v>98.2</v>
      </c>
      <c r="CI49" s="107">
        <v>75965</v>
      </c>
      <c r="CJ49" s="95">
        <v>1.7999999999999972</v>
      </c>
      <c r="CK49" s="95">
        <v>4.28</v>
      </c>
      <c r="CL49" s="95">
        <v>40.5</v>
      </c>
      <c r="CM49" s="95">
        <v>1.88</v>
      </c>
      <c r="CN49" s="95">
        <v>43.8</v>
      </c>
      <c r="CO49" s="95">
        <v>2.04</v>
      </c>
      <c r="CP49" s="95">
        <v>7.66</v>
      </c>
      <c r="CQ49" s="95">
        <v>0.36</v>
      </c>
      <c r="CR49" s="95">
        <v>1.7000000000000001E-2</v>
      </c>
      <c r="CS49" s="32" t="s">
        <v>778</v>
      </c>
      <c r="CT49" s="847" t="s">
        <v>409</v>
      </c>
      <c r="CU49" s="847" t="s">
        <v>409</v>
      </c>
      <c r="CV49" s="847">
        <v>55505</v>
      </c>
      <c r="CW49" s="847">
        <v>92.7</v>
      </c>
      <c r="CX49" s="847">
        <v>7.3</v>
      </c>
      <c r="CY49" s="847" t="s">
        <v>409</v>
      </c>
      <c r="CZ49" s="847" t="s">
        <v>409</v>
      </c>
      <c r="DA49" s="847" t="s">
        <v>409</v>
      </c>
      <c r="DB49" s="847" t="s">
        <v>409</v>
      </c>
      <c r="DC49" s="848">
        <v>0</v>
      </c>
      <c r="DD49" s="97">
        <v>77.427233117766832</v>
      </c>
      <c r="DE49" s="98">
        <v>26.688181818181821</v>
      </c>
      <c r="DF49" s="820"/>
      <c r="DG49" s="879" t="s">
        <v>76</v>
      </c>
      <c r="DH49" s="872">
        <v>175</v>
      </c>
      <c r="DI49" s="872">
        <v>70</v>
      </c>
      <c r="DJ49" s="872"/>
      <c r="DK49" s="29">
        <v>2</v>
      </c>
      <c r="DL49" s="29">
        <v>2</v>
      </c>
      <c r="DM49" s="29">
        <v>1</v>
      </c>
      <c r="DN49" s="29" t="s">
        <v>440</v>
      </c>
      <c r="DO49" s="845" t="s">
        <v>453</v>
      </c>
      <c r="DP49" s="68">
        <v>30</v>
      </c>
      <c r="DQ49" s="29" t="s">
        <v>440</v>
      </c>
      <c r="DR49" s="29" t="s">
        <v>440</v>
      </c>
      <c r="DS49" s="845" t="s">
        <v>454</v>
      </c>
      <c r="DT49" s="845" t="s">
        <v>455</v>
      </c>
      <c r="DW49" s="61"/>
      <c r="DX49" s="15"/>
    </row>
    <row r="50" spans="1:188" ht="13.15" customHeight="1">
      <c r="A50" s="29"/>
      <c r="B50" s="30">
        <v>11212</v>
      </c>
      <c r="C50" s="810" t="s">
        <v>420</v>
      </c>
      <c r="D50" s="32" t="s">
        <v>834</v>
      </c>
      <c r="E50" s="32">
        <v>7003045775</v>
      </c>
      <c r="F50" s="69">
        <v>49</v>
      </c>
      <c r="G50" s="32" t="s">
        <v>1356</v>
      </c>
      <c r="H50" s="842" t="s">
        <v>668</v>
      </c>
      <c r="I50" s="843" t="s">
        <v>421</v>
      </c>
      <c r="J50" s="30" t="s">
        <v>420</v>
      </c>
      <c r="K50" s="29" t="s">
        <v>43</v>
      </c>
      <c r="L50" s="29" t="s">
        <v>60</v>
      </c>
      <c r="M50" s="845" t="s">
        <v>105</v>
      </c>
      <c r="N50" s="29">
        <v>3</v>
      </c>
      <c r="O50" s="29">
        <v>3</v>
      </c>
      <c r="P50" s="29">
        <v>1</v>
      </c>
      <c r="Q50" s="862" t="s">
        <v>781</v>
      </c>
      <c r="R50" s="29"/>
      <c r="S50" s="98">
        <v>185.93326000000025</v>
      </c>
      <c r="T50" s="29" t="s">
        <v>124</v>
      </c>
      <c r="U50" s="29" t="s">
        <v>124</v>
      </c>
      <c r="V50" s="29" t="s">
        <v>124</v>
      </c>
      <c r="W50" s="29" t="s">
        <v>124</v>
      </c>
      <c r="X50" s="95">
        <v>18.3</v>
      </c>
      <c r="Y50" s="95">
        <v>19.5</v>
      </c>
      <c r="Z50" s="32">
        <v>30335</v>
      </c>
      <c r="AA50" s="39">
        <v>3153.1499999999996</v>
      </c>
      <c r="AB50" s="853">
        <f>X50*AA50/100</f>
        <v>577.02644999999995</v>
      </c>
      <c r="AC50" s="32">
        <v>41.4</v>
      </c>
      <c r="AD50" s="32">
        <v>53946</v>
      </c>
      <c r="AE50" s="854">
        <v>0</v>
      </c>
      <c r="AF50" s="29"/>
      <c r="AG50" s="853">
        <f>AB50*Y50/100</f>
        <v>112.52015775</v>
      </c>
      <c r="AH50" s="853">
        <f>AC50*AB50/100</f>
        <v>238.88895029999995</v>
      </c>
      <c r="AI50" s="853">
        <v>0</v>
      </c>
      <c r="AJ50" s="62">
        <v>23</v>
      </c>
      <c r="AK50" s="853">
        <f>AG50/AJ50</f>
        <v>4.8921807717391301</v>
      </c>
      <c r="AL50" s="853">
        <f>AH50/AJ50</f>
        <v>10.386476099999998</v>
      </c>
      <c r="AM50" s="853">
        <f>AB50/AJ50</f>
        <v>25.088106521739128</v>
      </c>
      <c r="AN50" s="29"/>
      <c r="AO50" s="95"/>
      <c r="AP50" s="95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95"/>
      <c r="BC50" s="32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2"/>
      <c r="BQ50" s="81">
        <v>49.5</v>
      </c>
      <c r="BR50" s="83">
        <v>44.9</v>
      </c>
      <c r="BS50" s="86">
        <v>4.8600000000000003</v>
      </c>
      <c r="BT50" s="69">
        <v>44.4</v>
      </c>
      <c r="BU50" s="88">
        <v>0.49</v>
      </c>
      <c r="BV50" s="87">
        <v>1.04</v>
      </c>
      <c r="BW50" s="69" t="s">
        <v>124</v>
      </c>
      <c r="BX50" s="91">
        <v>39.6</v>
      </c>
      <c r="BY50" s="69" t="s">
        <v>124</v>
      </c>
      <c r="BZ50" s="69">
        <v>45.9</v>
      </c>
      <c r="CA50" s="69">
        <v>54.1</v>
      </c>
      <c r="CB50" s="93">
        <v>0.84842883548983361</v>
      </c>
      <c r="CC50" s="94">
        <v>0.41</v>
      </c>
      <c r="CD50" s="69" t="s">
        <v>124</v>
      </c>
      <c r="CE50" s="69">
        <v>45.5</v>
      </c>
      <c r="CF50" s="69">
        <v>70.900000000000006</v>
      </c>
      <c r="CG50" s="95">
        <v>27.119599999999998</v>
      </c>
      <c r="CH50" s="32">
        <v>84</v>
      </c>
      <c r="CI50" s="32">
        <v>10087</v>
      </c>
      <c r="CJ50" s="95">
        <v>16</v>
      </c>
      <c r="CK50" s="95">
        <v>44.226500000000001</v>
      </c>
      <c r="CL50" s="32">
        <v>29.9</v>
      </c>
      <c r="CM50" s="95">
        <v>13.4251</v>
      </c>
      <c r="CN50" s="32">
        <v>30.5</v>
      </c>
      <c r="CO50" s="95">
        <v>13.6945</v>
      </c>
      <c r="CP50" s="32">
        <v>38.1</v>
      </c>
      <c r="CQ50" s="95">
        <v>17.1069</v>
      </c>
      <c r="CR50" s="95">
        <v>0.67</v>
      </c>
      <c r="CS50" s="96" t="s">
        <v>793</v>
      </c>
      <c r="CT50" s="29"/>
      <c r="CU50" s="29"/>
      <c r="CV50" s="29"/>
      <c r="CW50" s="29"/>
      <c r="CX50" s="29"/>
      <c r="CY50" s="29"/>
      <c r="CZ50" s="847" t="s">
        <v>409</v>
      </c>
      <c r="DA50" s="847" t="s">
        <v>409</v>
      </c>
      <c r="DB50" s="847" t="s">
        <v>409</v>
      </c>
      <c r="DC50" s="847">
        <v>0</v>
      </c>
      <c r="DD50" s="97">
        <v>14.898688915375446</v>
      </c>
      <c r="DE50" s="98">
        <v>0.14332499999999998</v>
      </c>
      <c r="DF50" s="820"/>
      <c r="DG50" s="29" t="s">
        <v>60</v>
      </c>
      <c r="DH50" s="872">
        <v>168</v>
      </c>
      <c r="DI50" s="872">
        <v>135</v>
      </c>
      <c r="DJ50" s="872"/>
      <c r="DK50" s="872">
        <v>2</v>
      </c>
      <c r="DL50" s="872">
        <v>2</v>
      </c>
      <c r="DM50" s="872">
        <v>2</v>
      </c>
      <c r="DN50" s="820" t="s">
        <v>438</v>
      </c>
      <c r="DO50" s="845" t="s">
        <v>601</v>
      </c>
      <c r="DP50" s="29">
        <v>45</v>
      </c>
      <c r="DQ50" s="29" t="s">
        <v>440</v>
      </c>
      <c r="DR50" s="29" t="s">
        <v>438</v>
      </c>
      <c r="DS50" s="845" t="s">
        <v>3326</v>
      </c>
      <c r="DT50" s="845" t="s">
        <v>3327</v>
      </c>
      <c r="DW50" s="61"/>
      <c r="DX50" s="15"/>
      <c r="DY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</row>
    <row r="51" spans="1:188" ht="13.15" customHeight="1">
      <c r="A51" s="29">
        <v>52</v>
      </c>
      <c r="B51" s="30">
        <v>10159</v>
      </c>
      <c r="C51" s="810" t="s">
        <v>270</v>
      </c>
      <c r="D51" s="32" t="s">
        <v>888</v>
      </c>
      <c r="E51" s="32">
        <v>450501500</v>
      </c>
      <c r="F51" s="69">
        <v>74</v>
      </c>
      <c r="G51" s="32" t="s">
        <v>1696</v>
      </c>
      <c r="H51" s="842" t="s">
        <v>35</v>
      </c>
      <c r="I51" s="845" t="s">
        <v>282</v>
      </c>
      <c r="J51" s="844" t="s">
        <v>270</v>
      </c>
      <c r="K51" s="29" t="s">
        <v>43</v>
      </c>
      <c r="L51" s="32" t="s">
        <v>60</v>
      </c>
      <c r="M51" s="845" t="s">
        <v>105</v>
      </c>
      <c r="N51" s="29">
        <v>3</v>
      </c>
      <c r="O51" s="850" t="s">
        <v>3196</v>
      </c>
      <c r="P51" s="29">
        <v>1</v>
      </c>
      <c r="Q51" s="866" t="s">
        <v>777</v>
      </c>
      <c r="R51" s="852">
        <v>9.3123251706999994</v>
      </c>
      <c r="S51" s="98">
        <v>575.00569999999925</v>
      </c>
      <c r="T51" s="29" t="s">
        <v>124</v>
      </c>
      <c r="U51" s="29" t="s">
        <v>124</v>
      </c>
      <c r="V51" s="29" t="s">
        <v>124</v>
      </c>
      <c r="W51" s="29" t="s">
        <v>124</v>
      </c>
      <c r="X51" s="29" t="s">
        <v>124</v>
      </c>
      <c r="Y51" s="29" t="s">
        <v>124</v>
      </c>
      <c r="Z51" s="29" t="s">
        <v>124</v>
      </c>
      <c r="AA51" s="39">
        <v>50959.813333333332</v>
      </c>
      <c r="AB51" s="853">
        <f>AO51*AA51/100</f>
        <v>27875.017893333334</v>
      </c>
      <c r="AC51" s="32" t="s">
        <v>124</v>
      </c>
      <c r="AD51" s="32" t="s">
        <v>124</v>
      </c>
      <c r="AE51" s="29" t="s">
        <v>124</v>
      </c>
      <c r="AF51" s="29" t="s">
        <v>124</v>
      </c>
      <c r="AG51" s="853" t="s">
        <v>124</v>
      </c>
      <c r="AH51" s="29" t="s">
        <v>124</v>
      </c>
      <c r="AI51" s="29" t="s">
        <v>124</v>
      </c>
      <c r="AJ51" s="62">
        <v>6</v>
      </c>
      <c r="AK51" s="29"/>
      <c r="AL51" s="29"/>
      <c r="AM51" s="822"/>
      <c r="AN51" s="29"/>
      <c r="AO51" s="95">
        <v>54.7</v>
      </c>
      <c r="AP51" s="95">
        <v>95.8</v>
      </c>
      <c r="AQ51" s="32">
        <v>4937</v>
      </c>
      <c r="AR51" s="32">
        <v>1.1499999999999999</v>
      </c>
      <c r="AS51" s="32">
        <v>2130</v>
      </c>
      <c r="AT51" s="32">
        <v>55.2</v>
      </c>
      <c r="AU51" s="32">
        <v>5264</v>
      </c>
      <c r="AV51" s="32">
        <v>0.7</v>
      </c>
      <c r="AW51" s="32">
        <v>7494</v>
      </c>
      <c r="AX51" s="32">
        <v>88.8</v>
      </c>
      <c r="AY51" s="32">
        <v>1915</v>
      </c>
      <c r="AZ51" s="32">
        <v>95.7</v>
      </c>
      <c r="BA51" s="32">
        <v>1324</v>
      </c>
      <c r="BB51" s="95">
        <v>10.8</v>
      </c>
      <c r="BC51" s="32">
        <v>25.3</v>
      </c>
      <c r="BD51" s="32">
        <v>59.6</v>
      </c>
      <c r="BE51" s="32">
        <v>7138</v>
      </c>
      <c r="BF51" s="32">
        <v>93.8</v>
      </c>
      <c r="BG51" s="32">
        <v>1538</v>
      </c>
      <c r="BH51" s="32">
        <v>6.32</v>
      </c>
      <c r="BI51" s="32">
        <v>11306</v>
      </c>
      <c r="BJ51" s="32">
        <v>86.3</v>
      </c>
      <c r="BK51" s="32">
        <v>7051</v>
      </c>
      <c r="BL51" s="32">
        <v>1.56</v>
      </c>
      <c r="BM51" s="32">
        <v>2565</v>
      </c>
      <c r="BN51" s="32">
        <v>0.22</v>
      </c>
      <c r="BO51" s="32">
        <v>3243</v>
      </c>
      <c r="BP51" s="32">
        <v>32.9</v>
      </c>
      <c r="BQ51" s="82">
        <v>3.11</v>
      </c>
      <c r="BR51" s="84">
        <v>21.3</v>
      </c>
      <c r="BS51" s="86">
        <v>71.400000000000006</v>
      </c>
      <c r="BT51" s="109">
        <v>1.65</v>
      </c>
      <c r="BU51" s="88">
        <v>0.66</v>
      </c>
      <c r="BV51" s="95">
        <v>21.3</v>
      </c>
      <c r="BW51" s="32" t="s">
        <v>124</v>
      </c>
      <c r="BX51" s="95">
        <v>0.68</v>
      </c>
      <c r="BY51" s="32" t="s">
        <v>124</v>
      </c>
      <c r="BZ51" s="32">
        <v>58.4</v>
      </c>
      <c r="CA51" s="32">
        <v>40.799999999999997</v>
      </c>
      <c r="CB51" s="93">
        <v>1.4313725490196079</v>
      </c>
      <c r="CC51" s="32" t="s">
        <v>124</v>
      </c>
      <c r="CD51" s="32" t="s">
        <v>124</v>
      </c>
      <c r="CE51" s="95">
        <v>0</v>
      </c>
      <c r="CF51" s="95">
        <v>0</v>
      </c>
      <c r="CG51" s="95">
        <v>11.444133602808213</v>
      </c>
      <c r="CH51" s="32" t="s">
        <v>124</v>
      </c>
      <c r="CI51" s="32" t="s">
        <v>124</v>
      </c>
      <c r="CJ51" s="32" t="s">
        <v>124</v>
      </c>
      <c r="CK51" s="95">
        <v>21.300000000000004</v>
      </c>
      <c r="CL51" s="95">
        <v>8.7100000000000009</v>
      </c>
      <c r="CM51" s="95">
        <v>1.9734389958515055</v>
      </c>
      <c r="CN51" s="95">
        <v>41.8</v>
      </c>
      <c r="CO51" s="95">
        <v>9.4706946069567071</v>
      </c>
      <c r="CP51" s="95">
        <v>43.5</v>
      </c>
      <c r="CQ51" s="95">
        <v>9.8558663971917895</v>
      </c>
      <c r="CR51" s="32" t="s">
        <v>124</v>
      </c>
      <c r="CS51" s="96" t="s">
        <v>786</v>
      </c>
      <c r="CT51" s="26">
        <v>22.5</v>
      </c>
      <c r="CU51" s="847" t="s">
        <v>409</v>
      </c>
      <c r="CV51" s="847" t="s">
        <v>409</v>
      </c>
      <c r="CW51" s="847" t="s">
        <v>409</v>
      </c>
      <c r="CX51" s="847" t="s">
        <v>409</v>
      </c>
      <c r="CY51" s="847" t="s">
        <v>409</v>
      </c>
      <c r="CZ51" s="847" t="s">
        <v>409</v>
      </c>
      <c r="DA51" s="847" t="s">
        <v>409</v>
      </c>
      <c r="DB51" s="847" t="s">
        <v>409</v>
      </c>
      <c r="DC51" s="26">
        <v>0</v>
      </c>
      <c r="DD51" s="97">
        <v>43.077920827856524</v>
      </c>
      <c r="DE51" s="98">
        <v>7.2799733333333334</v>
      </c>
      <c r="DF51" s="820"/>
      <c r="DG51" s="32" t="s">
        <v>60</v>
      </c>
      <c r="DH51" s="872">
        <v>178</v>
      </c>
      <c r="DI51" s="872">
        <v>87</v>
      </c>
      <c r="DJ51" s="872">
        <v>27.5</v>
      </c>
      <c r="DK51" s="872">
        <v>2</v>
      </c>
      <c r="DL51" s="872">
        <v>3</v>
      </c>
      <c r="DM51" s="872">
        <v>2</v>
      </c>
      <c r="DN51" s="820" t="s">
        <v>438</v>
      </c>
      <c r="DO51" s="873" t="s">
        <v>3328</v>
      </c>
      <c r="DP51" s="872" t="s">
        <v>3329</v>
      </c>
      <c r="DQ51" s="872" t="s">
        <v>438</v>
      </c>
      <c r="DR51" s="872" t="s">
        <v>438</v>
      </c>
      <c r="DS51" s="873" t="s">
        <v>3330</v>
      </c>
      <c r="DT51" s="873" t="s">
        <v>3331</v>
      </c>
      <c r="DW51" s="61"/>
      <c r="DX51" s="15"/>
    </row>
    <row r="52" spans="1:188" ht="13.15" customHeight="1">
      <c r="A52" s="29"/>
      <c r="B52" s="30">
        <v>9409</v>
      </c>
      <c r="C52" s="810" t="s">
        <v>1028</v>
      </c>
      <c r="D52" s="32" t="s">
        <v>1027</v>
      </c>
      <c r="E52" s="32">
        <v>5904130001</v>
      </c>
      <c r="F52" s="69">
        <v>59</v>
      </c>
      <c r="G52" s="32" t="s">
        <v>1919</v>
      </c>
      <c r="H52" s="842" t="s">
        <v>724</v>
      </c>
      <c r="I52" s="843"/>
      <c r="J52" s="844" t="s">
        <v>692</v>
      </c>
      <c r="K52" s="29" t="s">
        <v>43</v>
      </c>
      <c r="L52" s="69" t="s">
        <v>693</v>
      </c>
      <c r="M52" s="845"/>
      <c r="N52" s="29"/>
      <c r="O52" s="29"/>
      <c r="P52" s="29">
        <v>1</v>
      </c>
      <c r="Q52" s="846" t="s">
        <v>781</v>
      </c>
      <c r="R52" s="29"/>
      <c r="S52" s="98">
        <v>263.69133999999985</v>
      </c>
      <c r="T52" s="29"/>
      <c r="U52" s="29"/>
      <c r="V52" s="29"/>
      <c r="W52" s="29"/>
      <c r="X52" s="32"/>
      <c r="Y52" s="32"/>
      <c r="Z52" s="32"/>
      <c r="AA52" s="29"/>
      <c r="AB52" s="29"/>
      <c r="AC52" s="32"/>
      <c r="AD52" s="32"/>
      <c r="AE52" s="29"/>
      <c r="AF52" s="29"/>
      <c r="AG52" s="29"/>
      <c r="AH52" s="29"/>
      <c r="AI52" s="29"/>
      <c r="AJ52" s="62"/>
      <c r="AK52" s="29"/>
      <c r="AL52" s="29"/>
      <c r="AM52" s="29"/>
      <c r="AN52" s="29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2"/>
      <c r="BQ52" s="82">
        <v>57.7</v>
      </c>
      <c r="BR52" s="84">
        <v>24.3</v>
      </c>
      <c r="BS52" s="86">
        <v>12.2</v>
      </c>
      <c r="BT52" s="87">
        <v>47.3</v>
      </c>
      <c r="BU52" s="88">
        <v>6.37</v>
      </c>
      <c r="BV52" s="87">
        <v>11</v>
      </c>
      <c r="BW52" s="95" t="s">
        <v>124</v>
      </c>
      <c r="BX52" s="90">
        <v>4.41</v>
      </c>
      <c r="BY52" s="32" t="s">
        <v>124</v>
      </c>
      <c r="BZ52" s="32">
        <v>54</v>
      </c>
      <c r="CA52" s="32">
        <v>46</v>
      </c>
      <c r="CB52" s="93">
        <v>1.173913043478261</v>
      </c>
      <c r="CC52" s="94">
        <v>0.9</v>
      </c>
      <c r="CD52" s="32" t="s">
        <v>124</v>
      </c>
      <c r="CE52" s="95">
        <v>14.2</v>
      </c>
      <c r="CF52" s="95">
        <v>17.100000000000001</v>
      </c>
      <c r="CG52" s="95">
        <v>8.1999999999999993</v>
      </c>
      <c r="CH52" s="95" t="s">
        <v>124</v>
      </c>
      <c r="CI52" s="95" t="s">
        <v>124</v>
      </c>
      <c r="CJ52" s="95" t="s">
        <v>124</v>
      </c>
      <c r="CK52" s="95">
        <v>22.599999999999998</v>
      </c>
      <c r="CL52" s="95">
        <v>10.6</v>
      </c>
      <c r="CM52" s="95">
        <v>2.57</v>
      </c>
      <c r="CN52" s="95">
        <v>23.1</v>
      </c>
      <c r="CO52" s="95">
        <v>5.63</v>
      </c>
      <c r="CP52" s="95">
        <v>59.1</v>
      </c>
      <c r="CQ52" s="95">
        <v>14.4</v>
      </c>
      <c r="CR52" s="87" t="s">
        <v>124</v>
      </c>
      <c r="CS52" s="96" t="s">
        <v>793</v>
      </c>
      <c r="CT52" s="26">
        <v>46.8</v>
      </c>
      <c r="CU52" s="847" t="s">
        <v>409</v>
      </c>
      <c r="CV52" s="847">
        <v>480</v>
      </c>
      <c r="CW52" s="847">
        <v>37.5</v>
      </c>
      <c r="CX52" s="847">
        <v>62.5</v>
      </c>
      <c r="CY52" s="847" t="s">
        <v>409</v>
      </c>
      <c r="CZ52" s="847" t="s">
        <v>409</v>
      </c>
      <c r="DA52" s="847" t="s">
        <v>409</v>
      </c>
      <c r="DB52" s="847" t="s">
        <v>409</v>
      </c>
      <c r="DC52" s="848">
        <v>0</v>
      </c>
      <c r="DD52" s="97">
        <v>7.5925698871996072</v>
      </c>
      <c r="DE52" s="98">
        <v>6.6053333333333325E-2</v>
      </c>
      <c r="DF52" s="820"/>
      <c r="DG52" s="879" t="s">
        <v>693</v>
      </c>
      <c r="DH52" s="872" t="s">
        <v>615</v>
      </c>
      <c r="DI52" s="872" t="s">
        <v>615</v>
      </c>
      <c r="DJ52" s="872" t="s">
        <v>615</v>
      </c>
      <c r="DK52" s="872">
        <v>2</v>
      </c>
      <c r="DL52" s="872">
        <v>3</v>
      </c>
      <c r="DM52" s="872">
        <v>2</v>
      </c>
      <c r="DN52" s="820" t="s">
        <v>438</v>
      </c>
      <c r="DO52" s="845" t="s">
        <v>3332</v>
      </c>
      <c r="DP52" s="29">
        <v>40</v>
      </c>
      <c r="DQ52" s="29" t="s">
        <v>440</v>
      </c>
      <c r="DR52" s="29" t="s">
        <v>438</v>
      </c>
      <c r="DS52" s="845" t="s">
        <v>3333</v>
      </c>
      <c r="DT52" s="845" t="s">
        <v>3334</v>
      </c>
      <c r="DW52" s="61"/>
      <c r="DX52" s="15"/>
    </row>
    <row r="53" spans="1:188" ht="13.15" customHeight="1">
      <c r="A53" s="29">
        <v>2</v>
      </c>
      <c r="B53" s="30">
        <v>8934</v>
      </c>
      <c r="C53" s="810" t="s">
        <v>45</v>
      </c>
      <c r="D53" s="32" t="s">
        <v>816</v>
      </c>
      <c r="E53" s="32">
        <v>530804133</v>
      </c>
      <c r="F53" s="69">
        <v>65</v>
      </c>
      <c r="G53" s="32" t="s">
        <v>2011</v>
      </c>
      <c r="H53" s="842" t="s">
        <v>35</v>
      </c>
      <c r="I53" s="845" t="s">
        <v>1</v>
      </c>
      <c r="J53" s="30" t="s">
        <v>45</v>
      </c>
      <c r="K53" s="29" t="s">
        <v>43</v>
      </c>
      <c r="L53" s="29" t="s">
        <v>46</v>
      </c>
      <c r="M53" s="845" t="s">
        <v>106</v>
      </c>
      <c r="N53" s="32">
        <v>2</v>
      </c>
      <c r="O53" s="805">
        <v>5</v>
      </c>
      <c r="P53" s="29">
        <v>1</v>
      </c>
      <c r="Q53" s="846" t="s">
        <v>781</v>
      </c>
      <c r="R53" s="852">
        <v>18.042472608300002</v>
      </c>
      <c r="S53" s="98">
        <v>2126.7657370000011</v>
      </c>
      <c r="T53" s="29">
        <v>76.5</v>
      </c>
      <c r="U53" s="29">
        <v>5.52</v>
      </c>
      <c r="V53" s="29">
        <v>2.5299999999999998</v>
      </c>
      <c r="W53" s="29">
        <v>2380000</v>
      </c>
      <c r="X53" s="822">
        <v>89.2</v>
      </c>
      <c r="Y53" s="822">
        <v>36.200000000000003</v>
      </c>
      <c r="Z53" s="29">
        <v>1450000</v>
      </c>
      <c r="AA53" s="63">
        <v>93201.891891891893</v>
      </c>
      <c r="AB53" s="853">
        <f>Y53*AA53/100</f>
        <v>33739.084864864868</v>
      </c>
      <c r="AC53" s="32">
        <v>3.1</v>
      </c>
      <c r="AD53" s="32">
        <v>916000</v>
      </c>
      <c r="AE53" s="854">
        <f t="shared" ref="AE53:AF55" si="3">Y53-AC53</f>
        <v>33.1</v>
      </c>
      <c r="AF53" s="29">
        <f t="shared" si="3"/>
        <v>534000</v>
      </c>
      <c r="AG53" s="853">
        <f>AB53*Y53/100</f>
        <v>12213.548721081084</v>
      </c>
      <c r="AH53" s="853">
        <f>AC53*AB53/100</f>
        <v>1045.9116308108109</v>
      </c>
      <c r="AI53" s="853">
        <f>AG53-AH53</f>
        <v>11167.637090270273</v>
      </c>
      <c r="AJ53" s="62">
        <v>30</v>
      </c>
      <c r="AK53" s="853">
        <f>AG53/AJ53</f>
        <v>407.11829070270284</v>
      </c>
      <c r="AL53" s="853">
        <f>AH53/AJ53</f>
        <v>34.863721027027033</v>
      </c>
      <c r="AM53" s="853">
        <f>AB53/AJ53</f>
        <v>1124.6361621621622</v>
      </c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82">
        <v>1.61</v>
      </c>
      <c r="BR53" s="84">
        <v>7.62</v>
      </c>
      <c r="BS53" s="86">
        <v>90.1</v>
      </c>
      <c r="BT53" s="69">
        <v>1.29</v>
      </c>
      <c r="BU53" s="88">
        <v>0.17</v>
      </c>
      <c r="BV53" s="69">
        <v>10.3</v>
      </c>
      <c r="BW53" s="32" t="s">
        <v>124</v>
      </c>
      <c r="BX53" s="91">
        <v>0.7</v>
      </c>
      <c r="BY53" s="32" t="s">
        <v>124</v>
      </c>
      <c r="BZ53" s="69">
        <v>62.5</v>
      </c>
      <c r="CA53" s="69">
        <v>37.5</v>
      </c>
      <c r="CB53" s="93">
        <v>1.6666666666666667</v>
      </c>
      <c r="CC53" s="94">
        <v>0</v>
      </c>
      <c r="CD53" s="32" t="s">
        <v>124</v>
      </c>
      <c r="CE53" s="69">
        <v>1.01</v>
      </c>
      <c r="CF53" s="69">
        <v>2.99</v>
      </c>
      <c r="CG53" s="32" t="s">
        <v>124</v>
      </c>
      <c r="CH53" s="32" t="s">
        <v>124</v>
      </c>
      <c r="CI53" s="32" t="s">
        <v>124</v>
      </c>
      <c r="CJ53" s="32" t="s">
        <v>124</v>
      </c>
      <c r="CK53" s="32" t="s">
        <v>124</v>
      </c>
      <c r="CL53" s="32" t="s">
        <v>124</v>
      </c>
      <c r="CM53" s="32" t="s">
        <v>124</v>
      </c>
      <c r="CN53" s="32" t="s">
        <v>124</v>
      </c>
      <c r="CO53" s="32" t="s">
        <v>124</v>
      </c>
      <c r="CP53" s="32" t="s">
        <v>124</v>
      </c>
      <c r="CQ53" s="32" t="s">
        <v>124</v>
      </c>
      <c r="CR53" s="32" t="s">
        <v>124</v>
      </c>
      <c r="CS53" s="96" t="s">
        <v>778</v>
      </c>
      <c r="CT53" s="26">
        <v>156.1</v>
      </c>
      <c r="CU53" s="847" t="s">
        <v>409</v>
      </c>
      <c r="CV53" s="847">
        <v>4965</v>
      </c>
      <c r="CW53" s="847">
        <v>77.8</v>
      </c>
      <c r="CX53" s="847">
        <v>22.2</v>
      </c>
      <c r="CY53" s="847" t="s">
        <v>409</v>
      </c>
      <c r="CZ53" s="847" t="s">
        <v>409</v>
      </c>
      <c r="DA53" s="847" t="s">
        <v>409</v>
      </c>
      <c r="DB53" s="847" t="s">
        <v>409</v>
      </c>
      <c r="DC53" s="848">
        <v>0</v>
      </c>
      <c r="DD53" s="97">
        <v>84.074369345318644</v>
      </c>
      <c r="DE53" s="98">
        <v>3.1067297297297296</v>
      </c>
      <c r="DF53" s="820"/>
      <c r="DG53" s="29" t="s">
        <v>46</v>
      </c>
      <c r="DH53" s="872" t="s">
        <v>615</v>
      </c>
      <c r="DI53" s="872" t="s">
        <v>615</v>
      </c>
      <c r="DJ53" s="872" t="s">
        <v>615</v>
      </c>
      <c r="DK53" s="872">
        <v>2</v>
      </c>
      <c r="DL53" s="872">
        <v>1</v>
      </c>
      <c r="DM53" s="872" t="s">
        <v>615</v>
      </c>
      <c r="DN53" s="820" t="s">
        <v>440</v>
      </c>
      <c r="DO53" s="873" t="s">
        <v>456</v>
      </c>
      <c r="DP53" s="872">
        <v>40</v>
      </c>
      <c r="DQ53" s="872" t="s">
        <v>438</v>
      </c>
      <c r="DR53" s="872" t="s">
        <v>440</v>
      </c>
      <c r="DS53" s="873" t="s">
        <v>3335</v>
      </c>
      <c r="DT53" s="873" t="s">
        <v>3336</v>
      </c>
      <c r="DW53" s="61"/>
      <c r="DX53" s="15"/>
    </row>
    <row r="54" spans="1:188" ht="13.15" customHeight="1">
      <c r="A54" s="29">
        <v>23</v>
      </c>
      <c r="B54" s="30">
        <v>9424</v>
      </c>
      <c r="C54" s="810" t="s">
        <v>86</v>
      </c>
      <c r="D54" s="32" t="s">
        <v>904</v>
      </c>
      <c r="E54" s="32">
        <v>6056131147</v>
      </c>
      <c r="F54" s="69">
        <v>58</v>
      </c>
      <c r="G54" s="32" t="s">
        <v>1914</v>
      </c>
      <c r="H54" s="842" t="s">
        <v>35</v>
      </c>
      <c r="I54" s="845" t="s">
        <v>19</v>
      </c>
      <c r="J54" s="30" t="s">
        <v>86</v>
      </c>
      <c r="K54" s="29" t="s">
        <v>48</v>
      </c>
      <c r="L54" s="29" t="s">
        <v>87</v>
      </c>
      <c r="M54" s="845" t="s">
        <v>114</v>
      </c>
      <c r="N54" s="29">
        <v>2</v>
      </c>
      <c r="O54" s="850">
        <v>5</v>
      </c>
      <c r="P54" s="29">
        <v>1</v>
      </c>
      <c r="Q54" s="846" t="s">
        <v>777</v>
      </c>
      <c r="R54" s="29"/>
      <c r="S54" s="98">
        <v>1394.7753850000004</v>
      </c>
      <c r="T54" s="29">
        <v>35.4</v>
      </c>
      <c r="U54" s="29">
        <v>4.5599999999999996</v>
      </c>
      <c r="V54" s="29">
        <v>8.68</v>
      </c>
      <c r="W54" s="29">
        <v>702000</v>
      </c>
      <c r="X54" s="822">
        <v>75.099999999999994</v>
      </c>
      <c r="Y54" s="822">
        <v>36.4</v>
      </c>
      <c r="Z54" s="29">
        <v>503000</v>
      </c>
      <c r="AA54" s="39">
        <v>128955.07692307692</v>
      </c>
      <c r="AB54" s="853">
        <f>Y54*AA54/100</f>
        <v>46939.648000000001</v>
      </c>
      <c r="AC54" s="32">
        <v>3.75</v>
      </c>
      <c r="AD54" s="32">
        <v>424000</v>
      </c>
      <c r="AE54" s="854">
        <f t="shared" si="3"/>
        <v>32.65</v>
      </c>
      <c r="AF54" s="29">
        <f t="shared" si="3"/>
        <v>79000</v>
      </c>
      <c r="AG54" s="853">
        <f>AB54*Y54/100</f>
        <v>17086.031872</v>
      </c>
      <c r="AH54" s="853">
        <f>AC54*AB54/100</f>
        <v>1760.2367999999999</v>
      </c>
      <c r="AI54" s="853">
        <f>AG54-AH54</f>
        <v>15325.795071999999</v>
      </c>
      <c r="AJ54" s="62">
        <v>20</v>
      </c>
      <c r="AK54" s="853">
        <f>AG54/AJ54</f>
        <v>854.30159359999993</v>
      </c>
      <c r="AL54" s="853">
        <f>AH54/AJ54</f>
        <v>88.011839999999992</v>
      </c>
      <c r="AM54" s="853">
        <f>AB54/AJ54</f>
        <v>2346.9823999999999</v>
      </c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81">
        <v>3.33</v>
      </c>
      <c r="BR54" s="83">
        <v>0.64</v>
      </c>
      <c r="BS54" s="86">
        <v>89.6</v>
      </c>
      <c r="BT54" s="95">
        <v>1.8618472906403942</v>
      </c>
      <c r="BU54" s="95">
        <v>0.11182266009852218</v>
      </c>
      <c r="BV54" s="95">
        <v>5.05</v>
      </c>
      <c r="BW54" s="95" t="s">
        <v>124</v>
      </c>
      <c r="BX54" s="95">
        <v>4.78</v>
      </c>
      <c r="BY54" s="98">
        <v>2.9000000000000001E-2</v>
      </c>
      <c r="BZ54" s="95">
        <v>71.8</v>
      </c>
      <c r="CA54" s="95">
        <v>28.7</v>
      </c>
      <c r="CB54" s="93">
        <v>2.5017421602787455</v>
      </c>
      <c r="CC54" s="94">
        <v>0.1</v>
      </c>
      <c r="CD54" s="32" t="s">
        <v>124</v>
      </c>
      <c r="CE54" s="95">
        <v>22.2</v>
      </c>
      <c r="CF54" s="95">
        <v>16.3</v>
      </c>
      <c r="CG54" s="95">
        <v>0.24399999999999999</v>
      </c>
      <c r="CH54" s="95">
        <v>96.1</v>
      </c>
      <c r="CI54" s="107">
        <v>76609</v>
      </c>
      <c r="CJ54" s="95">
        <v>3.9000000000000057</v>
      </c>
      <c r="CK54" s="95">
        <v>0.56400000000000006</v>
      </c>
      <c r="CL54" s="95">
        <v>8.4</v>
      </c>
      <c r="CM54" s="95">
        <v>5.3999999999999999E-2</v>
      </c>
      <c r="CN54" s="95">
        <v>29.1</v>
      </c>
      <c r="CO54" s="95">
        <v>0.19</v>
      </c>
      <c r="CP54" s="87">
        <v>50.2</v>
      </c>
      <c r="CQ54" s="87">
        <v>0.32</v>
      </c>
      <c r="CR54" s="87">
        <v>7.4999999999999997E-2</v>
      </c>
      <c r="CS54" s="96" t="s">
        <v>784</v>
      </c>
      <c r="CT54" s="26">
        <v>60.8</v>
      </c>
      <c r="CU54" s="847" t="s">
        <v>409</v>
      </c>
      <c r="CV54" s="847">
        <v>9852</v>
      </c>
      <c r="CW54" s="847">
        <v>88.7</v>
      </c>
      <c r="CX54" s="847">
        <v>11.3</v>
      </c>
      <c r="CY54" s="847">
        <v>36.5</v>
      </c>
      <c r="CZ54" s="847">
        <v>36586</v>
      </c>
      <c r="DA54" s="847" t="s">
        <v>409</v>
      </c>
      <c r="DB54" s="847">
        <v>5.14</v>
      </c>
      <c r="DC54" s="848">
        <v>0</v>
      </c>
      <c r="DD54" s="97">
        <v>51.991951310889299</v>
      </c>
      <c r="DE54" s="98">
        <v>6.4477538461538462</v>
      </c>
      <c r="DF54" s="820"/>
      <c r="DG54" s="879" t="s">
        <v>87</v>
      </c>
      <c r="DH54" s="877" t="s">
        <v>615</v>
      </c>
      <c r="DI54" s="877" t="s">
        <v>615</v>
      </c>
      <c r="DJ54" s="877" t="s">
        <v>615</v>
      </c>
      <c r="DK54" s="29">
        <v>3</v>
      </c>
      <c r="DL54" s="29">
        <v>3</v>
      </c>
      <c r="DM54" s="29">
        <v>2</v>
      </c>
      <c r="DN54" s="68" t="s">
        <v>440</v>
      </c>
      <c r="DO54" s="75" t="s">
        <v>569</v>
      </c>
      <c r="DP54" s="68" t="s">
        <v>460</v>
      </c>
      <c r="DQ54" s="68" t="s">
        <v>440</v>
      </c>
      <c r="DR54" s="68" t="s">
        <v>440</v>
      </c>
      <c r="DS54" s="75" t="s">
        <v>570</v>
      </c>
      <c r="DT54" s="75" t="s">
        <v>571</v>
      </c>
      <c r="DW54" s="61"/>
    </row>
    <row r="55" spans="1:188" ht="13.15" customHeight="1">
      <c r="A55" s="29">
        <v>72</v>
      </c>
      <c r="B55" s="30">
        <v>10508</v>
      </c>
      <c r="C55" s="810" t="s">
        <v>241</v>
      </c>
      <c r="D55" s="32" t="s">
        <v>1086</v>
      </c>
      <c r="E55" s="32">
        <v>405728476</v>
      </c>
      <c r="F55" s="69">
        <v>79</v>
      </c>
      <c r="G55" s="32" t="s">
        <v>1560</v>
      </c>
      <c r="H55" s="842" t="s">
        <v>735</v>
      </c>
      <c r="I55" s="845" t="s">
        <v>237</v>
      </c>
      <c r="J55" s="30" t="s">
        <v>241</v>
      </c>
      <c r="K55" s="29" t="s">
        <v>48</v>
      </c>
      <c r="L55" s="29" t="s">
        <v>243</v>
      </c>
      <c r="M55" s="845" t="s">
        <v>248</v>
      </c>
      <c r="N55" s="29">
        <v>3</v>
      </c>
      <c r="O55" s="29"/>
      <c r="P55" s="29">
        <v>1</v>
      </c>
      <c r="Q55" s="866" t="s">
        <v>801</v>
      </c>
      <c r="R55" s="852">
        <v>2.4998170032</v>
      </c>
      <c r="S55" s="98">
        <v>547.79635199999984</v>
      </c>
      <c r="T55" s="29">
        <v>25.4</v>
      </c>
      <c r="U55" s="29">
        <v>9.43</v>
      </c>
      <c r="V55" s="29">
        <v>1.31</v>
      </c>
      <c r="W55" s="29">
        <v>2950000</v>
      </c>
      <c r="X55" s="822">
        <v>77.5</v>
      </c>
      <c r="Y55" s="822">
        <v>15.5</v>
      </c>
      <c r="Z55" s="29">
        <v>1630000</v>
      </c>
      <c r="AA55" s="65">
        <v>2677.090909090909</v>
      </c>
      <c r="AB55" s="853">
        <f>X55*AA55/100</f>
        <v>2074.7454545454543</v>
      </c>
      <c r="AC55" s="29">
        <v>2.7</v>
      </c>
      <c r="AD55" s="29">
        <v>1430000</v>
      </c>
      <c r="AE55" s="854">
        <f t="shared" si="3"/>
        <v>12.8</v>
      </c>
      <c r="AF55" s="29">
        <f t="shared" si="3"/>
        <v>200000</v>
      </c>
      <c r="AG55" s="853">
        <f>AB55*Y55/100</f>
        <v>321.58554545454541</v>
      </c>
      <c r="AH55" s="853">
        <f>AC55*AB55/100</f>
        <v>56.01812727272727</v>
      </c>
      <c r="AI55" s="853">
        <f>AG55-AH55</f>
        <v>265.56741818181814</v>
      </c>
      <c r="AJ55" s="62">
        <v>10</v>
      </c>
      <c r="AK55" s="853">
        <f>AG55/AJ55</f>
        <v>32.158554545454543</v>
      </c>
      <c r="AL55" s="853">
        <f>AH55/AJ55</f>
        <v>5.6018127272727272</v>
      </c>
      <c r="AM55" s="853">
        <f>AB55/AJ55</f>
        <v>207.47454545454542</v>
      </c>
      <c r="AN55" s="29">
        <v>3</v>
      </c>
      <c r="AO55" s="822">
        <v>69.3</v>
      </c>
      <c r="AP55" s="822">
        <v>94.6</v>
      </c>
      <c r="AQ55" s="29">
        <v>6903</v>
      </c>
      <c r="AR55" s="29">
        <v>2.77</v>
      </c>
      <c r="AS55" s="29">
        <v>4425</v>
      </c>
      <c r="AT55" s="29">
        <v>49.7</v>
      </c>
      <c r="AU55" s="29">
        <v>2384</v>
      </c>
      <c r="AV55" s="29">
        <v>2.98</v>
      </c>
      <c r="AW55" s="29">
        <v>19504</v>
      </c>
      <c r="AX55" s="29">
        <v>84.9</v>
      </c>
      <c r="AY55" s="29">
        <v>3663</v>
      </c>
      <c r="AZ55" s="29">
        <v>83.8</v>
      </c>
      <c r="BA55" s="29">
        <v>8465</v>
      </c>
      <c r="BB55" s="822">
        <v>10.9</v>
      </c>
      <c r="BC55" s="29">
        <v>12.6</v>
      </c>
      <c r="BD55" s="29">
        <v>92</v>
      </c>
      <c r="BE55" s="29">
        <v>7703</v>
      </c>
      <c r="BF55" s="29">
        <v>96.5</v>
      </c>
      <c r="BG55" s="29">
        <v>2458</v>
      </c>
      <c r="BH55" s="29">
        <v>12.1</v>
      </c>
      <c r="BI55" s="29">
        <v>3079</v>
      </c>
      <c r="BJ55" s="29">
        <v>83.4</v>
      </c>
      <c r="BK55" s="29">
        <v>13409</v>
      </c>
      <c r="BL55" s="29">
        <v>4.04</v>
      </c>
      <c r="BM55" s="29">
        <v>8038</v>
      </c>
      <c r="BN55" s="29">
        <v>2.25</v>
      </c>
      <c r="BO55" s="29">
        <v>7494</v>
      </c>
      <c r="BP55" s="29">
        <v>17</v>
      </c>
      <c r="BQ55" s="81">
        <v>17.100000000000001</v>
      </c>
      <c r="BR55" s="83">
        <v>20.3</v>
      </c>
      <c r="BS55" s="85">
        <v>61.3</v>
      </c>
      <c r="BT55" s="32">
        <v>10.9</v>
      </c>
      <c r="BU55" s="88">
        <v>1</v>
      </c>
      <c r="BV55" s="32">
        <v>5.7</v>
      </c>
      <c r="BW55" s="32" t="s">
        <v>124</v>
      </c>
      <c r="BX55" s="109">
        <v>13.5</v>
      </c>
      <c r="BY55" s="32">
        <v>7.0000000000000007E-2</v>
      </c>
      <c r="BZ55" s="69">
        <v>46.2</v>
      </c>
      <c r="CA55" s="69">
        <v>53.8</v>
      </c>
      <c r="CB55" s="93">
        <v>0.858736059479554</v>
      </c>
      <c r="CC55" s="111">
        <v>0.2</v>
      </c>
      <c r="CD55" s="32" t="s">
        <v>124</v>
      </c>
      <c r="CE55" s="69">
        <v>21.8</v>
      </c>
      <c r="CF55" s="69">
        <v>28.3</v>
      </c>
      <c r="CG55" s="95">
        <v>9.3327370370370382</v>
      </c>
      <c r="CH55" s="32">
        <v>90.9</v>
      </c>
      <c r="CI55" s="32">
        <v>54984</v>
      </c>
      <c r="CJ55" s="95">
        <v>9.0999999999999943</v>
      </c>
      <c r="CK55" s="95">
        <v>18.021137037037036</v>
      </c>
      <c r="CL55" s="95">
        <v>23.4</v>
      </c>
      <c r="CM55" s="95">
        <v>4.8870370370370377</v>
      </c>
      <c r="CN55" s="95">
        <v>21.9</v>
      </c>
      <c r="CO55" s="95">
        <v>4.4456999999999995</v>
      </c>
      <c r="CP55" s="95">
        <v>42.8</v>
      </c>
      <c r="CQ55" s="95">
        <v>8.6883999999999997</v>
      </c>
      <c r="CR55" s="32">
        <v>0.59</v>
      </c>
      <c r="CS55" s="32" t="s">
        <v>789</v>
      </c>
      <c r="CT55" s="847" t="s">
        <v>409</v>
      </c>
      <c r="CU55" s="847" t="s">
        <v>409</v>
      </c>
      <c r="CV55" s="847" t="s">
        <v>409</v>
      </c>
      <c r="CW55" s="847" t="s">
        <v>409</v>
      </c>
      <c r="CX55" s="847" t="s">
        <v>409</v>
      </c>
      <c r="CY55" s="847" t="s">
        <v>409</v>
      </c>
      <c r="CZ55" s="847" t="s">
        <v>409</v>
      </c>
      <c r="DA55" s="847" t="s">
        <v>409</v>
      </c>
      <c r="DB55" s="847" t="s">
        <v>409</v>
      </c>
      <c r="DC55" s="847" t="s">
        <v>409</v>
      </c>
      <c r="DD55" s="97">
        <v>6.6718141679535421</v>
      </c>
      <c r="DE55" s="98">
        <v>0.22309090909090909</v>
      </c>
      <c r="DF55" s="820"/>
      <c r="DG55" s="879" t="s">
        <v>60</v>
      </c>
      <c r="DH55" s="877">
        <v>168</v>
      </c>
      <c r="DI55" s="877">
        <v>59</v>
      </c>
      <c r="DJ55" s="877">
        <v>21</v>
      </c>
      <c r="DK55" s="872">
        <v>3</v>
      </c>
      <c r="DL55" s="872">
        <v>3</v>
      </c>
      <c r="DM55" s="872">
        <v>3</v>
      </c>
      <c r="DN55" s="820" t="s">
        <v>438</v>
      </c>
      <c r="DO55" s="873" t="s">
        <v>3337</v>
      </c>
      <c r="DP55" s="872">
        <v>10</v>
      </c>
      <c r="DQ55" s="872" t="s">
        <v>438</v>
      </c>
      <c r="DR55" s="872" t="s">
        <v>438</v>
      </c>
      <c r="DS55" s="873" t="s">
        <v>3291</v>
      </c>
      <c r="DT55" s="873" t="s">
        <v>3338</v>
      </c>
      <c r="DW55" s="61"/>
      <c r="DX55" s="15"/>
      <c r="DY55" s="15"/>
      <c r="DZ55" s="15"/>
      <c r="EA55" s="15"/>
      <c r="EB55" s="15"/>
      <c r="EC55" s="15"/>
      <c r="ED55" s="15"/>
      <c r="EE55" s="15"/>
      <c r="EF55" s="15"/>
    </row>
    <row r="56" spans="1:188" ht="13.15" hidden="1" customHeight="1">
      <c r="A56" s="29"/>
      <c r="B56" s="30">
        <v>9185</v>
      </c>
      <c r="C56" s="869" t="s">
        <v>95</v>
      </c>
      <c r="D56" s="870" t="s">
        <v>1259</v>
      </c>
      <c r="E56" s="870">
        <v>490719034</v>
      </c>
      <c r="F56" s="813">
        <v>69</v>
      </c>
      <c r="G56" s="830" t="s">
        <v>1971</v>
      </c>
      <c r="H56" s="842" t="s">
        <v>667</v>
      </c>
      <c r="I56" s="843"/>
      <c r="J56" s="844" t="s">
        <v>95</v>
      </c>
      <c r="K56" s="29" t="s">
        <v>43</v>
      </c>
      <c r="L56" s="32" t="s">
        <v>550</v>
      </c>
      <c r="M56" s="845"/>
      <c r="N56" s="29"/>
      <c r="O56" s="850">
        <v>5</v>
      </c>
      <c r="P56" s="29">
        <v>1</v>
      </c>
      <c r="Q56" s="846" t="s">
        <v>777</v>
      </c>
      <c r="R56" s="29"/>
      <c r="S56" s="98">
        <v>4277.6096249999991</v>
      </c>
      <c r="T56" s="29"/>
      <c r="U56" s="29"/>
      <c r="V56" s="29"/>
      <c r="W56" s="29"/>
      <c r="X56" s="32"/>
      <c r="Y56" s="32"/>
      <c r="Z56" s="32"/>
      <c r="AA56" s="29"/>
      <c r="AB56" s="29"/>
      <c r="AC56" s="32"/>
      <c r="AD56" s="32"/>
      <c r="AE56" s="29"/>
      <c r="AF56" s="29"/>
      <c r="AG56" s="29"/>
      <c r="AH56" s="29"/>
      <c r="AI56" s="29"/>
      <c r="AJ56" s="62"/>
      <c r="AK56" s="29"/>
      <c r="AL56" s="29"/>
      <c r="AM56" s="29"/>
      <c r="AN56" s="29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2"/>
      <c r="BQ56" s="82">
        <v>1.24</v>
      </c>
      <c r="BR56" s="84">
        <v>8.7899999999999991</v>
      </c>
      <c r="BS56" s="86">
        <v>89.5</v>
      </c>
      <c r="BT56" s="95">
        <v>0.51666666666666672</v>
      </c>
      <c r="BU56" s="95">
        <v>1.0833333333333334E-2</v>
      </c>
      <c r="BV56" s="95">
        <v>1.34</v>
      </c>
      <c r="BW56" s="95" t="s">
        <v>124</v>
      </c>
      <c r="BX56" s="95">
        <v>13.8</v>
      </c>
      <c r="BY56" s="98">
        <v>6.5599999999999999E-3</v>
      </c>
      <c r="BZ56" s="95">
        <v>72.2</v>
      </c>
      <c r="CA56" s="95">
        <v>28.1</v>
      </c>
      <c r="CB56" s="93">
        <v>2.5693950177935942</v>
      </c>
      <c r="CC56" s="94">
        <v>1.4999999999999999E-2</v>
      </c>
      <c r="CD56" s="32" t="s">
        <v>124</v>
      </c>
      <c r="CE56" s="95">
        <v>5.43</v>
      </c>
      <c r="CF56" s="95">
        <v>19.7</v>
      </c>
      <c r="CG56" s="95">
        <v>7.9499999999999993</v>
      </c>
      <c r="CH56" s="95">
        <v>96.5</v>
      </c>
      <c r="CI56" s="107">
        <v>30300</v>
      </c>
      <c r="CJ56" s="95">
        <v>3.5</v>
      </c>
      <c r="CK56" s="95">
        <v>8.1199999999999992</v>
      </c>
      <c r="CL56" s="95">
        <v>63.3</v>
      </c>
      <c r="CM56" s="95">
        <v>5.56</v>
      </c>
      <c r="CN56" s="95">
        <v>27.2</v>
      </c>
      <c r="CO56" s="95">
        <v>2.39</v>
      </c>
      <c r="CP56" s="95">
        <v>1.93</v>
      </c>
      <c r="CQ56" s="95">
        <v>0.17</v>
      </c>
      <c r="CR56" s="95">
        <v>1.64E-3</v>
      </c>
      <c r="CS56" s="96" t="s">
        <v>778</v>
      </c>
      <c r="CT56" s="847" t="s">
        <v>409</v>
      </c>
      <c r="CU56" s="847" t="s">
        <v>409</v>
      </c>
      <c r="CV56" s="847">
        <v>52906</v>
      </c>
      <c r="CW56" s="847">
        <v>86.6</v>
      </c>
      <c r="CX56" s="847">
        <v>13.4</v>
      </c>
      <c r="CY56" s="847" t="s">
        <v>409</v>
      </c>
      <c r="CZ56" s="847" t="s">
        <v>409</v>
      </c>
      <c r="DA56" s="847" t="s">
        <v>409</v>
      </c>
      <c r="DB56" s="847" t="s">
        <v>409</v>
      </c>
      <c r="DC56" s="848">
        <v>0</v>
      </c>
      <c r="DD56" s="97">
        <v>85.611921472233902</v>
      </c>
      <c r="DE56" s="98">
        <v>25.209857142857143</v>
      </c>
      <c r="DF56" s="820"/>
      <c r="DG56" s="820" t="s">
        <v>96</v>
      </c>
      <c r="DH56" s="877"/>
      <c r="DI56" s="877"/>
      <c r="DJ56" s="877"/>
      <c r="DK56" s="29">
        <v>1</v>
      </c>
      <c r="DL56" s="29">
        <v>2</v>
      </c>
      <c r="DM56" s="29">
        <v>1</v>
      </c>
      <c r="DN56" s="29" t="s">
        <v>438</v>
      </c>
      <c r="DO56" s="845" t="s">
        <v>551</v>
      </c>
      <c r="DP56" s="68">
        <v>60</v>
      </c>
      <c r="DQ56" s="29" t="s">
        <v>440</v>
      </c>
      <c r="DR56" s="29" t="s">
        <v>438</v>
      </c>
      <c r="DS56" s="845" t="s">
        <v>552</v>
      </c>
      <c r="DT56" s="845" t="s">
        <v>553</v>
      </c>
      <c r="DW56" s="61"/>
      <c r="DX56" s="15"/>
    </row>
    <row r="57" spans="1:188" ht="13.15" customHeight="1">
      <c r="A57" s="29">
        <v>31</v>
      </c>
      <c r="B57" s="30">
        <v>9525</v>
      </c>
      <c r="C57" s="871" t="s">
        <v>95</v>
      </c>
      <c r="D57" s="111" t="s">
        <v>1259</v>
      </c>
      <c r="E57" s="111">
        <v>490719034</v>
      </c>
      <c r="F57" s="69">
        <v>69</v>
      </c>
      <c r="G57" s="32" t="s">
        <v>1874</v>
      </c>
      <c r="H57" s="842" t="s">
        <v>35</v>
      </c>
      <c r="I57" s="845" t="s">
        <v>24</v>
      </c>
      <c r="J57" s="30" t="s">
        <v>95</v>
      </c>
      <c r="K57" s="29" t="s">
        <v>43</v>
      </c>
      <c r="L57" s="29" t="s">
        <v>96</v>
      </c>
      <c r="M57" s="845" t="s">
        <v>111</v>
      </c>
      <c r="N57" s="29">
        <v>3</v>
      </c>
      <c r="O57" s="850">
        <v>5</v>
      </c>
      <c r="P57" s="29">
        <v>1</v>
      </c>
      <c r="Q57" s="846" t="s">
        <v>777</v>
      </c>
      <c r="R57" s="29"/>
      <c r="S57" s="29"/>
      <c r="T57" s="29">
        <v>85.7</v>
      </c>
      <c r="U57" s="29">
        <v>2.02</v>
      </c>
      <c r="V57" s="29">
        <v>1.44</v>
      </c>
      <c r="W57" s="29">
        <v>1880000</v>
      </c>
      <c r="X57" s="822">
        <v>96.2</v>
      </c>
      <c r="Y57" s="822">
        <v>50.5</v>
      </c>
      <c r="Z57" s="29">
        <v>764000</v>
      </c>
      <c r="AA57" s="63">
        <v>697718.73684210528</v>
      </c>
      <c r="AB57" s="853">
        <f>X57*AA57/100</f>
        <v>671205.42484210536</v>
      </c>
      <c r="AC57" s="32">
        <v>1.8</v>
      </c>
      <c r="AD57" s="32">
        <v>421000</v>
      </c>
      <c r="AE57" s="854">
        <f t="shared" ref="AE57:AF59" si="4">Y57-AC57</f>
        <v>48.7</v>
      </c>
      <c r="AF57" s="29">
        <f t="shared" si="4"/>
        <v>343000</v>
      </c>
      <c r="AG57" s="853">
        <f>AB57*Y57/100</f>
        <v>338958.73954526318</v>
      </c>
      <c r="AH57" s="853">
        <f>AC57*AB57/100</f>
        <v>12081.697647157896</v>
      </c>
      <c r="AI57" s="853">
        <f>AG57-AH57</f>
        <v>326877.04189810529</v>
      </c>
      <c r="AJ57" s="62">
        <v>22</v>
      </c>
      <c r="AK57" s="853">
        <f>AG57/AJ57</f>
        <v>15407.215433875599</v>
      </c>
      <c r="AL57" s="853">
        <f>AH57/AJ57</f>
        <v>549.16807487081348</v>
      </c>
      <c r="AM57" s="853">
        <f>AB57/AJ57</f>
        <v>30509.337492822971</v>
      </c>
      <c r="AN57" s="29">
        <v>3</v>
      </c>
      <c r="AO57" s="822"/>
      <c r="AP57" s="822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822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81">
        <v>1.19</v>
      </c>
      <c r="BR57" s="83">
        <v>2.85</v>
      </c>
      <c r="BS57" s="86">
        <v>95.4</v>
      </c>
      <c r="BT57" s="95">
        <v>0.79762162162162165</v>
      </c>
      <c r="BU57" s="88">
        <v>4.5578378378378387E-2</v>
      </c>
      <c r="BV57" s="95">
        <v>3.67</v>
      </c>
      <c r="BW57" s="95" t="s">
        <v>124</v>
      </c>
      <c r="BX57" s="95">
        <v>3.03</v>
      </c>
      <c r="BY57" s="98">
        <v>1.2E-2</v>
      </c>
      <c r="BZ57" s="95">
        <v>56.4</v>
      </c>
      <c r="CA57" s="95">
        <v>44.1</v>
      </c>
      <c r="CB57" s="93">
        <v>1.2789115646258502</v>
      </c>
      <c r="CC57" s="94">
        <v>0</v>
      </c>
      <c r="CD57" s="32" t="s">
        <v>124</v>
      </c>
      <c r="CE57" s="95">
        <v>10.8</v>
      </c>
      <c r="CF57" s="95">
        <v>17.399999999999999</v>
      </c>
      <c r="CG57" s="95">
        <v>2.0100000000000002</v>
      </c>
      <c r="CH57" s="95">
        <v>92.7</v>
      </c>
      <c r="CI57" s="107">
        <v>56234</v>
      </c>
      <c r="CJ57" s="95">
        <v>7.2999999999999972</v>
      </c>
      <c r="CK57" s="95">
        <v>2.5100000000000002</v>
      </c>
      <c r="CL57" s="95">
        <v>38.1</v>
      </c>
      <c r="CM57" s="95">
        <v>1.0900000000000001</v>
      </c>
      <c r="CN57" s="95">
        <v>32.4</v>
      </c>
      <c r="CO57" s="95">
        <v>0.92</v>
      </c>
      <c r="CP57" s="87">
        <v>17.600000000000001</v>
      </c>
      <c r="CQ57" s="87">
        <v>0.5</v>
      </c>
      <c r="CR57" s="87">
        <v>7.4999999999999997E-2</v>
      </c>
      <c r="CS57" s="96" t="s">
        <v>778</v>
      </c>
      <c r="CT57" s="847" t="s">
        <v>409</v>
      </c>
      <c r="CU57" s="847" t="s">
        <v>409</v>
      </c>
      <c r="CV57" s="847">
        <v>33211</v>
      </c>
      <c r="CW57" s="847">
        <v>91.6</v>
      </c>
      <c r="CX57" s="847">
        <v>8.4</v>
      </c>
      <c r="CY57" s="847" t="s">
        <v>409</v>
      </c>
      <c r="CZ57" s="847" t="s">
        <v>409</v>
      </c>
      <c r="DA57" s="847" t="s">
        <v>409</v>
      </c>
      <c r="DB57" s="847" t="s">
        <v>409</v>
      </c>
      <c r="DC57" s="848">
        <v>0</v>
      </c>
      <c r="DD57" s="97">
        <v>93.654703848375433</v>
      </c>
      <c r="DE57" s="98">
        <v>24.918526315789475</v>
      </c>
      <c r="DF57" s="820"/>
      <c r="DG57" s="879" t="s">
        <v>96</v>
      </c>
      <c r="DH57" s="877">
        <v>174</v>
      </c>
      <c r="DI57" s="877">
        <v>96</v>
      </c>
      <c r="DJ57" s="877">
        <v>32</v>
      </c>
      <c r="DK57" s="29">
        <v>2</v>
      </c>
      <c r="DL57" s="29">
        <v>2</v>
      </c>
      <c r="DM57" s="30">
        <v>2</v>
      </c>
      <c r="DN57" s="68" t="s">
        <v>438</v>
      </c>
      <c r="DO57" s="75" t="s">
        <v>456</v>
      </c>
      <c r="DP57" s="68" t="s">
        <v>460</v>
      </c>
      <c r="DQ57" s="68" t="s">
        <v>440</v>
      </c>
      <c r="DR57" s="68" t="s">
        <v>461</v>
      </c>
      <c r="DS57" s="75" t="s">
        <v>462</v>
      </c>
      <c r="DT57" s="75" t="s">
        <v>463</v>
      </c>
      <c r="DW57" s="61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</row>
    <row r="58" spans="1:188" ht="13.15" customHeight="1">
      <c r="A58" s="29">
        <v>1</v>
      </c>
      <c r="B58" s="30">
        <v>8933</v>
      </c>
      <c r="C58" s="810" t="s">
        <v>1888</v>
      </c>
      <c r="D58" s="32" t="s">
        <v>879</v>
      </c>
      <c r="E58" s="32">
        <v>360503425</v>
      </c>
      <c r="F58" s="69">
        <v>82</v>
      </c>
      <c r="G58" s="32" t="s">
        <v>2011</v>
      </c>
      <c r="H58" s="842" t="s">
        <v>35</v>
      </c>
      <c r="I58" s="845" t="s">
        <v>0</v>
      </c>
      <c r="J58" s="30" t="s">
        <v>42</v>
      </c>
      <c r="K58" s="29" t="s">
        <v>43</v>
      </c>
      <c r="L58" s="29" t="s">
        <v>44</v>
      </c>
      <c r="M58" s="845" t="s">
        <v>105</v>
      </c>
      <c r="N58" s="29">
        <v>3</v>
      </c>
      <c r="O58" s="29">
        <v>3</v>
      </c>
      <c r="P58" s="29">
        <v>1</v>
      </c>
      <c r="Q58" s="866" t="s">
        <v>781</v>
      </c>
      <c r="R58" s="852">
        <v>9.8852799999999963E-3</v>
      </c>
      <c r="S58" s="98">
        <v>346.75682500000084</v>
      </c>
      <c r="T58" s="29">
        <v>18</v>
      </c>
      <c r="U58" s="29">
        <v>32.799999999999997</v>
      </c>
      <c r="V58" s="29">
        <v>1.1000000000000001</v>
      </c>
      <c r="W58" s="29">
        <v>1300000</v>
      </c>
      <c r="X58" s="822">
        <v>2.42</v>
      </c>
      <c r="Y58" s="822">
        <v>29.4</v>
      </c>
      <c r="Z58" s="29">
        <v>959000</v>
      </c>
      <c r="AA58" s="39">
        <v>1160</v>
      </c>
      <c r="AB58" s="853">
        <f>X58*AA58/100</f>
        <v>28.071999999999999</v>
      </c>
      <c r="AC58" s="32">
        <v>8.3000000000000007</v>
      </c>
      <c r="AD58" s="32">
        <v>648000</v>
      </c>
      <c r="AE58" s="854">
        <f t="shared" si="4"/>
        <v>21.099999999999998</v>
      </c>
      <c r="AF58" s="29">
        <f t="shared" si="4"/>
        <v>311000</v>
      </c>
      <c r="AG58" s="853">
        <f>AB58*Y58/100</f>
        <v>8.2531679999999987</v>
      </c>
      <c r="AH58" s="853">
        <f>AC58*AB58/100</f>
        <v>2.3299760000000003</v>
      </c>
      <c r="AI58" s="853">
        <f>AG58-AH58</f>
        <v>5.9231919999999985</v>
      </c>
      <c r="AJ58" s="62">
        <v>14</v>
      </c>
      <c r="AK58" s="853">
        <f>AG58/AJ58</f>
        <v>0.58951199999999992</v>
      </c>
      <c r="AL58" s="853">
        <f>AH58/AJ58</f>
        <v>0.16642685714285715</v>
      </c>
      <c r="AM58" s="853">
        <f>AB58/AJ58</f>
        <v>2.0051428571428569</v>
      </c>
      <c r="AN58" s="29">
        <v>1</v>
      </c>
      <c r="AO58" s="822"/>
      <c r="AP58" s="822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822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82">
        <v>42.1</v>
      </c>
      <c r="BR58" s="84">
        <v>52.1</v>
      </c>
      <c r="BS58" s="86">
        <v>2.89</v>
      </c>
      <c r="BT58" s="69">
        <v>37.200000000000003</v>
      </c>
      <c r="BU58" s="88">
        <v>3.54</v>
      </c>
      <c r="BV58" s="69">
        <v>8.4</v>
      </c>
      <c r="BW58" s="32" t="s">
        <v>124</v>
      </c>
      <c r="BX58" s="91">
        <v>7.23</v>
      </c>
      <c r="BY58" s="32" t="s">
        <v>124</v>
      </c>
      <c r="BZ58" s="69">
        <v>42.6</v>
      </c>
      <c r="CA58" s="69">
        <v>56.3</v>
      </c>
      <c r="CB58" s="93">
        <v>0.75666074600355249</v>
      </c>
      <c r="CC58" s="94" t="s">
        <v>124</v>
      </c>
      <c r="CD58" s="32" t="s">
        <v>124</v>
      </c>
      <c r="CE58" s="69">
        <v>11.4</v>
      </c>
      <c r="CF58" s="69">
        <v>9.74</v>
      </c>
      <c r="CG58" s="32" t="s">
        <v>124</v>
      </c>
      <c r="CH58" s="32" t="s">
        <v>124</v>
      </c>
      <c r="CI58" s="32" t="s">
        <v>124</v>
      </c>
      <c r="CJ58" s="32" t="s">
        <v>124</v>
      </c>
      <c r="CK58" s="32" t="s">
        <v>124</v>
      </c>
      <c r="CL58" s="32" t="s">
        <v>124</v>
      </c>
      <c r="CM58" s="32" t="s">
        <v>124</v>
      </c>
      <c r="CN58" s="32" t="s">
        <v>124</v>
      </c>
      <c r="CO58" s="32" t="s">
        <v>124</v>
      </c>
      <c r="CP58" s="32" t="s">
        <v>124</v>
      </c>
      <c r="CQ58" s="32" t="s">
        <v>124</v>
      </c>
      <c r="CR58" s="32" t="s">
        <v>124</v>
      </c>
      <c r="CS58" s="32" t="s">
        <v>792</v>
      </c>
      <c r="CT58" s="847" t="s">
        <v>409</v>
      </c>
      <c r="CU58" s="847" t="s">
        <v>409</v>
      </c>
      <c r="CV58" s="847">
        <v>127</v>
      </c>
      <c r="CW58" s="847">
        <v>10.199999999999999</v>
      </c>
      <c r="CX58" s="847">
        <v>89.8</v>
      </c>
      <c r="CY58" s="849" t="s">
        <v>409</v>
      </c>
      <c r="CZ58" s="849" t="s">
        <v>409</v>
      </c>
      <c r="DA58" s="849" t="s">
        <v>409</v>
      </c>
      <c r="DB58" s="849" t="s">
        <v>409</v>
      </c>
      <c r="DC58" s="848">
        <v>0</v>
      </c>
      <c r="DD58" s="97">
        <v>15.340668641557343</v>
      </c>
      <c r="DE58" s="98">
        <v>8.9230769230769225E-2</v>
      </c>
      <c r="DF58" s="820"/>
      <c r="DG58" s="879" t="s">
        <v>60</v>
      </c>
      <c r="DH58" s="877" t="s">
        <v>615</v>
      </c>
      <c r="DI58" s="877" t="s">
        <v>615</v>
      </c>
      <c r="DJ58" s="877" t="s">
        <v>615</v>
      </c>
      <c r="DK58" s="872">
        <v>2</v>
      </c>
      <c r="DL58" s="872">
        <v>3</v>
      </c>
      <c r="DM58" s="872">
        <v>2</v>
      </c>
      <c r="DN58" s="820" t="s">
        <v>438</v>
      </c>
      <c r="DO58" s="845" t="s">
        <v>3332</v>
      </c>
      <c r="DP58" s="29">
        <v>30</v>
      </c>
      <c r="DQ58" s="29" t="s">
        <v>440</v>
      </c>
      <c r="DR58" s="29" t="s">
        <v>438</v>
      </c>
      <c r="DS58" s="845" t="s">
        <v>3339</v>
      </c>
      <c r="DT58" s="845" t="s">
        <v>3340</v>
      </c>
      <c r="DW58" s="61"/>
      <c r="DX58" s="15"/>
      <c r="DY58" s="15"/>
      <c r="EV58" s="27"/>
      <c r="EW58" s="27"/>
      <c r="EX58" s="27"/>
      <c r="EY58" s="27"/>
      <c r="EZ58" s="27"/>
      <c r="FA58" s="27"/>
      <c r="FB58" s="27"/>
      <c r="FC58" s="27"/>
      <c r="FD58" s="27"/>
      <c r="FE58" s="823"/>
      <c r="FF58" s="823"/>
      <c r="FG58" s="823"/>
      <c r="FH58" s="823"/>
      <c r="FI58" s="823"/>
      <c r="FJ58" s="823"/>
      <c r="FK58" s="823"/>
      <c r="FL58" s="823"/>
      <c r="FM58" s="823"/>
      <c r="FN58" s="823"/>
      <c r="FO58" s="823"/>
      <c r="FP58" s="823"/>
      <c r="FQ58" s="823"/>
      <c r="FR58" s="823"/>
      <c r="FS58" s="823"/>
      <c r="FT58" s="823"/>
      <c r="FU58" s="823"/>
      <c r="FV58" s="823"/>
      <c r="FW58" s="823"/>
      <c r="FX58" s="823"/>
      <c r="FY58" s="823"/>
      <c r="FZ58" s="823"/>
      <c r="GA58" s="823"/>
      <c r="GB58" s="823"/>
      <c r="GC58" s="823"/>
      <c r="GD58" s="823"/>
      <c r="GE58" s="823"/>
      <c r="GF58" s="823"/>
    </row>
    <row r="59" spans="1:188" ht="13.15" customHeight="1">
      <c r="A59" s="29">
        <v>35</v>
      </c>
      <c r="B59" s="30">
        <v>9679</v>
      </c>
      <c r="C59" s="810" t="s">
        <v>101</v>
      </c>
      <c r="D59" s="32" t="s">
        <v>1305</v>
      </c>
      <c r="E59" s="32">
        <v>6310241322</v>
      </c>
      <c r="F59" s="69">
        <v>55</v>
      </c>
      <c r="G59" s="32" t="s">
        <v>1833</v>
      </c>
      <c r="H59" s="842" t="s">
        <v>35</v>
      </c>
      <c r="I59" s="845" t="s">
        <v>28</v>
      </c>
      <c r="J59" s="30" t="s">
        <v>101</v>
      </c>
      <c r="K59" s="29" t="s">
        <v>43</v>
      </c>
      <c r="L59" s="29" t="s">
        <v>102</v>
      </c>
      <c r="M59" s="845" t="s">
        <v>107</v>
      </c>
      <c r="N59" s="29">
        <v>5</v>
      </c>
      <c r="O59" s="850">
        <v>5</v>
      </c>
      <c r="P59" s="29">
        <v>1</v>
      </c>
      <c r="Q59" s="846" t="s">
        <v>781</v>
      </c>
      <c r="R59" s="29" t="s">
        <v>747</v>
      </c>
      <c r="S59" s="98">
        <v>3942.4961530000051</v>
      </c>
      <c r="T59" s="29">
        <v>71.599999999999994</v>
      </c>
      <c r="U59" s="29">
        <v>1.02</v>
      </c>
      <c r="V59" s="29">
        <v>0.16</v>
      </c>
      <c r="W59" s="29">
        <v>220456</v>
      </c>
      <c r="X59" s="822">
        <v>97.3</v>
      </c>
      <c r="Y59" s="822">
        <v>32.6</v>
      </c>
      <c r="Z59" s="29">
        <v>25095</v>
      </c>
      <c r="AA59" s="39">
        <v>378557.42465753423</v>
      </c>
      <c r="AB59" s="853">
        <f>Y59*AA59/100</f>
        <v>123409.72043835616</v>
      </c>
      <c r="AC59" s="32">
        <v>3.56</v>
      </c>
      <c r="AD59" s="32">
        <v>22912</v>
      </c>
      <c r="AE59" s="854">
        <f t="shared" si="4"/>
        <v>29.040000000000003</v>
      </c>
      <c r="AF59" s="29">
        <f t="shared" si="4"/>
        <v>2183</v>
      </c>
      <c r="AG59" s="853">
        <f>AB59*Y59/100</f>
        <v>40231.568862904111</v>
      </c>
      <c r="AH59" s="853">
        <f>AC59*AB59/100</f>
        <v>4393.3860476054797</v>
      </c>
      <c r="AI59" s="853">
        <f>AG59-AH59</f>
        <v>35838.182815298627</v>
      </c>
      <c r="AJ59" s="62">
        <v>3</v>
      </c>
      <c r="AK59" s="853">
        <f>AG59/AJ59</f>
        <v>13410.52295430137</v>
      </c>
      <c r="AL59" s="853">
        <f>AH59/AJ59</f>
        <v>1464.4620158684932</v>
      </c>
      <c r="AM59" s="853">
        <f>AB59/AJ59</f>
        <v>41136.573479452054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82">
        <v>0.8</v>
      </c>
      <c r="BR59" s="84">
        <v>2</v>
      </c>
      <c r="BS59" s="86">
        <v>96.7</v>
      </c>
      <c r="BT59" s="87">
        <v>0.4</v>
      </c>
      <c r="BU59" s="88">
        <v>0.03</v>
      </c>
      <c r="BV59" s="109">
        <v>1.8</v>
      </c>
      <c r="BW59" s="108" t="s">
        <v>124</v>
      </c>
      <c r="BX59" s="95">
        <v>2.2999999999999998</v>
      </c>
      <c r="BY59" s="98">
        <v>0</v>
      </c>
      <c r="BZ59" s="95">
        <v>41.5</v>
      </c>
      <c r="CA59" s="95">
        <v>59</v>
      </c>
      <c r="CB59" s="93">
        <v>0.70338983050847459</v>
      </c>
      <c r="CC59" s="94">
        <v>8.0000000000000002E-3</v>
      </c>
      <c r="CD59" s="32" t="s">
        <v>124</v>
      </c>
      <c r="CE59" s="95">
        <v>19.5</v>
      </c>
      <c r="CF59" s="95">
        <v>23.6</v>
      </c>
      <c r="CG59" s="95" t="s">
        <v>124</v>
      </c>
      <c r="CH59" s="32">
        <v>87</v>
      </c>
      <c r="CI59" s="32">
        <v>40932</v>
      </c>
      <c r="CJ59" s="95">
        <v>13</v>
      </c>
      <c r="CK59" s="95" t="s">
        <v>124</v>
      </c>
      <c r="CL59" s="32" t="s">
        <v>124</v>
      </c>
      <c r="CM59" s="32" t="s">
        <v>124</v>
      </c>
      <c r="CN59" s="32" t="s">
        <v>124</v>
      </c>
      <c r="CO59" s="32" t="s">
        <v>124</v>
      </c>
      <c r="CP59" s="32" t="s">
        <v>124</v>
      </c>
      <c r="CQ59" s="32" t="s">
        <v>124</v>
      </c>
      <c r="CR59" s="69">
        <v>0.02</v>
      </c>
      <c r="CS59" s="96" t="s">
        <v>778</v>
      </c>
      <c r="CT59" s="26">
        <v>318.3</v>
      </c>
      <c r="CU59" s="847" t="s">
        <v>409</v>
      </c>
      <c r="CV59" s="847">
        <v>261707</v>
      </c>
      <c r="CW59" s="847">
        <v>97.1</v>
      </c>
      <c r="CX59" s="847">
        <v>2.9</v>
      </c>
      <c r="CY59" s="847">
        <v>152.30000000000001</v>
      </c>
      <c r="CZ59" s="847" t="s">
        <v>411</v>
      </c>
      <c r="DA59" s="847" t="s">
        <v>409</v>
      </c>
      <c r="DB59" s="847">
        <v>13.9</v>
      </c>
      <c r="DC59" s="848" t="s">
        <v>412</v>
      </c>
      <c r="DD59" s="97">
        <v>84.018492239961319</v>
      </c>
      <c r="DE59" s="98">
        <v>126.18580821917809</v>
      </c>
      <c r="DF59" s="820"/>
      <c r="DG59" s="29" t="s">
        <v>102</v>
      </c>
      <c r="DH59" s="872">
        <v>186</v>
      </c>
      <c r="DI59" s="872">
        <v>100</v>
      </c>
      <c r="DJ59" s="872">
        <v>28.9</v>
      </c>
      <c r="DK59" s="872">
        <v>3</v>
      </c>
      <c r="DL59" s="872">
        <v>4</v>
      </c>
      <c r="DM59" s="872">
        <v>3</v>
      </c>
      <c r="DN59" s="820" t="s">
        <v>440</v>
      </c>
      <c r="DO59" s="873" t="s">
        <v>534</v>
      </c>
      <c r="DP59" s="872">
        <v>15</v>
      </c>
      <c r="DQ59" s="872" t="s">
        <v>440</v>
      </c>
      <c r="DR59" s="872" t="s">
        <v>440</v>
      </c>
      <c r="DS59" s="873" t="s">
        <v>3341</v>
      </c>
      <c r="DT59" s="873" t="s">
        <v>3342</v>
      </c>
      <c r="DW59" s="61"/>
      <c r="DX59" s="15"/>
    </row>
    <row r="60" spans="1:188" ht="13.15" customHeight="1">
      <c r="A60" s="29">
        <v>3</v>
      </c>
      <c r="B60" s="30">
        <v>8936</v>
      </c>
      <c r="C60" s="811" t="s">
        <v>47</v>
      </c>
      <c r="D60" s="830" t="s">
        <v>1293</v>
      </c>
      <c r="E60" s="830">
        <v>5756130391</v>
      </c>
      <c r="F60" s="813">
        <v>61</v>
      </c>
      <c r="G60" s="830" t="s">
        <v>2011</v>
      </c>
      <c r="H60" s="842" t="s">
        <v>794</v>
      </c>
      <c r="I60" s="845" t="s">
        <v>2</v>
      </c>
      <c r="J60" s="30" t="s">
        <v>47</v>
      </c>
      <c r="K60" s="29" t="s">
        <v>48</v>
      </c>
      <c r="L60" s="29" t="s">
        <v>49</v>
      </c>
      <c r="M60" s="845" t="s">
        <v>109</v>
      </c>
      <c r="N60" s="29">
        <v>3</v>
      </c>
      <c r="O60" s="850" t="s">
        <v>3196</v>
      </c>
      <c r="P60" s="29">
        <v>1</v>
      </c>
      <c r="Q60" s="846" t="s">
        <v>781</v>
      </c>
      <c r="R60" s="852">
        <v>25.990850956300001</v>
      </c>
      <c r="S60" s="98">
        <v>3077.9523930000009</v>
      </c>
      <c r="T60" s="29">
        <v>77.5</v>
      </c>
      <c r="U60" s="29">
        <v>3.47</v>
      </c>
      <c r="V60" s="29">
        <v>1.61</v>
      </c>
      <c r="W60" s="29">
        <v>2230000</v>
      </c>
      <c r="X60" s="822">
        <v>63.5</v>
      </c>
      <c r="Y60" s="822">
        <v>6.05</v>
      </c>
      <c r="Z60" s="29">
        <v>989000</v>
      </c>
      <c r="AA60" s="63">
        <v>38938.666666666672</v>
      </c>
      <c r="AB60" s="853">
        <f>X60*AA60/100</f>
        <v>24726.053333333333</v>
      </c>
      <c r="AC60" s="32">
        <v>3.79</v>
      </c>
      <c r="AD60" s="32">
        <v>993000</v>
      </c>
      <c r="AE60" s="854">
        <f>Y60-AC60</f>
        <v>2.2599999999999998</v>
      </c>
      <c r="AF60" s="29"/>
      <c r="AG60" s="853">
        <f>AB60*Y60/100</f>
        <v>1495.9262266666667</v>
      </c>
      <c r="AH60" s="853">
        <f>AC60*AB60/100</f>
        <v>937.11742133333337</v>
      </c>
      <c r="AI60" s="853">
        <f>AG60-AH60</f>
        <v>558.80880533333334</v>
      </c>
      <c r="AJ60" s="62">
        <v>12</v>
      </c>
      <c r="AK60" s="853">
        <f>AG60/AJ60</f>
        <v>124.66051888888889</v>
      </c>
      <c r="AL60" s="853">
        <f>AH60/AJ60</f>
        <v>78.093118444444443</v>
      </c>
      <c r="AM60" s="853">
        <f>AB60/AJ60</f>
        <v>2060.5044444444443</v>
      </c>
      <c r="AN60" s="29">
        <v>2</v>
      </c>
      <c r="AO60" s="822"/>
      <c r="AP60" s="822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822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82">
        <v>32.700000000000003</v>
      </c>
      <c r="BR60" s="84">
        <v>5.55</v>
      </c>
      <c r="BS60" s="86">
        <v>57.9</v>
      </c>
      <c r="BT60" s="69">
        <v>29.3</v>
      </c>
      <c r="BU60" s="88">
        <v>1</v>
      </c>
      <c r="BV60" s="69">
        <v>3.7</v>
      </c>
      <c r="BW60" s="32" t="s">
        <v>124</v>
      </c>
      <c r="BX60" s="91">
        <v>4.4000000000000004</v>
      </c>
      <c r="BY60" s="98">
        <v>3.0000000000000001E-3</v>
      </c>
      <c r="BZ60" s="69">
        <v>43.9</v>
      </c>
      <c r="CA60" s="69">
        <v>55.1</v>
      </c>
      <c r="CB60" s="93">
        <v>0.79673321234119776</v>
      </c>
      <c r="CC60" s="94">
        <v>0.4</v>
      </c>
      <c r="CD60" s="32" t="s">
        <v>124</v>
      </c>
      <c r="CE60" s="32">
        <v>7.8</v>
      </c>
      <c r="CF60" s="69">
        <v>3.1</v>
      </c>
      <c r="CG60" s="95">
        <v>1.79</v>
      </c>
      <c r="CH60" s="95">
        <v>93</v>
      </c>
      <c r="CI60" s="107">
        <v>45610</v>
      </c>
      <c r="CJ60" s="95">
        <v>7</v>
      </c>
      <c r="CK60" s="95">
        <v>4.8100000000000005</v>
      </c>
      <c r="CL60" s="95">
        <v>16.3</v>
      </c>
      <c r="CM60" s="95">
        <v>0.91</v>
      </c>
      <c r="CN60" s="95">
        <v>15.8</v>
      </c>
      <c r="CO60" s="95">
        <v>0.88</v>
      </c>
      <c r="CP60" s="95">
        <v>54.4</v>
      </c>
      <c r="CQ60" s="95">
        <v>3.02</v>
      </c>
      <c r="CR60" s="95">
        <v>0.91</v>
      </c>
      <c r="CS60" s="32" t="s">
        <v>780</v>
      </c>
      <c r="CT60" s="847" t="s">
        <v>409</v>
      </c>
      <c r="CU60" s="847" t="s">
        <v>409</v>
      </c>
      <c r="CV60" s="847">
        <v>8226</v>
      </c>
      <c r="CW60" s="847">
        <v>60</v>
      </c>
      <c r="CX60" s="847">
        <v>40</v>
      </c>
      <c r="CY60" s="847" t="s">
        <v>409</v>
      </c>
      <c r="CZ60" s="847" t="s">
        <v>409</v>
      </c>
      <c r="DA60" s="847" t="s">
        <v>409</v>
      </c>
      <c r="DB60" s="847" t="s">
        <v>409</v>
      </c>
      <c r="DC60" s="848">
        <v>0</v>
      </c>
      <c r="DD60" s="97">
        <v>10.915342926555784</v>
      </c>
      <c r="DE60" s="98">
        <v>2.7813333333333334</v>
      </c>
      <c r="DF60" s="29" t="s">
        <v>60</v>
      </c>
      <c r="DG60" s="29" t="s">
        <v>60</v>
      </c>
      <c r="DH60" s="872">
        <v>169</v>
      </c>
      <c r="DI60" s="872">
        <v>77</v>
      </c>
      <c r="DJ60" s="872">
        <v>26.6</v>
      </c>
      <c r="DK60" s="29">
        <v>2</v>
      </c>
      <c r="DL60" s="29">
        <v>3</v>
      </c>
      <c r="DM60" s="29">
        <v>2</v>
      </c>
      <c r="DN60" s="29" t="s">
        <v>438</v>
      </c>
      <c r="DO60" s="845" t="s">
        <v>439</v>
      </c>
      <c r="DP60" s="68">
        <v>20</v>
      </c>
      <c r="DQ60" s="29" t="s">
        <v>440</v>
      </c>
      <c r="DR60" s="29" t="s">
        <v>438</v>
      </c>
      <c r="DS60" s="845" t="s">
        <v>441</v>
      </c>
      <c r="DT60" s="845" t="s">
        <v>439</v>
      </c>
      <c r="DU60" s="27"/>
      <c r="DV60" s="27"/>
      <c r="DW60" s="61"/>
    </row>
    <row r="61" spans="1:188" ht="13.15" customHeight="1">
      <c r="A61" s="29"/>
      <c r="B61" s="30">
        <v>10787</v>
      </c>
      <c r="C61" s="810" t="s">
        <v>709</v>
      </c>
      <c r="D61" s="32" t="s">
        <v>1353</v>
      </c>
      <c r="E61" s="32">
        <v>450514432</v>
      </c>
      <c r="F61" s="69">
        <v>74</v>
      </c>
      <c r="G61" s="32" t="s">
        <v>1453</v>
      </c>
      <c r="H61" s="842" t="s">
        <v>737</v>
      </c>
      <c r="I61" s="843"/>
      <c r="J61" s="844" t="s">
        <v>709</v>
      </c>
      <c r="K61" s="29" t="s">
        <v>43</v>
      </c>
      <c r="L61" s="69" t="s">
        <v>60</v>
      </c>
      <c r="M61" s="845"/>
      <c r="N61" s="29">
        <v>3</v>
      </c>
      <c r="O61" s="29"/>
      <c r="P61" s="29">
        <v>1</v>
      </c>
      <c r="Q61" s="68" t="s">
        <v>781</v>
      </c>
      <c r="R61" s="29"/>
      <c r="S61" s="29"/>
      <c r="T61" s="29"/>
      <c r="U61" s="29"/>
      <c r="V61" s="29"/>
      <c r="W61" s="29"/>
      <c r="X61" s="32"/>
      <c r="Y61" s="32"/>
      <c r="Z61" s="32"/>
      <c r="AA61" s="29"/>
      <c r="AB61" s="29"/>
      <c r="AC61" s="32"/>
      <c r="AD61" s="32"/>
      <c r="AE61" s="29"/>
      <c r="AF61" s="29"/>
      <c r="AG61" s="29"/>
      <c r="AH61" s="29"/>
      <c r="AI61" s="29"/>
      <c r="AJ61" s="62"/>
      <c r="AK61" s="29"/>
      <c r="AL61" s="29"/>
      <c r="AM61" s="29"/>
      <c r="AN61" s="29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32"/>
      <c r="BQ61" s="81">
        <v>8.3000000000000007</v>
      </c>
      <c r="BR61" s="83">
        <v>7.8</v>
      </c>
      <c r="BS61" s="85">
        <v>82.8</v>
      </c>
      <c r="BT61" s="69">
        <v>7.2</v>
      </c>
      <c r="BU61" s="89">
        <v>0.3</v>
      </c>
      <c r="BV61" s="69">
        <v>3.2</v>
      </c>
      <c r="BW61" s="69" t="s">
        <v>124</v>
      </c>
      <c r="BX61" s="91">
        <v>37</v>
      </c>
      <c r="BY61" s="69" t="s">
        <v>124</v>
      </c>
      <c r="BZ61" s="69">
        <v>34.799999999999997</v>
      </c>
      <c r="CA61" s="69">
        <v>65.3</v>
      </c>
      <c r="CB61" s="93">
        <v>0.53292496171516079</v>
      </c>
      <c r="CC61" s="111">
        <v>0.1</v>
      </c>
      <c r="CD61" s="69" t="s">
        <v>124</v>
      </c>
      <c r="CE61" s="69">
        <v>62.7</v>
      </c>
      <c r="CF61" s="69">
        <v>28.4</v>
      </c>
      <c r="CG61" s="95">
        <v>3.4085999999999999</v>
      </c>
      <c r="CH61" s="32">
        <v>91.5</v>
      </c>
      <c r="CI61" s="32">
        <v>10435</v>
      </c>
      <c r="CJ61" s="95">
        <v>8.5</v>
      </c>
      <c r="CK61" s="95">
        <v>7.5114000000000001</v>
      </c>
      <c r="CL61" s="32">
        <v>16.100000000000001</v>
      </c>
      <c r="CM61" s="95">
        <v>1.2558</v>
      </c>
      <c r="CN61" s="32">
        <v>27.6</v>
      </c>
      <c r="CO61" s="95">
        <v>2.1528</v>
      </c>
      <c r="CP61" s="32">
        <v>52.6</v>
      </c>
      <c r="CQ61" s="95">
        <v>4.1028000000000002</v>
      </c>
      <c r="CR61" s="32">
        <v>0.12</v>
      </c>
      <c r="CS61" s="96" t="s">
        <v>778</v>
      </c>
      <c r="CT61" s="847" t="s">
        <v>409</v>
      </c>
      <c r="CU61" s="847" t="s">
        <v>409</v>
      </c>
      <c r="CV61" s="847">
        <v>1023</v>
      </c>
      <c r="CW61" s="847">
        <v>65.400000000000006</v>
      </c>
      <c r="CX61" s="847">
        <v>34.6</v>
      </c>
      <c r="CY61" s="847" t="s">
        <v>409</v>
      </c>
      <c r="CZ61" s="847" t="s">
        <v>409</v>
      </c>
      <c r="DA61" s="847" t="s">
        <v>409</v>
      </c>
      <c r="DB61" s="847" t="s">
        <v>409</v>
      </c>
      <c r="DC61" s="848">
        <v>0</v>
      </c>
      <c r="DD61" s="97">
        <v>2.6820239944475657</v>
      </c>
      <c r="DE61" s="98">
        <v>0.62031060000000005</v>
      </c>
      <c r="DF61" s="820"/>
      <c r="DG61" s="69" t="s">
        <v>60</v>
      </c>
      <c r="DH61" s="872">
        <v>172</v>
      </c>
      <c r="DI61" s="872">
        <v>96</v>
      </c>
      <c r="DJ61" s="872">
        <v>32.450000000000003</v>
      </c>
      <c r="DK61" s="872">
        <v>2</v>
      </c>
      <c r="DL61" s="872" t="s">
        <v>615</v>
      </c>
      <c r="DM61" s="872">
        <v>2</v>
      </c>
      <c r="DN61" s="820" t="s">
        <v>440</v>
      </c>
      <c r="DO61" s="873" t="s">
        <v>3332</v>
      </c>
      <c r="DP61" s="872">
        <v>40</v>
      </c>
      <c r="DQ61" s="872" t="s">
        <v>438</v>
      </c>
      <c r="DR61" s="872" t="s">
        <v>438</v>
      </c>
      <c r="DS61" s="873" t="s">
        <v>3343</v>
      </c>
      <c r="DT61" s="873" t="s">
        <v>3344</v>
      </c>
      <c r="DW61" s="61"/>
    </row>
    <row r="62" spans="1:188" ht="13.15" customHeight="1">
      <c r="A62" s="29">
        <v>45</v>
      </c>
      <c r="B62" s="30">
        <v>10095</v>
      </c>
      <c r="C62" s="810" t="s">
        <v>148</v>
      </c>
      <c r="D62" s="32" t="s">
        <v>1236</v>
      </c>
      <c r="E62" s="32">
        <v>405109404</v>
      </c>
      <c r="F62" s="69">
        <v>79</v>
      </c>
      <c r="G62" s="32" t="s">
        <v>1719</v>
      </c>
      <c r="H62" s="842" t="s">
        <v>35</v>
      </c>
      <c r="I62" s="845" t="s">
        <v>132</v>
      </c>
      <c r="J62" s="30" t="s">
        <v>148</v>
      </c>
      <c r="K62" s="29" t="s">
        <v>43</v>
      </c>
      <c r="L62" s="29" t="s">
        <v>60</v>
      </c>
      <c r="M62" s="845" t="s">
        <v>105</v>
      </c>
      <c r="N62" s="29">
        <v>3</v>
      </c>
      <c r="O62" s="29"/>
      <c r="P62" s="29">
        <v>1</v>
      </c>
      <c r="Q62" s="866" t="s">
        <v>781</v>
      </c>
      <c r="R62" s="852">
        <v>1.8577315074999998</v>
      </c>
      <c r="S62" s="98">
        <v>766.89259300000003</v>
      </c>
      <c r="T62" s="29">
        <v>21.3</v>
      </c>
      <c r="U62" s="29">
        <v>30.9</v>
      </c>
      <c r="V62" s="29">
        <v>0.45</v>
      </c>
      <c r="W62" s="29">
        <v>1810000</v>
      </c>
      <c r="X62" s="822">
        <v>47.4</v>
      </c>
      <c r="Y62" s="822">
        <v>16.600000000000001</v>
      </c>
      <c r="Z62" s="29">
        <v>1910000</v>
      </c>
      <c r="AA62" s="39">
        <v>3357.4237288135591</v>
      </c>
      <c r="AB62" s="853">
        <f>X62*AA62/100</f>
        <v>1591.4188474576272</v>
      </c>
      <c r="AC62" s="32">
        <v>1.6</v>
      </c>
      <c r="AD62" s="32">
        <v>1360000</v>
      </c>
      <c r="AE62" s="854">
        <f t="shared" ref="AE62:AF65" si="5">Y62-AC62</f>
        <v>15.000000000000002</v>
      </c>
      <c r="AF62" s="29">
        <f t="shared" si="5"/>
        <v>550000</v>
      </c>
      <c r="AG62" s="853">
        <f>AB62*Y62/100</f>
        <v>264.17552867796616</v>
      </c>
      <c r="AH62" s="853">
        <f>AC62*AB62/100</f>
        <v>25.462701559322035</v>
      </c>
      <c r="AI62" s="853">
        <f>AG62-AH62</f>
        <v>238.71282711864413</v>
      </c>
      <c r="AJ62" s="62">
        <v>29</v>
      </c>
      <c r="AK62" s="853">
        <f>AG62/AJ62</f>
        <v>9.109500988895384</v>
      </c>
      <c r="AL62" s="853">
        <f>AH62/AJ62</f>
        <v>0.87802419170075985</v>
      </c>
      <c r="AM62" s="853">
        <f>AB62/AJ62</f>
        <v>54.87651198129749</v>
      </c>
      <c r="AN62" s="29">
        <v>2</v>
      </c>
      <c r="AO62" s="95">
        <v>43.4</v>
      </c>
      <c r="AP62" s="95">
        <v>98.7</v>
      </c>
      <c r="AQ62" s="32">
        <v>8038</v>
      </c>
      <c r="AR62" s="32">
        <v>7.37</v>
      </c>
      <c r="AS62" s="32">
        <v>4384</v>
      </c>
      <c r="AT62" s="32">
        <v>47.7</v>
      </c>
      <c r="AU62" s="32">
        <v>4411</v>
      </c>
      <c r="AV62" s="32">
        <v>6.95</v>
      </c>
      <c r="AW62" s="32">
        <v>29695</v>
      </c>
      <c r="AX62" s="32">
        <v>98</v>
      </c>
      <c r="AY62" s="32">
        <v>5443</v>
      </c>
      <c r="AZ62" s="32">
        <v>87.7</v>
      </c>
      <c r="BA62" s="32">
        <v>9389</v>
      </c>
      <c r="BB62" s="95">
        <v>16.7</v>
      </c>
      <c r="BC62" s="32">
        <v>38.200000000000003</v>
      </c>
      <c r="BD62" s="32">
        <v>91.8</v>
      </c>
      <c r="BE62" s="32">
        <v>19092</v>
      </c>
      <c r="BF62" s="32">
        <v>97.2</v>
      </c>
      <c r="BG62" s="32">
        <v>2565</v>
      </c>
      <c r="BH62" s="32">
        <v>9.1199999999999992</v>
      </c>
      <c r="BI62" s="32">
        <v>3353</v>
      </c>
      <c r="BJ62" s="32">
        <v>93</v>
      </c>
      <c r="BK62" s="32">
        <v>21764</v>
      </c>
      <c r="BL62" s="32">
        <v>3.55</v>
      </c>
      <c r="BM62" s="32">
        <v>3426</v>
      </c>
      <c r="BN62" s="32">
        <v>7.52</v>
      </c>
      <c r="BO62" s="32">
        <v>5044</v>
      </c>
      <c r="BP62" s="32">
        <v>26.6</v>
      </c>
      <c r="BQ62" s="82">
        <v>18.100000000000001</v>
      </c>
      <c r="BR62" s="84">
        <v>42</v>
      </c>
      <c r="BS62" s="86">
        <v>37.9</v>
      </c>
      <c r="BT62" s="109">
        <v>11.9</v>
      </c>
      <c r="BU62" s="88">
        <v>0.2</v>
      </c>
      <c r="BV62" s="108">
        <v>1.4</v>
      </c>
      <c r="BW62" s="109" t="s">
        <v>124</v>
      </c>
      <c r="BX62" s="109">
        <v>3.2</v>
      </c>
      <c r="BY62" s="109">
        <v>0.01</v>
      </c>
      <c r="BZ62" s="69">
        <v>80.3</v>
      </c>
      <c r="CA62" s="95">
        <v>19.7</v>
      </c>
      <c r="CB62" s="93">
        <v>4.0761421319796955</v>
      </c>
      <c r="CC62" s="94">
        <v>0.3</v>
      </c>
      <c r="CD62" s="109" t="s">
        <v>124</v>
      </c>
      <c r="CE62" s="69">
        <v>6.9</v>
      </c>
      <c r="CF62" s="32">
        <v>10.6</v>
      </c>
      <c r="CG62" s="95">
        <v>26.634942148760331</v>
      </c>
      <c r="CH62" s="32">
        <v>97.9</v>
      </c>
      <c r="CI62" s="32">
        <v>104365</v>
      </c>
      <c r="CJ62" s="95">
        <v>2.0999999999999943</v>
      </c>
      <c r="CK62" s="95">
        <v>40.11694214876033</v>
      </c>
      <c r="CL62" s="95">
        <v>24.7</v>
      </c>
      <c r="CM62" s="95">
        <v>10.71694214876033</v>
      </c>
      <c r="CN62" s="95">
        <v>37.9</v>
      </c>
      <c r="CO62" s="95">
        <v>15.917999999999999</v>
      </c>
      <c r="CP62" s="95">
        <v>32.1</v>
      </c>
      <c r="CQ62" s="95">
        <v>13.482000000000001</v>
      </c>
      <c r="CR62" s="98">
        <v>0.3</v>
      </c>
      <c r="CS62" s="32" t="s">
        <v>789</v>
      </c>
      <c r="CT62" s="847" t="s">
        <v>409</v>
      </c>
      <c r="CU62" s="847" t="s">
        <v>409</v>
      </c>
      <c r="CV62" s="847">
        <v>1811</v>
      </c>
      <c r="CW62" s="847">
        <v>35.9</v>
      </c>
      <c r="CX62" s="847">
        <v>64.099999999999994</v>
      </c>
      <c r="CY62" s="847" t="s">
        <v>409</v>
      </c>
      <c r="CZ62" s="847" t="s">
        <v>409</v>
      </c>
      <c r="DA62" s="847" t="s">
        <v>409</v>
      </c>
      <c r="DB62" s="847" t="s">
        <v>409</v>
      </c>
      <c r="DC62" s="848">
        <v>0</v>
      </c>
      <c r="DD62" s="97">
        <v>7.8844384156612506</v>
      </c>
      <c r="DE62" s="98">
        <v>0.83935593220338978</v>
      </c>
      <c r="DF62" s="820"/>
      <c r="DG62" s="29" t="s">
        <v>60</v>
      </c>
      <c r="DH62" s="872" t="s">
        <v>615</v>
      </c>
      <c r="DI62" s="872" t="s">
        <v>615</v>
      </c>
      <c r="DJ62" s="872" t="s">
        <v>615</v>
      </c>
      <c r="DK62" s="872">
        <v>2</v>
      </c>
      <c r="DL62" s="872">
        <v>3</v>
      </c>
      <c r="DM62" s="872">
        <v>2</v>
      </c>
      <c r="DN62" s="820" t="s">
        <v>438</v>
      </c>
      <c r="DO62" s="845" t="s">
        <v>3345</v>
      </c>
      <c r="DP62" s="29">
        <v>65</v>
      </c>
      <c r="DQ62" s="29" t="s">
        <v>438</v>
      </c>
      <c r="DR62" s="29" t="s">
        <v>438</v>
      </c>
      <c r="DS62" s="845" t="s">
        <v>3346</v>
      </c>
      <c r="DT62" s="845" t="s">
        <v>3347</v>
      </c>
      <c r="DW62" s="61"/>
    </row>
    <row r="63" spans="1:188" ht="13.15" customHeight="1">
      <c r="A63" s="29">
        <v>77</v>
      </c>
      <c r="B63" s="30">
        <v>10563</v>
      </c>
      <c r="C63" s="871" t="s">
        <v>291</v>
      </c>
      <c r="D63" s="111" t="s">
        <v>1518</v>
      </c>
      <c r="E63" s="111">
        <v>5403192949</v>
      </c>
      <c r="F63" s="69">
        <v>65</v>
      </c>
      <c r="G63" s="32" t="s">
        <v>1545</v>
      </c>
      <c r="H63" s="842" t="s">
        <v>35</v>
      </c>
      <c r="I63" s="843" t="s">
        <v>284</v>
      </c>
      <c r="J63" s="30" t="s">
        <v>291</v>
      </c>
      <c r="K63" s="29" t="s">
        <v>43</v>
      </c>
      <c r="L63" s="29" t="s">
        <v>60</v>
      </c>
      <c r="M63" s="845" t="s">
        <v>105</v>
      </c>
      <c r="N63" s="29">
        <v>3</v>
      </c>
      <c r="O63" s="805">
        <v>5</v>
      </c>
      <c r="P63" s="29">
        <v>1</v>
      </c>
      <c r="Q63" s="846" t="s">
        <v>777</v>
      </c>
      <c r="R63" s="29" t="s">
        <v>747</v>
      </c>
      <c r="S63" s="98">
        <v>1655.8318720000002</v>
      </c>
      <c r="T63" s="32">
        <v>75</v>
      </c>
      <c r="U63" s="32">
        <v>1.93</v>
      </c>
      <c r="V63" s="32">
        <v>1.23</v>
      </c>
      <c r="W63" s="32">
        <v>2670000</v>
      </c>
      <c r="X63" s="95">
        <v>89.7</v>
      </c>
      <c r="Y63" s="95">
        <v>17.399999999999999</v>
      </c>
      <c r="Z63" s="32">
        <v>1040000</v>
      </c>
      <c r="AA63" s="63">
        <v>272168.54237288138</v>
      </c>
      <c r="AB63" s="853">
        <f>X63*AA63/100</f>
        <v>244135.18250847459</v>
      </c>
      <c r="AC63" s="32">
        <v>1.1499999999999999</v>
      </c>
      <c r="AD63" s="32">
        <v>836000</v>
      </c>
      <c r="AE63" s="854">
        <f t="shared" si="5"/>
        <v>16.25</v>
      </c>
      <c r="AF63" s="29">
        <f t="shared" si="5"/>
        <v>204000</v>
      </c>
      <c r="AG63" s="853">
        <f>AB63*Y63/100</f>
        <v>42479.521756474569</v>
      </c>
      <c r="AH63" s="853">
        <f>AC63*AB63/100</f>
        <v>2807.5545988474578</v>
      </c>
      <c r="AI63" s="853">
        <f>AG63-AH63</f>
        <v>39671.967157627114</v>
      </c>
      <c r="AJ63" s="62">
        <v>6</v>
      </c>
      <c r="AK63" s="853">
        <f>AG63/AJ63</f>
        <v>7079.9202927457618</v>
      </c>
      <c r="AL63" s="853">
        <f>AH63/AJ63</f>
        <v>467.92576647457628</v>
      </c>
      <c r="AM63" s="853">
        <f>AB63/AJ63</f>
        <v>40689.197084745763</v>
      </c>
      <c r="AN63" s="29">
        <v>3</v>
      </c>
      <c r="AO63" s="95">
        <v>85.6</v>
      </c>
      <c r="AP63" s="95">
        <v>6.46</v>
      </c>
      <c r="AQ63" s="32">
        <v>1649</v>
      </c>
      <c r="AR63" s="32">
        <v>1.05</v>
      </c>
      <c r="AS63" s="32">
        <v>2743</v>
      </c>
      <c r="AT63" s="32">
        <v>7.8E-2</v>
      </c>
      <c r="AU63" s="32">
        <v>2137</v>
      </c>
      <c r="AV63" s="32">
        <v>2.3199999999999998</v>
      </c>
      <c r="AW63" s="32">
        <v>4113</v>
      </c>
      <c r="AX63" s="32">
        <v>0.19</v>
      </c>
      <c r="AY63" s="32">
        <v>2906</v>
      </c>
      <c r="AZ63" s="32">
        <v>91.8</v>
      </c>
      <c r="BA63" s="32">
        <v>1580</v>
      </c>
      <c r="BB63" s="95">
        <v>7.79</v>
      </c>
      <c r="BC63" s="32">
        <v>3.67</v>
      </c>
      <c r="BD63" s="32">
        <v>56</v>
      </c>
      <c r="BE63" s="32">
        <v>1016</v>
      </c>
      <c r="BF63" s="32">
        <v>52.3</v>
      </c>
      <c r="BG63" s="32">
        <v>889</v>
      </c>
      <c r="BH63" s="32">
        <v>24.4</v>
      </c>
      <c r="BI63" s="32">
        <v>604</v>
      </c>
      <c r="BJ63" s="32">
        <v>54.6</v>
      </c>
      <c r="BK63" s="32">
        <v>3313</v>
      </c>
      <c r="BL63" s="32">
        <v>0.49</v>
      </c>
      <c r="BM63" s="32">
        <v>1944</v>
      </c>
      <c r="BN63" s="32">
        <v>1.04</v>
      </c>
      <c r="BO63" s="32">
        <v>3024</v>
      </c>
      <c r="BP63" s="32">
        <v>6.05</v>
      </c>
      <c r="BQ63" s="81">
        <v>5.2</v>
      </c>
      <c r="BR63" s="83">
        <v>2.1</v>
      </c>
      <c r="BS63" s="85">
        <v>92.6</v>
      </c>
      <c r="BT63" s="69">
        <v>4.3</v>
      </c>
      <c r="BU63" s="89">
        <v>0.2</v>
      </c>
      <c r="BV63" s="69">
        <v>3.8</v>
      </c>
      <c r="BW63" s="32" t="s">
        <v>124</v>
      </c>
      <c r="BX63" s="109">
        <v>0.8</v>
      </c>
      <c r="BY63" s="69">
        <v>0.01</v>
      </c>
      <c r="BZ63" s="69">
        <v>48.5</v>
      </c>
      <c r="CA63" s="69">
        <v>51.9</v>
      </c>
      <c r="CB63" s="93">
        <v>0.93448940269749525</v>
      </c>
      <c r="CC63" s="111">
        <v>0.06</v>
      </c>
      <c r="CD63" s="32" t="s">
        <v>124</v>
      </c>
      <c r="CE63" s="69">
        <v>13.1</v>
      </c>
      <c r="CF63" s="69">
        <v>12</v>
      </c>
      <c r="CG63" s="95">
        <v>1.4406000000000001</v>
      </c>
      <c r="CH63" s="32">
        <v>91.2</v>
      </c>
      <c r="CI63" s="32">
        <v>50113</v>
      </c>
      <c r="CJ63" s="95">
        <v>8.7999999999999972</v>
      </c>
      <c r="CK63" s="95">
        <v>1.8417000000000001</v>
      </c>
      <c r="CL63" s="95">
        <v>25.5</v>
      </c>
      <c r="CM63" s="95">
        <v>0.53550000000000009</v>
      </c>
      <c r="CN63" s="95">
        <v>43.1</v>
      </c>
      <c r="CO63" s="95">
        <v>0.90510000000000002</v>
      </c>
      <c r="CP63" s="95">
        <v>19.100000000000001</v>
      </c>
      <c r="CQ63" s="95">
        <v>0.40110000000000007</v>
      </c>
      <c r="CR63" s="32">
        <v>0.1</v>
      </c>
      <c r="CS63" s="32" t="s">
        <v>778</v>
      </c>
      <c r="CT63" s="847" t="s">
        <v>409</v>
      </c>
      <c r="CU63" s="847" t="s">
        <v>409</v>
      </c>
      <c r="CV63" s="847">
        <v>49122</v>
      </c>
      <c r="CW63" s="847">
        <v>89.7</v>
      </c>
      <c r="CX63" s="847">
        <v>10.3</v>
      </c>
      <c r="CY63" s="847" t="s">
        <v>409</v>
      </c>
      <c r="CZ63" s="847" t="s">
        <v>409</v>
      </c>
      <c r="DA63" s="847" t="s">
        <v>409</v>
      </c>
      <c r="DB63" s="847" t="s">
        <v>409</v>
      </c>
      <c r="DC63" s="848">
        <v>0</v>
      </c>
      <c r="DD63" s="97">
        <v>85.022263224507839</v>
      </c>
      <c r="DE63" s="98">
        <v>22.680711864406781</v>
      </c>
      <c r="DF63" s="820"/>
      <c r="DG63" s="29" t="s">
        <v>60</v>
      </c>
      <c r="DH63" s="872">
        <v>182</v>
      </c>
      <c r="DI63" s="872">
        <v>100</v>
      </c>
      <c r="DJ63" s="872"/>
      <c r="DK63" s="872">
        <v>2</v>
      </c>
      <c r="DL63" s="872">
        <v>3</v>
      </c>
      <c r="DM63" s="872">
        <v>2</v>
      </c>
      <c r="DN63" s="820" t="s">
        <v>440</v>
      </c>
      <c r="DO63" s="873" t="s">
        <v>456</v>
      </c>
      <c r="DP63" s="872">
        <v>65</v>
      </c>
      <c r="DQ63" s="872" t="s">
        <v>440</v>
      </c>
      <c r="DR63" s="872" t="s">
        <v>440</v>
      </c>
      <c r="DS63" s="873" t="s">
        <v>3348</v>
      </c>
      <c r="DT63" s="873" t="s">
        <v>3349</v>
      </c>
      <c r="DU63" s="2"/>
      <c r="DV63" s="2"/>
      <c r="DW63" s="61"/>
      <c r="DX63" s="15"/>
    </row>
    <row r="64" spans="1:188" ht="13.15" customHeight="1">
      <c r="A64" s="29">
        <v>80</v>
      </c>
      <c r="B64" s="30">
        <v>10628</v>
      </c>
      <c r="C64" s="871" t="s">
        <v>291</v>
      </c>
      <c r="D64" s="111" t="s">
        <v>1518</v>
      </c>
      <c r="E64" s="111">
        <v>5403192949</v>
      </c>
      <c r="F64" s="69">
        <v>65</v>
      </c>
      <c r="G64" s="32" t="s">
        <v>1525</v>
      </c>
      <c r="H64" s="842" t="s">
        <v>35</v>
      </c>
      <c r="I64" s="843" t="s">
        <v>287</v>
      </c>
      <c r="J64" s="30" t="s">
        <v>291</v>
      </c>
      <c r="K64" s="29" t="s">
        <v>43</v>
      </c>
      <c r="L64" s="29" t="s">
        <v>60</v>
      </c>
      <c r="M64" s="845" t="s">
        <v>105</v>
      </c>
      <c r="N64" s="29">
        <v>3</v>
      </c>
      <c r="O64" s="805">
        <v>5</v>
      </c>
      <c r="P64" s="29">
        <v>1</v>
      </c>
      <c r="Q64" s="846" t="s">
        <v>777</v>
      </c>
      <c r="R64" s="852">
        <v>43.95683980750001</v>
      </c>
      <c r="S64" s="98">
        <v>1077.061177000001</v>
      </c>
      <c r="T64" s="32">
        <v>81.099999999999994</v>
      </c>
      <c r="U64" s="32">
        <v>1.75</v>
      </c>
      <c r="V64" s="32">
        <v>0.61</v>
      </c>
      <c r="W64" s="32">
        <v>3520000</v>
      </c>
      <c r="X64" s="95">
        <v>89.4</v>
      </c>
      <c r="Y64" s="95">
        <v>5.92</v>
      </c>
      <c r="Z64" s="32">
        <v>1420000</v>
      </c>
      <c r="AA64" s="63">
        <v>189112.14545454545</v>
      </c>
      <c r="AB64" s="853">
        <f>X64*AA64/100</f>
        <v>169066.25803636364</v>
      </c>
      <c r="AC64" s="32">
        <v>0.74</v>
      </c>
      <c r="AD64" s="32">
        <v>1190000</v>
      </c>
      <c r="AE64" s="854">
        <f t="shared" si="5"/>
        <v>5.18</v>
      </c>
      <c r="AF64" s="29">
        <f t="shared" si="5"/>
        <v>230000</v>
      </c>
      <c r="AG64" s="853">
        <f>AB64*Y64/100</f>
        <v>10008.722475752727</v>
      </c>
      <c r="AH64" s="853">
        <f>AC64*AB64/100</f>
        <v>1251.0903094690909</v>
      </c>
      <c r="AI64" s="853">
        <f>AG64-AH64</f>
        <v>8757.6321662836363</v>
      </c>
      <c r="AJ64" s="62">
        <v>6</v>
      </c>
      <c r="AK64" s="853">
        <f>AG64/AJ64</f>
        <v>1668.1204126254545</v>
      </c>
      <c r="AL64" s="853">
        <f>AH64/AJ64</f>
        <v>208.51505157818181</v>
      </c>
      <c r="AM64" s="853">
        <f>AB64/AJ64</f>
        <v>28177.709672727273</v>
      </c>
      <c r="AN64" s="30">
        <v>3</v>
      </c>
      <c r="AO64" s="95">
        <v>89.6</v>
      </c>
      <c r="AP64" s="95">
        <v>94.3</v>
      </c>
      <c r="AQ64" s="32">
        <v>2888</v>
      </c>
      <c r="AR64" s="32">
        <v>1.1299999999999999</v>
      </c>
      <c r="AS64" s="32">
        <v>4125</v>
      </c>
      <c r="AT64" s="32">
        <v>75.7</v>
      </c>
      <c r="AU64" s="32">
        <v>5028</v>
      </c>
      <c r="AV64" s="32">
        <v>1.1100000000000001</v>
      </c>
      <c r="AW64" s="32">
        <v>14208</v>
      </c>
      <c r="AX64" s="32">
        <v>92.8</v>
      </c>
      <c r="AY64" s="32">
        <v>4227</v>
      </c>
      <c r="AZ64" s="32">
        <v>92.2</v>
      </c>
      <c r="BA64" s="32">
        <v>9709</v>
      </c>
      <c r="BB64" s="95">
        <v>6.81</v>
      </c>
      <c r="BC64" s="32">
        <v>1.81</v>
      </c>
      <c r="BD64" s="32">
        <v>72.099999999999994</v>
      </c>
      <c r="BE64" s="32">
        <v>6205</v>
      </c>
      <c r="BF64" s="32">
        <v>94</v>
      </c>
      <c r="BG64" s="32">
        <v>2010</v>
      </c>
      <c r="BH64" s="32">
        <v>38</v>
      </c>
      <c r="BI64" s="32">
        <v>4125</v>
      </c>
      <c r="BJ64" s="32">
        <v>81.099999999999994</v>
      </c>
      <c r="BK64" s="32">
        <v>8236</v>
      </c>
      <c r="BL64" s="32">
        <v>4.22</v>
      </c>
      <c r="BM64" s="32">
        <v>3553</v>
      </c>
      <c r="BN64" s="32">
        <v>3.06</v>
      </c>
      <c r="BO64" s="32">
        <v>8236</v>
      </c>
      <c r="BP64" s="32">
        <v>2.87</v>
      </c>
      <c r="BQ64" s="81">
        <v>4</v>
      </c>
      <c r="BR64" s="83">
        <v>1.8</v>
      </c>
      <c r="BS64" s="85">
        <v>93.8</v>
      </c>
      <c r="BT64" s="69">
        <v>3.2</v>
      </c>
      <c r="BU64" s="89">
        <v>0.2</v>
      </c>
      <c r="BV64" s="69">
        <v>3.1</v>
      </c>
      <c r="BW64" s="32" t="s">
        <v>124</v>
      </c>
      <c r="BX64" s="91">
        <v>0</v>
      </c>
      <c r="BY64" s="69">
        <v>0.2</v>
      </c>
      <c r="BZ64" s="69">
        <v>46.6</v>
      </c>
      <c r="CA64" s="69">
        <v>53.3</v>
      </c>
      <c r="CB64" s="93">
        <v>0.87429643527204515</v>
      </c>
      <c r="CC64" s="111">
        <v>0.2</v>
      </c>
      <c r="CD64" s="32" t="s">
        <v>124</v>
      </c>
      <c r="CE64" s="69">
        <v>12.2</v>
      </c>
      <c r="CF64" s="69">
        <v>11.6</v>
      </c>
      <c r="CG64" s="95">
        <v>1.2942</v>
      </c>
      <c r="CH64" s="32">
        <v>90.6</v>
      </c>
      <c r="CI64" s="32">
        <v>63996</v>
      </c>
      <c r="CJ64" s="95">
        <v>9.4000000000000057</v>
      </c>
      <c r="CK64" s="95">
        <v>1.5534000000000001</v>
      </c>
      <c r="CL64" s="32">
        <v>43.2</v>
      </c>
      <c r="CM64" s="95">
        <v>0.77760000000000007</v>
      </c>
      <c r="CN64" s="32">
        <v>28.7</v>
      </c>
      <c r="CO64" s="95">
        <v>0.51659999999999995</v>
      </c>
      <c r="CP64" s="32">
        <v>14.4</v>
      </c>
      <c r="CQ64" s="95">
        <v>0.25920000000000004</v>
      </c>
      <c r="CR64" s="32">
        <v>7.0000000000000007E-2</v>
      </c>
      <c r="CS64" s="32" t="s">
        <v>778</v>
      </c>
      <c r="CT64" s="26">
        <v>69.5</v>
      </c>
      <c r="CU64" s="847" t="s">
        <v>409</v>
      </c>
      <c r="CV64" s="847">
        <v>34030</v>
      </c>
      <c r="CW64" s="847">
        <v>91.4</v>
      </c>
      <c r="CX64" s="847">
        <v>8.6</v>
      </c>
      <c r="CY64" s="847" t="s">
        <v>409</v>
      </c>
      <c r="CZ64" s="847" t="s">
        <v>409</v>
      </c>
      <c r="DA64" s="847" t="s">
        <v>409</v>
      </c>
      <c r="DB64" s="847" t="s">
        <v>409</v>
      </c>
      <c r="DC64" s="848">
        <v>0</v>
      </c>
      <c r="DD64" s="97">
        <v>82.362890688843862</v>
      </c>
      <c r="DE64" s="98">
        <v>15.759345454545455</v>
      </c>
      <c r="DF64" s="820"/>
      <c r="DG64" s="29" t="s">
        <v>60</v>
      </c>
      <c r="DH64" s="872">
        <v>182</v>
      </c>
      <c r="DI64" s="872">
        <v>100</v>
      </c>
      <c r="DJ64" s="872"/>
      <c r="DK64" s="872">
        <v>2</v>
      </c>
      <c r="DL64" s="872">
        <v>3</v>
      </c>
      <c r="DM64" s="872">
        <v>2</v>
      </c>
      <c r="DN64" s="820" t="s">
        <v>440</v>
      </c>
      <c r="DO64" s="845" t="s">
        <v>456</v>
      </c>
      <c r="DP64" s="29">
        <v>120</v>
      </c>
      <c r="DQ64" s="29" t="s">
        <v>440</v>
      </c>
      <c r="DR64" s="29" t="s">
        <v>440</v>
      </c>
      <c r="DS64" s="845" t="s">
        <v>3348</v>
      </c>
      <c r="DT64" s="845" t="s">
        <v>3349</v>
      </c>
      <c r="DW64" s="61"/>
      <c r="DX64" s="15"/>
      <c r="DY64" s="15"/>
      <c r="DZ64" s="15"/>
      <c r="EA64" s="15"/>
      <c r="EB64" s="15"/>
      <c r="EC64" s="15"/>
      <c r="ED64" s="15"/>
      <c r="EE64" s="15"/>
      <c r="EF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</row>
    <row r="65" spans="1:188" ht="13.15" customHeight="1">
      <c r="A65" s="29">
        <v>82</v>
      </c>
      <c r="B65" s="30">
        <v>10648</v>
      </c>
      <c r="C65" s="871" t="s">
        <v>291</v>
      </c>
      <c r="D65" s="111" t="s">
        <v>1518</v>
      </c>
      <c r="E65" s="111">
        <v>5403192949</v>
      </c>
      <c r="F65" s="69">
        <v>65</v>
      </c>
      <c r="G65" s="32" t="s">
        <v>1516</v>
      </c>
      <c r="H65" s="842" t="s">
        <v>35</v>
      </c>
      <c r="I65" s="843" t="s">
        <v>289</v>
      </c>
      <c r="J65" s="30" t="s">
        <v>291</v>
      </c>
      <c r="K65" s="29" t="s">
        <v>43</v>
      </c>
      <c r="L65" s="29" t="s">
        <v>60</v>
      </c>
      <c r="M65" s="845" t="s">
        <v>105</v>
      </c>
      <c r="N65" s="29">
        <v>3</v>
      </c>
      <c r="O65" s="805">
        <v>5</v>
      </c>
      <c r="P65" s="29">
        <v>1</v>
      </c>
      <c r="Q65" s="846" t="s">
        <v>777</v>
      </c>
      <c r="R65" s="29" t="s">
        <v>747</v>
      </c>
      <c r="S65" s="98">
        <v>2013.2356249999971</v>
      </c>
      <c r="T65" s="32">
        <v>80</v>
      </c>
      <c r="U65" s="32">
        <v>0.9</v>
      </c>
      <c r="V65" s="32">
        <v>3.01</v>
      </c>
      <c r="W65" s="32">
        <v>2460000</v>
      </c>
      <c r="X65" s="95">
        <v>92.4</v>
      </c>
      <c r="Y65" s="95">
        <v>19.100000000000001</v>
      </c>
      <c r="Z65" s="32">
        <v>1470000</v>
      </c>
      <c r="AA65" s="63">
        <v>122890.14084507043</v>
      </c>
      <c r="AB65" s="853">
        <f>X65*AA65/100</f>
        <v>113550.49014084508</v>
      </c>
      <c r="AC65" s="32">
        <v>0.66</v>
      </c>
      <c r="AD65" s="32">
        <v>1090000</v>
      </c>
      <c r="AE65" s="854">
        <f t="shared" si="5"/>
        <v>18.440000000000001</v>
      </c>
      <c r="AF65" s="29">
        <f t="shared" si="5"/>
        <v>380000</v>
      </c>
      <c r="AG65" s="853">
        <f>AB65*Y65/100</f>
        <v>21688.143616901412</v>
      </c>
      <c r="AH65" s="853">
        <f>AC65*AB65/100</f>
        <v>749.43323492957757</v>
      </c>
      <c r="AI65" s="853">
        <f>AG65-AH65</f>
        <v>20938.710381971836</v>
      </c>
      <c r="AJ65" s="62">
        <v>5</v>
      </c>
      <c r="AK65" s="853">
        <f>AG65/AJ65</f>
        <v>4337.6287233802823</v>
      </c>
      <c r="AL65" s="853">
        <f>AH65/AJ65</f>
        <v>149.88664698591552</v>
      </c>
      <c r="AM65" s="853">
        <f>AB65/AJ65</f>
        <v>22710.098028169017</v>
      </c>
      <c r="AN65" s="29">
        <v>3</v>
      </c>
      <c r="AO65" s="95">
        <v>95.5</v>
      </c>
      <c r="AP65" s="95">
        <v>90</v>
      </c>
      <c r="AQ65" s="32">
        <v>3641</v>
      </c>
      <c r="AR65" s="32">
        <v>0.63</v>
      </c>
      <c r="AS65" s="32">
        <v>2924</v>
      </c>
      <c r="AT65" s="32">
        <v>69.3</v>
      </c>
      <c r="AU65" s="32">
        <v>4318</v>
      </c>
      <c r="AV65" s="32">
        <v>0.67</v>
      </c>
      <c r="AW65" s="32">
        <v>13951</v>
      </c>
      <c r="AX65" s="32">
        <v>96</v>
      </c>
      <c r="AY65" s="32">
        <v>3965</v>
      </c>
      <c r="AZ65" s="32">
        <v>95.8</v>
      </c>
      <c r="BA65" s="32">
        <v>10382</v>
      </c>
      <c r="BB65" s="95">
        <v>2.81</v>
      </c>
      <c r="BC65" s="32">
        <v>0.74</v>
      </c>
      <c r="BD65" s="32">
        <v>75.7</v>
      </c>
      <c r="BE65" s="32">
        <v>9504</v>
      </c>
      <c r="BF65" s="32">
        <v>88.8</v>
      </c>
      <c r="BG65" s="32">
        <v>1974</v>
      </c>
      <c r="BH65" s="32">
        <v>27.1</v>
      </c>
      <c r="BI65" s="32">
        <v>2526</v>
      </c>
      <c r="BJ65" s="32">
        <v>81.5</v>
      </c>
      <c r="BK65" s="32">
        <v>9389</v>
      </c>
      <c r="BL65" s="32">
        <v>7.79</v>
      </c>
      <c r="BM65" s="32">
        <v>3343</v>
      </c>
      <c r="BN65" s="32">
        <v>6.41</v>
      </c>
      <c r="BO65" s="32">
        <v>8674</v>
      </c>
      <c r="BP65" s="32">
        <v>1.18</v>
      </c>
      <c r="BQ65" s="81">
        <v>3.1</v>
      </c>
      <c r="BR65" s="83">
        <v>0.8</v>
      </c>
      <c r="BS65" s="85">
        <v>95.6</v>
      </c>
      <c r="BT65" s="69">
        <v>2.5</v>
      </c>
      <c r="BU65" s="89">
        <v>0.3</v>
      </c>
      <c r="BV65" s="69">
        <v>4.5999999999999996</v>
      </c>
      <c r="BW65" s="32" t="s">
        <v>124</v>
      </c>
      <c r="BX65" s="91">
        <v>0</v>
      </c>
      <c r="BY65" s="69">
        <v>0.2</v>
      </c>
      <c r="BZ65" s="69">
        <v>46.9</v>
      </c>
      <c r="CA65" s="69">
        <v>52.5</v>
      </c>
      <c r="CB65" s="93">
        <v>0.89333333333333331</v>
      </c>
      <c r="CC65" s="111">
        <v>0.1</v>
      </c>
      <c r="CD65" s="32" t="s">
        <v>124</v>
      </c>
      <c r="CE65" s="69">
        <v>2.9</v>
      </c>
      <c r="CF65" s="69">
        <v>5.9</v>
      </c>
      <c r="CG65" s="95">
        <v>0.55680000000000007</v>
      </c>
      <c r="CH65" s="32">
        <v>91.6</v>
      </c>
      <c r="CI65" s="32">
        <v>50254</v>
      </c>
      <c r="CJ65" s="95">
        <v>8.4000000000000057</v>
      </c>
      <c r="CK65" s="95">
        <v>0.72000000000000008</v>
      </c>
      <c r="CL65" s="32">
        <v>14.9</v>
      </c>
      <c r="CM65" s="95">
        <v>0.11920000000000001</v>
      </c>
      <c r="CN65" s="32">
        <v>54.7</v>
      </c>
      <c r="CO65" s="95">
        <v>0.43760000000000004</v>
      </c>
      <c r="CP65" s="32">
        <v>20.399999999999999</v>
      </c>
      <c r="CQ65" s="95">
        <v>0.16320000000000001</v>
      </c>
      <c r="CR65" s="32">
        <v>0.05</v>
      </c>
      <c r="CS65" s="32" t="s">
        <v>778</v>
      </c>
      <c r="CT65" s="26">
        <v>86.9</v>
      </c>
      <c r="CU65" s="847" t="s">
        <v>409</v>
      </c>
      <c r="CV65" s="847">
        <v>39282</v>
      </c>
      <c r="CW65" s="847">
        <v>94.9</v>
      </c>
      <c r="CX65" s="847">
        <v>5.0999999999999996</v>
      </c>
      <c r="CY65" s="847" t="s">
        <v>409</v>
      </c>
      <c r="CZ65" s="847" t="s">
        <v>409</v>
      </c>
      <c r="DA65" s="847" t="s">
        <v>409</v>
      </c>
      <c r="DB65" s="847" t="s">
        <v>409</v>
      </c>
      <c r="DC65" s="848">
        <v>0</v>
      </c>
      <c r="DD65" s="97">
        <v>83.565587665714659</v>
      </c>
      <c r="DE65" s="98">
        <v>20.481690140845071</v>
      </c>
      <c r="DF65" s="820"/>
      <c r="DG65" s="29" t="s">
        <v>60</v>
      </c>
      <c r="DH65" s="872">
        <v>182</v>
      </c>
      <c r="DI65" s="872">
        <v>100</v>
      </c>
      <c r="DJ65" s="872"/>
      <c r="DK65" s="872">
        <v>2</v>
      </c>
      <c r="DL65" s="872">
        <v>3</v>
      </c>
      <c r="DM65" s="872">
        <v>2</v>
      </c>
      <c r="DN65" s="820" t="s">
        <v>440</v>
      </c>
      <c r="DO65" s="886" t="s">
        <v>456</v>
      </c>
      <c r="DP65" s="29">
        <v>60</v>
      </c>
      <c r="DQ65" s="29" t="s">
        <v>440</v>
      </c>
      <c r="DR65" s="29" t="s">
        <v>440</v>
      </c>
      <c r="DS65" s="845" t="s">
        <v>3348</v>
      </c>
      <c r="DT65" s="845" t="s">
        <v>3349</v>
      </c>
      <c r="DW65" s="61"/>
    </row>
    <row r="66" spans="1:188" ht="13.15" customHeight="1">
      <c r="A66" s="29"/>
      <c r="B66" s="30">
        <v>9453</v>
      </c>
      <c r="C66" s="810" t="s">
        <v>329</v>
      </c>
      <c r="D66" s="32" t="s">
        <v>1651</v>
      </c>
      <c r="E66" s="32">
        <v>7854224466</v>
      </c>
      <c r="F66" s="69">
        <v>40</v>
      </c>
      <c r="G66" s="32" t="s">
        <v>1909</v>
      </c>
      <c r="H66" s="842" t="s">
        <v>795</v>
      </c>
      <c r="I66" s="843"/>
      <c r="J66" s="844" t="s">
        <v>329</v>
      </c>
      <c r="K66" s="29" t="s">
        <v>48</v>
      </c>
      <c r="L66" s="32" t="s">
        <v>330</v>
      </c>
      <c r="M66" s="845" t="s">
        <v>166</v>
      </c>
      <c r="N66" s="29">
        <v>1</v>
      </c>
      <c r="O66" s="850" t="s">
        <v>3196</v>
      </c>
      <c r="P66" s="29">
        <v>1</v>
      </c>
      <c r="Q66" s="846" t="s">
        <v>777</v>
      </c>
      <c r="R66" s="852">
        <v>22.831147464300003</v>
      </c>
      <c r="S66" s="98">
        <v>1250.26</v>
      </c>
      <c r="T66" s="29">
        <v>63.5</v>
      </c>
      <c r="U66" s="29">
        <v>2.93</v>
      </c>
      <c r="V66" s="29">
        <v>2.56</v>
      </c>
      <c r="W66" s="29">
        <v>2900000</v>
      </c>
      <c r="X66" s="822">
        <v>70</v>
      </c>
      <c r="Y66" s="822">
        <v>68.900000000000006</v>
      </c>
      <c r="Z66" s="29">
        <v>615000</v>
      </c>
      <c r="AA66" s="39">
        <v>29234.576271186445</v>
      </c>
      <c r="AB66" s="853">
        <f>Y66*AA66/100</f>
        <v>20142.623050847462</v>
      </c>
      <c r="AC66" s="32">
        <v>2.75</v>
      </c>
      <c r="AD66" s="32">
        <v>1630000</v>
      </c>
      <c r="AE66" s="854">
        <f>Y66-AC66</f>
        <v>66.150000000000006</v>
      </c>
      <c r="AF66" s="29"/>
      <c r="AG66" s="853">
        <f>AB66*Y66/100</f>
        <v>13878.267282033903</v>
      </c>
      <c r="AH66" s="853">
        <f>AC66*AB66/100</f>
        <v>553.92213389830522</v>
      </c>
      <c r="AI66" s="853">
        <f>AG66-AH66</f>
        <v>13324.345148135599</v>
      </c>
      <c r="AJ66" s="62">
        <v>6.5</v>
      </c>
      <c r="AK66" s="853">
        <f>AG66/AJ66</f>
        <v>2135.1180433898312</v>
      </c>
      <c r="AL66" s="853">
        <f>AH66/AJ66</f>
        <v>85.218789830508499</v>
      </c>
      <c r="AM66" s="853">
        <f>AB66/AJ66</f>
        <v>3098.8650847457634</v>
      </c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81">
        <v>28.4</v>
      </c>
      <c r="BR66" s="83">
        <v>5.15</v>
      </c>
      <c r="BS66" s="86">
        <v>66.099999999999994</v>
      </c>
      <c r="BT66" s="95">
        <v>26.076363636363634</v>
      </c>
      <c r="BU66" s="95">
        <v>0.12854545454545455</v>
      </c>
      <c r="BV66" s="95">
        <v>0.62</v>
      </c>
      <c r="BW66" s="95" t="s">
        <v>124</v>
      </c>
      <c r="BX66" s="95">
        <v>6.73</v>
      </c>
      <c r="BY66" s="98">
        <v>1.9E-2</v>
      </c>
      <c r="BZ66" s="95">
        <v>42.6</v>
      </c>
      <c r="CA66" s="95">
        <v>57.9</v>
      </c>
      <c r="CB66" s="93">
        <v>0.73575129533678763</v>
      </c>
      <c r="CC66" s="94">
        <v>0.75</v>
      </c>
      <c r="CD66" s="32" t="s">
        <v>124</v>
      </c>
      <c r="CE66" s="95">
        <v>13.6</v>
      </c>
      <c r="CF66" s="95">
        <v>12.7</v>
      </c>
      <c r="CG66" s="95">
        <v>3.41</v>
      </c>
      <c r="CH66" s="95">
        <v>97.1</v>
      </c>
      <c r="CI66" s="107">
        <v>67887</v>
      </c>
      <c r="CJ66" s="95">
        <v>2.9000000000000057</v>
      </c>
      <c r="CK66" s="95">
        <v>4.5999999999999996</v>
      </c>
      <c r="CL66" s="95">
        <v>19.5</v>
      </c>
      <c r="CM66" s="95">
        <v>1</v>
      </c>
      <c r="CN66" s="95">
        <v>46.7</v>
      </c>
      <c r="CO66" s="95">
        <v>2.41</v>
      </c>
      <c r="CP66" s="87">
        <v>23.1</v>
      </c>
      <c r="CQ66" s="87">
        <v>1.19</v>
      </c>
      <c r="CR66" s="87">
        <v>0.2</v>
      </c>
      <c r="CS66" s="32" t="s">
        <v>780</v>
      </c>
      <c r="CT66" s="847" t="s">
        <v>409</v>
      </c>
      <c r="CU66" s="847" t="s">
        <v>409</v>
      </c>
      <c r="CV66" s="847">
        <v>6683</v>
      </c>
      <c r="CW66" s="847">
        <v>68.099999999999994</v>
      </c>
      <c r="CX66" s="847">
        <v>31.9</v>
      </c>
      <c r="CY66" s="847" t="s">
        <v>409</v>
      </c>
      <c r="CZ66" s="847" t="s">
        <v>409</v>
      </c>
      <c r="DA66" s="847" t="s">
        <v>409</v>
      </c>
      <c r="DB66" s="847" t="s">
        <v>409</v>
      </c>
      <c r="DC66" s="848">
        <v>0</v>
      </c>
      <c r="DD66" s="97">
        <v>87.769898391193905</v>
      </c>
      <c r="DE66" s="98">
        <v>4.4976271186440684</v>
      </c>
      <c r="DF66" s="29" t="s">
        <v>661</v>
      </c>
      <c r="DG66" s="29" t="s">
        <v>661</v>
      </c>
      <c r="DH66" s="872" t="s">
        <v>615</v>
      </c>
      <c r="DI66" s="872" t="s">
        <v>615</v>
      </c>
      <c r="DJ66" s="872" t="s">
        <v>615</v>
      </c>
      <c r="DK66" s="29">
        <v>2</v>
      </c>
      <c r="DL66" s="29">
        <v>2</v>
      </c>
      <c r="DM66" s="29">
        <v>2</v>
      </c>
      <c r="DN66" s="29" t="s">
        <v>438</v>
      </c>
      <c r="DO66" s="845" t="s">
        <v>442</v>
      </c>
      <c r="DP66" s="29" t="s">
        <v>615</v>
      </c>
      <c r="DQ66" s="29" t="s">
        <v>438</v>
      </c>
      <c r="DR66" s="29" t="s">
        <v>438</v>
      </c>
      <c r="DS66" s="845" t="s">
        <v>662</v>
      </c>
      <c r="DT66" s="845" t="s">
        <v>3350</v>
      </c>
      <c r="DW66" s="61"/>
      <c r="DX66" s="15"/>
      <c r="DY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</row>
    <row r="67" spans="1:188" ht="13.15" customHeight="1">
      <c r="A67" s="30"/>
      <c r="B67" s="30">
        <v>11076</v>
      </c>
      <c r="C67" s="810" t="s">
        <v>365</v>
      </c>
      <c r="D67" s="32" t="s">
        <v>1390</v>
      </c>
      <c r="E67" s="32">
        <v>6559210977</v>
      </c>
      <c r="F67" s="69">
        <v>54</v>
      </c>
      <c r="G67" s="32" t="s">
        <v>1388</v>
      </c>
      <c r="H67" s="842" t="s">
        <v>668</v>
      </c>
      <c r="I67" s="843" t="s">
        <v>348</v>
      </c>
      <c r="J67" s="30" t="s">
        <v>365</v>
      </c>
      <c r="K67" s="29" t="s">
        <v>48</v>
      </c>
      <c r="L67" s="29" t="s">
        <v>60</v>
      </c>
      <c r="M67" s="845" t="s">
        <v>105</v>
      </c>
      <c r="N67" s="29">
        <v>3</v>
      </c>
      <c r="O67" s="29"/>
      <c r="P67" s="29">
        <v>1</v>
      </c>
      <c r="Q67" s="862" t="s">
        <v>777</v>
      </c>
      <c r="R67" s="852">
        <v>3.9022224832000005</v>
      </c>
      <c r="S67" s="98">
        <v>723.88573999999926</v>
      </c>
      <c r="T67" s="29" t="s">
        <v>124</v>
      </c>
      <c r="U67" s="29" t="s">
        <v>124</v>
      </c>
      <c r="V67" s="29" t="s">
        <v>124</v>
      </c>
      <c r="W67" s="29" t="s">
        <v>124</v>
      </c>
      <c r="X67" s="29" t="s">
        <v>124</v>
      </c>
      <c r="Y67" s="29" t="s">
        <v>124</v>
      </c>
      <c r="Z67" s="29" t="s">
        <v>124</v>
      </c>
      <c r="AA67" s="39">
        <v>40234.958399999996</v>
      </c>
      <c r="AB67" s="853">
        <f>AO67*AA67/100</f>
        <v>3383.76000144</v>
      </c>
      <c r="AC67" s="30"/>
      <c r="AD67" s="30"/>
      <c r="AE67" s="30"/>
      <c r="AF67" s="30"/>
      <c r="AG67" s="30"/>
      <c r="AH67" s="30"/>
      <c r="AI67" s="30"/>
      <c r="AJ67" s="62">
        <v>60</v>
      </c>
      <c r="AK67" s="822"/>
      <c r="AL67" s="822"/>
      <c r="AM67" s="29"/>
      <c r="AN67" s="29"/>
      <c r="AO67" s="95">
        <v>8.41</v>
      </c>
      <c r="AP67" s="95">
        <v>99</v>
      </c>
      <c r="AQ67" s="32">
        <v>5697</v>
      </c>
      <c r="AR67" s="32">
        <v>1.51</v>
      </c>
      <c r="AS67" s="32">
        <v>4804</v>
      </c>
      <c r="AT67" s="32">
        <v>73.5</v>
      </c>
      <c r="AU67" s="32">
        <v>2897</v>
      </c>
      <c r="AV67" s="32">
        <v>1.51</v>
      </c>
      <c r="AW67" s="32">
        <v>12810</v>
      </c>
      <c r="AX67" s="32">
        <v>86</v>
      </c>
      <c r="AY67" s="32">
        <v>2628</v>
      </c>
      <c r="AZ67" s="32">
        <v>83.4</v>
      </c>
      <c r="BA67" s="32">
        <v>6300</v>
      </c>
      <c r="BB67" s="95">
        <v>53.1</v>
      </c>
      <c r="BC67" s="32">
        <v>22.4</v>
      </c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2">
        <v>36.799999999999997</v>
      </c>
      <c r="BQ67" s="81">
        <v>57.7</v>
      </c>
      <c r="BR67" s="83">
        <v>36.299999999999997</v>
      </c>
      <c r="BS67" s="86">
        <v>6</v>
      </c>
      <c r="BT67" s="69">
        <v>54</v>
      </c>
      <c r="BU67" s="89">
        <v>0.6</v>
      </c>
      <c r="BV67" s="69">
        <v>1</v>
      </c>
      <c r="BW67" s="69" t="s">
        <v>124</v>
      </c>
      <c r="BX67" s="91">
        <v>72.400000000000006</v>
      </c>
      <c r="BY67" s="69" t="s">
        <v>124</v>
      </c>
      <c r="BZ67" s="69">
        <v>28</v>
      </c>
      <c r="CA67" s="69">
        <v>72</v>
      </c>
      <c r="CB67" s="93">
        <v>0.3888888888888889</v>
      </c>
      <c r="CC67" s="111">
        <v>0.5</v>
      </c>
      <c r="CD67" s="69" t="s">
        <v>124</v>
      </c>
      <c r="CE67" s="69">
        <v>53.1</v>
      </c>
      <c r="CF67" s="69">
        <v>85.6</v>
      </c>
      <c r="CG67" s="95">
        <v>33.069299999999998</v>
      </c>
      <c r="CH67" s="32">
        <v>77.3</v>
      </c>
      <c r="CI67" s="32">
        <v>13204</v>
      </c>
      <c r="CJ67" s="95">
        <v>22.700000000000003</v>
      </c>
      <c r="CK67" s="95">
        <v>35.610299999999995</v>
      </c>
      <c r="CL67" s="32">
        <v>47.3</v>
      </c>
      <c r="CM67" s="95">
        <v>17.169899999999998</v>
      </c>
      <c r="CN67" s="32">
        <v>43.8</v>
      </c>
      <c r="CO67" s="95">
        <v>15.899399999999998</v>
      </c>
      <c r="CP67" s="32">
        <v>7</v>
      </c>
      <c r="CQ67" s="95">
        <v>2.5409999999999995</v>
      </c>
      <c r="CR67" s="32">
        <v>0.6</v>
      </c>
      <c r="CS67" s="96" t="s">
        <v>173</v>
      </c>
      <c r="CT67" s="847" t="s">
        <v>409</v>
      </c>
      <c r="CU67" s="847" t="s">
        <v>409</v>
      </c>
      <c r="CV67" s="847">
        <v>10341</v>
      </c>
      <c r="CW67" s="847">
        <v>11</v>
      </c>
      <c r="CX67" s="847">
        <v>89</v>
      </c>
      <c r="CY67" s="847" t="s">
        <v>409</v>
      </c>
      <c r="CZ67" s="847" t="s">
        <v>409</v>
      </c>
      <c r="DA67" s="847" t="s">
        <v>409</v>
      </c>
      <c r="DB67" s="847" t="s">
        <v>409</v>
      </c>
      <c r="DC67" s="848">
        <v>0</v>
      </c>
      <c r="DD67" s="97">
        <v>76.930722011107861</v>
      </c>
      <c r="DE67" s="98">
        <v>5.0293697999999996</v>
      </c>
      <c r="DF67" s="820"/>
      <c r="DG67" s="29" t="s">
        <v>60</v>
      </c>
      <c r="DH67" s="872">
        <v>166</v>
      </c>
      <c r="DI67" s="872">
        <v>56</v>
      </c>
      <c r="DJ67" s="872">
        <v>20.3</v>
      </c>
      <c r="DK67" s="872">
        <v>2</v>
      </c>
      <c r="DL67" s="872">
        <v>3</v>
      </c>
      <c r="DM67" s="872">
        <v>2</v>
      </c>
      <c r="DN67" s="820" t="s">
        <v>438</v>
      </c>
      <c r="DO67" s="873" t="s">
        <v>456</v>
      </c>
      <c r="DP67" s="872">
        <v>25</v>
      </c>
      <c r="DQ67" s="872" t="s">
        <v>440</v>
      </c>
      <c r="DR67" s="872" t="s">
        <v>438</v>
      </c>
      <c r="DS67" s="873" t="s">
        <v>3291</v>
      </c>
      <c r="DT67" s="873" t="s">
        <v>3351</v>
      </c>
      <c r="DW67" s="61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</row>
    <row r="68" spans="1:188" ht="13.15" customHeight="1">
      <c r="A68" s="29">
        <v>41</v>
      </c>
      <c r="B68" s="30">
        <v>10049</v>
      </c>
      <c r="C68" s="810" t="s">
        <v>144</v>
      </c>
      <c r="D68" s="32" t="s">
        <v>951</v>
      </c>
      <c r="E68" s="32">
        <v>8404225313</v>
      </c>
      <c r="F68" s="69">
        <v>35</v>
      </c>
      <c r="G68" s="32" t="s">
        <v>1727</v>
      </c>
      <c r="H68" s="842" t="s">
        <v>794</v>
      </c>
      <c r="I68" s="845" t="s">
        <v>130</v>
      </c>
      <c r="J68" s="30" t="s">
        <v>144</v>
      </c>
      <c r="K68" s="29" t="s">
        <v>43</v>
      </c>
      <c r="L68" s="29" t="s">
        <v>145</v>
      </c>
      <c r="M68" s="845" t="s">
        <v>166</v>
      </c>
      <c r="N68" s="29">
        <v>1</v>
      </c>
      <c r="O68" s="850" t="s">
        <v>3196</v>
      </c>
      <c r="P68" s="29">
        <v>1</v>
      </c>
      <c r="Q68" s="846" t="s">
        <v>781</v>
      </c>
      <c r="R68" s="852">
        <v>17.9162185723</v>
      </c>
      <c r="S68" s="98">
        <v>1046.5173120000013</v>
      </c>
      <c r="T68" s="29">
        <v>79.5</v>
      </c>
      <c r="U68" s="29">
        <v>5.61</v>
      </c>
      <c r="V68" s="29">
        <v>0.26</v>
      </c>
      <c r="W68" s="29">
        <v>2050000</v>
      </c>
      <c r="X68" s="822">
        <v>91.4</v>
      </c>
      <c r="Y68" s="822">
        <v>11.4</v>
      </c>
      <c r="Z68" s="29">
        <v>926000</v>
      </c>
      <c r="AA68" s="39">
        <v>39974.923076923078</v>
      </c>
      <c r="AB68" s="853">
        <f>Y68*AA68/100</f>
        <v>4557.1412307692308</v>
      </c>
      <c r="AC68" s="32">
        <v>2.12</v>
      </c>
      <c r="AD68" s="32">
        <v>750000</v>
      </c>
      <c r="AE68" s="854">
        <f>Y68-AC68</f>
        <v>9.2800000000000011</v>
      </c>
      <c r="AF68" s="29">
        <f>Z68-AD68</f>
        <v>176000</v>
      </c>
      <c r="AG68" s="853">
        <f t="shared" ref="AG68:AG76" si="6">AB68*Y68/100</f>
        <v>519.51410030769239</v>
      </c>
      <c r="AH68" s="853">
        <f t="shared" ref="AH68:AH76" si="7">AC68*AB68/100</f>
        <v>96.611394092307691</v>
      </c>
      <c r="AI68" s="853">
        <f t="shared" ref="AI68:AI76" si="8">AG68-AH68</f>
        <v>422.90270621538468</v>
      </c>
      <c r="AJ68" s="62">
        <v>5</v>
      </c>
      <c r="AK68" s="853">
        <f t="shared" ref="AK68:AK76" si="9">AG68/AJ68</f>
        <v>103.90282006153848</v>
      </c>
      <c r="AL68" s="853">
        <f t="shared" ref="AL68:AL76" si="10">AH68/AJ68</f>
        <v>19.322278818461537</v>
      </c>
      <c r="AM68" s="853">
        <f t="shared" ref="AM68:AM76" si="11">AB68/AJ68</f>
        <v>911.4282461538462</v>
      </c>
      <c r="AN68" s="29"/>
      <c r="AO68" s="95">
        <v>81.5</v>
      </c>
      <c r="AP68" s="95">
        <v>87.5</v>
      </c>
      <c r="AQ68" s="32">
        <v>12053</v>
      </c>
      <c r="AR68" s="32">
        <v>13.6</v>
      </c>
      <c r="AS68" s="32">
        <v>4318</v>
      </c>
      <c r="AT68" s="32">
        <v>61</v>
      </c>
      <c r="AU68" s="32">
        <v>4492</v>
      </c>
      <c r="AV68" s="32">
        <v>4.43</v>
      </c>
      <c r="AW68" s="32">
        <v>31368</v>
      </c>
      <c r="AX68" s="32">
        <v>98.1</v>
      </c>
      <c r="AY68" s="32">
        <v>6262</v>
      </c>
      <c r="AZ68" s="32">
        <v>97.2</v>
      </c>
      <c r="BA68" s="32">
        <v>12733</v>
      </c>
      <c r="BB68" s="95">
        <v>2.09</v>
      </c>
      <c r="BC68" s="32">
        <v>11.8</v>
      </c>
      <c r="BD68" s="32">
        <v>97.7</v>
      </c>
      <c r="BE68" s="32">
        <v>29157</v>
      </c>
      <c r="BF68" s="32">
        <v>83.7</v>
      </c>
      <c r="BG68" s="32">
        <v>3313</v>
      </c>
      <c r="BH68" s="32">
        <v>24.6</v>
      </c>
      <c r="BI68" s="32">
        <v>2924</v>
      </c>
      <c r="BJ68" s="32">
        <v>98.6</v>
      </c>
      <c r="BK68" s="32">
        <v>20919</v>
      </c>
      <c r="BL68" s="32">
        <v>1.59</v>
      </c>
      <c r="BM68" s="32">
        <v>5184</v>
      </c>
      <c r="BN68" s="32">
        <v>1.63</v>
      </c>
      <c r="BO68" s="32">
        <v>9135</v>
      </c>
      <c r="BP68" s="32">
        <v>12.4</v>
      </c>
      <c r="BQ68" s="82">
        <v>0.56999999999999995</v>
      </c>
      <c r="BR68" s="84">
        <v>7.37</v>
      </c>
      <c r="BS68" s="86">
        <v>91.3</v>
      </c>
      <c r="BT68" s="109">
        <v>0.4</v>
      </c>
      <c r="BU68" s="88">
        <v>0.04</v>
      </c>
      <c r="BV68" s="108">
        <v>7.7</v>
      </c>
      <c r="BW68" s="109" t="s">
        <v>124</v>
      </c>
      <c r="BX68" s="109">
        <v>2.2000000000000002</v>
      </c>
      <c r="BY68" s="109">
        <v>0</v>
      </c>
      <c r="BZ68" s="69">
        <v>66.900000000000006</v>
      </c>
      <c r="CA68" s="95">
        <v>33.299999999999997</v>
      </c>
      <c r="CB68" s="93">
        <v>2.0090090090090094</v>
      </c>
      <c r="CC68" s="94">
        <v>0</v>
      </c>
      <c r="CD68" s="109" t="s">
        <v>124</v>
      </c>
      <c r="CE68" s="69">
        <v>12.2</v>
      </c>
      <c r="CF68" s="32">
        <v>22.3</v>
      </c>
      <c r="CG68" s="95">
        <v>6.650509500624219</v>
      </c>
      <c r="CH68" s="32">
        <v>98.2</v>
      </c>
      <c r="CI68" s="32">
        <v>111022</v>
      </c>
      <c r="CJ68" s="95">
        <v>1.7999999999999972</v>
      </c>
      <c r="CK68" s="95">
        <v>7.0941835006242187</v>
      </c>
      <c r="CL68" s="95">
        <v>48</v>
      </c>
      <c r="CM68" s="95">
        <v>3.6803995006242198</v>
      </c>
      <c r="CN68" s="95">
        <v>40.299999999999997</v>
      </c>
      <c r="CO68" s="95">
        <v>2.9701099999999996</v>
      </c>
      <c r="CP68" s="95">
        <v>6.02</v>
      </c>
      <c r="CQ68" s="95">
        <v>0.44367399999999996</v>
      </c>
      <c r="CR68" s="98">
        <v>1.4E-2</v>
      </c>
      <c r="CS68" s="32" t="s">
        <v>778</v>
      </c>
      <c r="CT68" s="847" t="s">
        <v>409</v>
      </c>
      <c r="CU68" s="847" t="s">
        <v>409</v>
      </c>
      <c r="CV68" s="847">
        <v>13034</v>
      </c>
      <c r="CW68" s="847">
        <v>85.4</v>
      </c>
      <c r="CX68" s="847">
        <v>14.6</v>
      </c>
      <c r="CY68" s="847" t="s">
        <v>409</v>
      </c>
      <c r="CZ68" s="847" t="s">
        <v>409</v>
      </c>
      <c r="DA68" s="847" t="s">
        <v>409</v>
      </c>
      <c r="DB68" s="847" t="s">
        <v>409</v>
      </c>
      <c r="DC68" s="848">
        <v>0</v>
      </c>
      <c r="DD68" s="97">
        <v>90.089487242607163</v>
      </c>
      <c r="DE68" s="98">
        <v>7.9949846153846158</v>
      </c>
      <c r="DF68" s="820"/>
      <c r="DG68" s="879" t="s">
        <v>145</v>
      </c>
      <c r="DH68" s="872">
        <v>176</v>
      </c>
      <c r="DI68" s="872">
        <v>94</v>
      </c>
      <c r="DJ68" s="872" t="s">
        <v>615</v>
      </c>
      <c r="DK68" s="29">
        <v>2</v>
      </c>
      <c r="DL68" s="29">
        <v>1</v>
      </c>
      <c r="DM68" s="29">
        <v>1</v>
      </c>
      <c r="DN68" s="29" t="s">
        <v>438</v>
      </c>
      <c r="DO68" s="845" t="s">
        <v>449</v>
      </c>
      <c r="DP68" s="29">
        <v>35</v>
      </c>
      <c r="DQ68" s="29" t="s">
        <v>440</v>
      </c>
      <c r="DR68" s="29" t="s">
        <v>438</v>
      </c>
      <c r="DS68" s="845" t="s">
        <v>588</v>
      </c>
      <c r="DT68" s="845" t="s">
        <v>589</v>
      </c>
      <c r="DW68" s="61"/>
      <c r="DX68" s="15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</row>
    <row r="69" spans="1:188" s="27" customFormat="1" ht="13.15" customHeight="1">
      <c r="A69" s="29">
        <v>33</v>
      </c>
      <c r="B69" s="30">
        <v>9661</v>
      </c>
      <c r="C69" s="810" t="s">
        <v>98</v>
      </c>
      <c r="D69" s="32" t="s">
        <v>1419</v>
      </c>
      <c r="E69" s="32">
        <v>5503042655</v>
      </c>
      <c r="F69" s="69">
        <v>63</v>
      </c>
      <c r="G69" s="32" t="s">
        <v>1840</v>
      </c>
      <c r="H69" s="842" t="s">
        <v>35</v>
      </c>
      <c r="I69" s="845" t="s">
        <v>26</v>
      </c>
      <c r="J69" s="30" t="s">
        <v>98</v>
      </c>
      <c r="K69" s="29" t="s">
        <v>43</v>
      </c>
      <c r="L69" s="29" t="s">
        <v>99</v>
      </c>
      <c r="M69" s="845" t="s">
        <v>108</v>
      </c>
      <c r="N69" s="29">
        <v>3</v>
      </c>
      <c r="O69" s="29">
        <v>3</v>
      </c>
      <c r="P69" s="29">
        <v>1</v>
      </c>
      <c r="Q69" s="846" t="s">
        <v>777</v>
      </c>
      <c r="R69" s="852">
        <v>4.1692682799999992E-2</v>
      </c>
      <c r="S69" s="98">
        <v>274.38139200000069</v>
      </c>
      <c r="T69" s="29">
        <v>5.2</v>
      </c>
      <c r="U69" s="29">
        <v>17.600000000000001</v>
      </c>
      <c r="V69" s="29">
        <v>0.79</v>
      </c>
      <c r="W69" s="29">
        <v>707000</v>
      </c>
      <c r="X69" s="822">
        <v>6.08</v>
      </c>
      <c r="Y69" s="822">
        <v>10.3</v>
      </c>
      <c r="Z69" s="29">
        <v>293723</v>
      </c>
      <c r="AA69" s="39">
        <v>4610.4761904761899</v>
      </c>
      <c r="AB69" s="853">
        <f>X69*AA69/100</f>
        <v>280.31695238095233</v>
      </c>
      <c r="AC69" s="32">
        <v>0.43</v>
      </c>
      <c r="AD69" s="32">
        <v>737000</v>
      </c>
      <c r="AE69" s="854">
        <f t="shared" ref="AE69:AE76" si="12">Y69-AC69</f>
        <v>9.870000000000001</v>
      </c>
      <c r="AF69" s="29"/>
      <c r="AG69" s="853">
        <f t="shared" si="6"/>
        <v>28.872646095238093</v>
      </c>
      <c r="AH69" s="853">
        <f t="shared" si="7"/>
        <v>1.205362895238095</v>
      </c>
      <c r="AI69" s="853">
        <f t="shared" si="8"/>
        <v>27.667283199999996</v>
      </c>
      <c r="AJ69" s="62">
        <v>17</v>
      </c>
      <c r="AK69" s="853">
        <f t="shared" si="9"/>
        <v>1.6983909467787113</v>
      </c>
      <c r="AL69" s="853">
        <f t="shared" si="10"/>
        <v>7.0903699719887942E-2</v>
      </c>
      <c r="AM69" s="853">
        <f t="shared" si="11"/>
        <v>16.489232492997196</v>
      </c>
      <c r="AN69" s="29">
        <v>1</v>
      </c>
      <c r="AO69" s="822"/>
      <c r="AP69" s="822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822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82">
        <v>46.1</v>
      </c>
      <c r="BR69" s="84">
        <v>44.7</v>
      </c>
      <c r="BS69" s="86">
        <v>5</v>
      </c>
      <c r="BT69" s="87">
        <v>37.9</v>
      </c>
      <c r="BU69" s="88">
        <v>0.09</v>
      </c>
      <c r="BV69" s="109">
        <v>0.2</v>
      </c>
      <c r="BW69" s="108" t="s">
        <v>124</v>
      </c>
      <c r="BX69" s="95" t="s">
        <v>124</v>
      </c>
      <c r="BY69" s="98" t="s">
        <v>124</v>
      </c>
      <c r="BZ69" s="95">
        <v>9.3000000000000007</v>
      </c>
      <c r="CA69" s="95">
        <v>90.7</v>
      </c>
      <c r="CB69" s="93">
        <v>0.10253583241455348</v>
      </c>
      <c r="CC69" s="94">
        <v>0.1</v>
      </c>
      <c r="CD69" s="32" t="s">
        <v>124</v>
      </c>
      <c r="CE69" s="95">
        <v>9.9</v>
      </c>
      <c r="CF69" s="95">
        <v>41.6</v>
      </c>
      <c r="CG69" s="95">
        <v>18.299999999999997</v>
      </c>
      <c r="CH69" s="32">
        <v>93.3</v>
      </c>
      <c r="CI69" s="32">
        <v>53610</v>
      </c>
      <c r="CJ69" s="95">
        <v>6.7000000000000028</v>
      </c>
      <c r="CK69" s="95">
        <v>41.099999999999994</v>
      </c>
      <c r="CL69" s="32">
        <v>26.2</v>
      </c>
      <c r="CM69" s="32">
        <v>11.7</v>
      </c>
      <c r="CN69" s="32">
        <v>14.6</v>
      </c>
      <c r="CO69" s="32">
        <v>6.6</v>
      </c>
      <c r="CP69" s="32">
        <v>51</v>
      </c>
      <c r="CQ69" s="32">
        <v>22.8</v>
      </c>
      <c r="CR69" s="69">
        <v>0.9</v>
      </c>
      <c r="CS69" s="96" t="s">
        <v>792</v>
      </c>
      <c r="CT69" s="847" t="s">
        <v>409</v>
      </c>
      <c r="CU69" s="847" t="s">
        <v>409</v>
      </c>
      <c r="CV69" s="847">
        <v>225</v>
      </c>
      <c r="CW69" s="847">
        <v>5.4</v>
      </c>
      <c r="CX69" s="847">
        <v>94.6</v>
      </c>
      <c r="CY69" s="847" t="s">
        <v>409</v>
      </c>
      <c r="CZ69" s="847" t="s">
        <v>409</v>
      </c>
      <c r="DA69" s="847" t="s">
        <v>409</v>
      </c>
      <c r="DB69" s="847" t="s">
        <v>409</v>
      </c>
      <c r="DC69" s="848">
        <v>0</v>
      </c>
      <c r="DD69" s="97">
        <v>4.011435200530328</v>
      </c>
      <c r="DE69" s="98">
        <v>0.15368253968253967</v>
      </c>
      <c r="DF69" s="820"/>
      <c r="DG69" s="879" t="s">
        <v>99</v>
      </c>
      <c r="DH69" s="872">
        <v>182</v>
      </c>
      <c r="DI69" s="872">
        <v>108</v>
      </c>
      <c r="DJ69" s="872">
        <v>32.6</v>
      </c>
      <c r="DK69" s="872">
        <v>2</v>
      </c>
      <c r="DL69" s="872">
        <v>2</v>
      </c>
      <c r="DM69" s="872">
        <v>2</v>
      </c>
      <c r="DN69" s="820" t="s">
        <v>438</v>
      </c>
      <c r="DO69" s="845" t="s">
        <v>3254</v>
      </c>
      <c r="DP69" s="29">
        <v>30</v>
      </c>
      <c r="DQ69" s="29" t="s">
        <v>440</v>
      </c>
      <c r="DR69" s="29" t="s">
        <v>438</v>
      </c>
      <c r="DS69" s="845" t="s">
        <v>3352</v>
      </c>
      <c r="DT69" s="845" t="s">
        <v>3312</v>
      </c>
      <c r="DU69"/>
      <c r="DV69"/>
      <c r="DW69" s="61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</row>
    <row r="70" spans="1:188" ht="13.15" customHeight="1">
      <c r="A70" s="29">
        <v>43</v>
      </c>
      <c r="B70" s="30">
        <v>10065</v>
      </c>
      <c r="C70" s="810" t="s">
        <v>3264</v>
      </c>
      <c r="D70" s="32" t="s">
        <v>1196</v>
      </c>
      <c r="E70" s="32">
        <v>471222450</v>
      </c>
      <c r="F70" s="69">
        <v>72</v>
      </c>
      <c r="G70" s="32" t="s">
        <v>1725</v>
      </c>
      <c r="H70" s="842" t="s">
        <v>35</v>
      </c>
      <c r="I70" s="845" t="s">
        <v>131</v>
      </c>
      <c r="J70" s="30" t="s">
        <v>146</v>
      </c>
      <c r="K70" s="29" t="s">
        <v>43</v>
      </c>
      <c r="L70" s="29" t="s">
        <v>147</v>
      </c>
      <c r="M70" s="845" t="s">
        <v>167</v>
      </c>
      <c r="N70" s="29">
        <v>3</v>
      </c>
      <c r="O70" s="29">
        <v>3</v>
      </c>
      <c r="P70" s="29">
        <v>1</v>
      </c>
      <c r="Q70" s="866" t="s">
        <v>801</v>
      </c>
      <c r="R70" s="852">
        <v>1.7934934074999997</v>
      </c>
      <c r="S70" s="98">
        <v>291.21082500000057</v>
      </c>
      <c r="T70" s="29">
        <v>7.83</v>
      </c>
      <c r="U70" s="29">
        <v>46.4</v>
      </c>
      <c r="V70" s="29">
        <v>0.92</v>
      </c>
      <c r="W70" s="29">
        <v>1260000</v>
      </c>
      <c r="X70" s="822">
        <v>5.32</v>
      </c>
      <c r="Y70" s="822">
        <v>25.6</v>
      </c>
      <c r="Z70" s="29">
        <v>2030000</v>
      </c>
      <c r="AA70" s="39">
        <v>5534.4761904761908</v>
      </c>
      <c r="AB70" s="853">
        <f>X70*AA70/100</f>
        <v>294.43413333333336</v>
      </c>
      <c r="AC70" s="32">
        <v>2.31</v>
      </c>
      <c r="AD70" s="32">
        <v>891000</v>
      </c>
      <c r="AE70" s="854">
        <f t="shared" si="12"/>
        <v>23.290000000000003</v>
      </c>
      <c r="AF70" s="29">
        <f t="shared" ref="AF70:AF75" si="13">Z70-AD70</f>
        <v>1139000</v>
      </c>
      <c r="AG70" s="853">
        <f t="shared" si="6"/>
        <v>75.375138133333351</v>
      </c>
      <c r="AH70" s="853">
        <f t="shared" si="7"/>
        <v>6.8014284800000011</v>
      </c>
      <c r="AI70" s="853">
        <f t="shared" si="8"/>
        <v>68.573709653333353</v>
      </c>
      <c r="AJ70" s="62">
        <v>3</v>
      </c>
      <c r="AK70" s="853">
        <f t="shared" si="9"/>
        <v>25.125046044444449</v>
      </c>
      <c r="AL70" s="853">
        <f t="shared" si="10"/>
        <v>2.2671428266666669</v>
      </c>
      <c r="AM70" s="853">
        <f t="shared" si="11"/>
        <v>98.144711111111121</v>
      </c>
      <c r="AN70" s="29">
        <v>1</v>
      </c>
      <c r="AO70" s="95">
        <v>5.48</v>
      </c>
      <c r="AP70" s="95">
        <v>57.9</v>
      </c>
      <c r="AQ70" s="32">
        <v>2098</v>
      </c>
      <c r="AR70" s="32">
        <v>2.36</v>
      </c>
      <c r="AS70" s="32">
        <v>2377</v>
      </c>
      <c r="AT70" s="32">
        <v>97</v>
      </c>
      <c r="AU70" s="32">
        <v>11515</v>
      </c>
      <c r="AV70" s="32">
        <v>1.6</v>
      </c>
      <c r="AW70" s="32">
        <v>16345</v>
      </c>
      <c r="AX70" s="32">
        <v>98.9</v>
      </c>
      <c r="AY70" s="32">
        <v>4775</v>
      </c>
      <c r="AZ70" s="32">
        <v>98.1</v>
      </c>
      <c r="BA70" s="32">
        <v>9504</v>
      </c>
      <c r="BB70" s="95">
        <v>42.1</v>
      </c>
      <c r="BC70" s="32">
        <v>41.6</v>
      </c>
      <c r="BD70" s="32">
        <v>70.2</v>
      </c>
      <c r="BE70" s="32">
        <v>8648</v>
      </c>
      <c r="BF70" s="32">
        <v>96.5</v>
      </c>
      <c r="BG70" s="32">
        <v>1680</v>
      </c>
      <c r="BH70" s="32">
        <v>25.7</v>
      </c>
      <c r="BI70" s="32">
        <v>3708</v>
      </c>
      <c r="BJ70" s="32">
        <v>75.599999999999994</v>
      </c>
      <c r="BK70" s="32">
        <v>7116</v>
      </c>
      <c r="BL70" s="32">
        <v>0.47</v>
      </c>
      <c r="BM70" s="32">
        <v>15193</v>
      </c>
      <c r="BN70" s="32">
        <v>10.8</v>
      </c>
      <c r="BO70" s="32">
        <v>2685</v>
      </c>
      <c r="BP70" s="32">
        <v>52</v>
      </c>
      <c r="BQ70" s="82">
        <v>42.3</v>
      </c>
      <c r="BR70" s="84">
        <v>50.9</v>
      </c>
      <c r="BS70" s="86">
        <v>4.91</v>
      </c>
      <c r="BT70" s="109">
        <v>20.2</v>
      </c>
      <c r="BU70" s="88">
        <v>1.1000000000000001</v>
      </c>
      <c r="BV70" s="108">
        <v>2.8</v>
      </c>
      <c r="BW70" s="109" t="s">
        <v>124</v>
      </c>
      <c r="BX70" s="109">
        <v>4.4000000000000004</v>
      </c>
      <c r="BY70" s="109">
        <v>0.4</v>
      </c>
      <c r="BZ70" s="69">
        <v>28.2</v>
      </c>
      <c r="CA70" s="95">
        <v>71.8</v>
      </c>
      <c r="CB70" s="93">
        <v>0.39275766016713093</v>
      </c>
      <c r="CC70" s="94">
        <v>0.5</v>
      </c>
      <c r="CD70" s="109" t="s">
        <v>124</v>
      </c>
      <c r="CE70" s="69">
        <v>5.2</v>
      </c>
      <c r="CF70" s="32">
        <v>6.7</v>
      </c>
      <c r="CG70" s="95">
        <v>20.735848927477019</v>
      </c>
      <c r="CH70" s="32">
        <v>95.7</v>
      </c>
      <c r="CI70" s="32">
        <v>45036</v>
      </c>
      <c r="CJ70" s="95">
        <v>4.2999999999999972</v>
      </c>
      <c r="CK70" s="95">
        <v>47.91644892747702</v>
      </c>
      <c r="CL70" s="95">
        <v>25.1</v>
      </c>
      <c r="CM70" s="95">
        <v>13.04994892747702</v>
      </c>
      <c r="CN70" s="95">
        <v>15.1</v>
      </c>
      <c r="CO70" s="95">
        <v>7.6858999999999993</v>
      </c>
      <c r="CP70" s="95">
        <v>53.4</v>
      </c>
      <c r="CQ70" s="95">
        <v>27.180599999999998</v>
      </c>
      <c r="CR70" s="98">
        <v>1.17</v>
      </c>
      <c r="CS70" s="32" t="s">
        <v>792</v>
      </c>
      <c r="CT70" s="847" t="s">
        <v>409</v>
      </c>
      <c r="CU70" s="847" t="s">
        <v>409</v>
      </c>
      <c r="CV70" s="847">
        <v>319</v>
      </c>
      <c r="CW70" s="847">
        <v>13.2</v>
      </c>
      <c r="CX70" s="847">
        <v>86.8</v>
      </c>
      <c r="CY70" s="847" t="s">
        <v>409</v>
      </c>
      <c r="CZ70" s="847" t="s">
        <v>409</v>
      </c>
      <c r="DA70" s="847" t="s">
        <v>409</v>
      </c>
      <c r="DB70" s="847" t="s">
        <v>409</v>
      </c>
      <c r="DC70" s="848">
        <v>0</v>
      </c>
      <c r="DD70" s="97">
        <v>13.444631586740455</v>
      </c>
      <c r="DE70" s="98">
        <v>0.23060317460317462</v>
      </c>
      <c r="DF70" s="820"/>
      <c r="DG70" s="879" t="s">
        <v>3265</v>
      </c>
      <c r="DH70" s="872">
        <v>184</v>
      </c>
      <c r="DI70" s="872">
        <v>86</v>
      </c>
      <c r="DJ70" s="872" t="s">
        <v>615</v>
      </c>
      <c r="DK70" s="872">
        <v>2</v>
      </c>
      <c r="DL70" s="872">
        <v>3</v>
      </c>
      <c r="DM70" s="872">
        <v>2</v>
      </c>
      <c r="DN70" s="820" t="s">
        <v>461</v>
      </c>
      <c r="DO70" s="845" t="s">
        <v>3353</v>
      </c>
      <c r="DP70" s="29">
        <v>40</v>
      </c>
      <c r="DQ70" s="29" t="s">
        <v>438</v>
      </c>
      <c r="DR70" s="29" t="s">
        <v>438</v>
      </c>
      <c r="DS70" s="845" t="s">
        <v>3354</v>
      </c>
      <c r="DT70" s="845" t="s">
        <v>3355</v>
      </c>
      <c r="DW70" s="61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</row>
    <row r="71" spans="1:188" ht="13.15" customHeight="1">
      <c r="A71" s="29">
        <v>75</v>
      </c>
      <c r="B71" s="30">
        <v>10540</v>
      </c>
      <c r="C71" s="810" t="s">
        <v>146</v>
      </c>
      <c r="D71" s="32" t="s">
        <v>834</v>
      </c>
      <c r="E71" s="32">
        <v>6802222042</v>
      </c>
      <c r="F71" s="69">
        <v>51</v>
      </c>
      <c r="G71" s="32" t="s">
        <v>1551</v>
      </c>
      <c r="H71" s="842" t="s">
        <v>35</v>
      </c>
      <c r="I71" s="845" t="s">
        <v>239</v>
      </c>
      <c r="J71" s="30" t="s">
        <v>146</v>
      </c>
      <c r="K71" s="29" t="s">
        <v>43</v>
      </c>
      <c r="L71" s="29" t="s">
        <v>245</v>
      </c>
      <c r="M71" s="845" t="s">
        <v>121</v>
      </c>
      <c r="N71" s="29">
        <v>3</v>
      </c>
      <c r="O71" s="850" t="s">
        <v>3196</v>
      </c>
      <c r="P71" s="29">
        <v>1</v>
      </c>
      <c r="Q71" s="846" t="s">
        <v>781</v>
      </c>
      <c r="R71" s="852">
        <v>14.252618082700002</v>
      </c>
      <c r="S71" s="98">
        <v>1280.373192999999</v>
      </c>
      <c r="T71" s="29">
        <v>39.200000000000003</v>
      </c>
      <c r="U71" s="29">
        <v>8.94</v>
      </c>
      <c r="V71" s="29">
        <v>0.44</v>
      </c>
      <c r="W71" s="29">
        <v>2680000</v>
      </c>
      <c r="X71" s="822">
        <v>54.7</v>
      </c>
      <c r="Y71" s="822">
        <v>27.4</v>
      </c>
      <c r="Z71" s="29">
        <v>2260000</v>
      </c>
      <c r="AA71" s="63">
        <v>25707.540983606559</v>
      </c>
      <c r="AB71" s="853">
        <f>X71*AA71/100</f>
        <v>14062.024918032788</v>
      </c>
      <c r="AC71" s="32">
        <v>1.21</v>
      </c>
      <c r="AD71" s="32">
        <v>1680000</v>
      </c>
      <c r="AE71" s="854">
        <f t="shared" si="12"/>
        <v>26.189999999999998</v>
      </c>
      <c r="AF71" s="29">
        <f t="shared" si="13"/>
        <v>580000</v>
      </c>
      <c r="AG71" s="853">
        <f t="shared" si="6"/>
        <v>3852.9948275409838</v>
      </c>
      <c r="AH71" s="853">
        <f t="shared" si="7"/>
        <v>170.15050150819673</v>
      </c>
      <c r="AI71" s="853">
        <f t="shared" si="8"/>
        <v>3682.8443260327872</v>
      </c>
      <c r="AJ71" s="62">
        <v>57</v>
      </c>
      <c r="AK71" s="853">
        <f t="shared" si="9"/>
        <v>67.596400483175159</v>
      </c>
      <c r="AL71" s="853">
        <f t="shared" si="10"/>
        <v>2.985096517687662</v>
      </c>
      <c r="AM71" s="853">
        <f t="shared" si="11"/>
        <v>246.70219154443487</v>
      </c>
      <c r="AN71" s="29">
        <v>2</v>
      </c>
      <c r="AO71" s="95">
        <v>57.4</v>
      </c>
      <c r="AP71" s="95">
        <v>96.3</v>
      </c>
      <c r="AQ71" s="32">
        <v>4113</v>
      </c>
      <c r="AR71" s="32">
        <v>1.03</v>
      </c>
      <c r="AS71" s="32">
        <v>2163</v>
      </c>
      <c r="AT71" s="32">
        <v>71.599999999999994</v>
      </c>
      <c r="AU71" s="32">
        <v>4100</v>
      </c>
      <c r="AV71" s="32">
        <v>1.02</v>
      </c>
      <c r="AW71" s="32">
        <v>8491</v>
      </c>
      <c r="AX71" s="32">
        <v>96.1</v>
      </c>
      <c r="AY71" s="32">
        <v>3619</v>
      </c>
      <c r="AZ71" s="32">
        <v>95.3</v>
      </c>
      <c r="BA71" s="32">
        <v>5594</v>
      </c>
      <c r="BB71" s="95">
        <v>28.4</v>
      </c>
      <c r="BC71" s="32">
        <v>10.1</v>
      </c>
      <c r="BD71" s="32">
        <v>48.6</v>
      </c>
      <c r="BE71" s="32">
        <v>14827</v>
      </c>
      <c r="BF71" s="32">
        <v>60.5</v>
      </c>
      <c r="BG71" s="32">
        <v>3014</v>
      </c>
      <c r="BH71" s="32">
        <v>22.4</v>
      </c>
      <c r="BI71" s="32">
        <v>2098</v>
      </c>
      <c r="BJ71" s="32">
        <v>57.9</v>
      </c>
      <c r="BK71" s="32">
        <v>7563</v>
      </c>
      <c r="BL71" s="32">
        <v>0.38</v>
      </c>
      <c r="BM71" s="32">
        <v>4113</v>
      </c>
      <c r="BN71" s="32">
        <v>0.67</v>
      </c>
      <c r="BO71" s="32">
        <v>3742</v>
      </c>
      <c r="BP71" s="32">
        <v>13.5</v>
      </c>
      <c r="BQ71" s="81">
        <v>35.6</v>
      </c>
      <c r="BR71" s="83">
        <v>12</v>
      </c>
      <c r="BS71" s="85">
        <v>51.7</v>
      </c>
      <c r="BT71" s="32">
        <v>27.7</v>
      </c>
      <c r="BU71" s="88">
        <v>0.1</v>
      </c>
      <c r="BV71" s="32">
        <v>0.4</v>
      </c>
      <c r="BW71" s="32" t="s">
        <v>124</v>
      </c>
      <c r="BX71" s="109">
        <v>1.6</v>
      </c>
      <c r="BY71" s="32">
        <v>0.06</v>
      </c>
      <c r="BZ71" s="69">
        <v>51.2</v>
      </c>
      <c r="CA71" s="69">
        <v>49.2</v>
      </c>
      <c r="CB71" s="93">
        <v>1.0406504065040649</v>
      </c>
      <c r="CC71" s="111">
        <v>0.1</v>
      </c>
      <c r="CD71" s="32" t="s">
        <v>124</v>
      </c>
      <c r="CE71" s="69">
        <v>16.7</v>
      </c>
      <c r="CF71" s="69">
        <v>21.3</v>
      </c>
      <c r="CG71" s="95">
        <v>6.1440000000000001</v>
      </c>
      <c r="CH71" s="32">
        <v>91.7</v>
      </c>
      <c r="CI71" s="32">
        <v>71410</v>
      </c>
      <c r="CJ71" s="95">
        <v>8.2999999999999972</v>
      </c>
      <c r="CK71" s="95">
        <v>10.632</v>
      </c>
      <c r="CL71" s="32">
        <v>15.6</v>
      </c>
      <c r="CM71" s="95">
        <v>1.8719999999999999</v>
      </c>
      <c r="CN71" s="32">
        <v>35.6</v>
      </c>
      <c r="CO71" s="95">
        <v>4.2720000000000002</v>
      </c>
      <c r="CP71" s="32">
        <v>37.4</v>
      </c>
      <c r="CQ71" s="95">
        <v>4.4879999999999995</v>
      </c>
      <c r="CR71" s="32">
        <v>0.42</v>
      </c>
      <c r="CS71" s="32" t="s">
        <v>790</v>
      </c>
      <c r="CT71" s="847" t="s">
        <v>409</v>
      </c>
      <c r="CU71" s="847" t="s">
        <v>409</v>
      </c>
      <c r="CV71" s="847">
        <v>4018</v>
      </c>
      <c r="CW71" s="847">
        <v>38.200000000000003</v>
      </c>
      <c r="CX71" s="847">
        <v>61.8</v>
      </c>
      <c r="CY71" s="847" t="s">
        <v>409</v>
      </c>
      <c r="CZ71" s="847" t="s">
        <v>409</v>
      </c>
      <c r="DA71" s="847" t="s">
        <v>409</v>
      </c>
      <c r="DB71" s="847" t="s">
        <v>409</v>
      </c>
      <c r="DC71" s="848">
        <v>0</v>
      </c>
      <c r="DD71" s="97">
        <v>26.857279087164901</v>
      </c>
      <c r="DE71" s="98">
        <v>2.1422950819672133</v>
      </c>
      <c r="DF71" s="820"/>
      <c r="DG71" s="879" t="s">
        <v>245</v>
      </c>
      <c r="DH71" s="872">
        <v>185</v>
      </c>
      <c r="DI71" s="872">
        <v>92</v>
      </c>
      <c r="DJ71" s="872"/>
      <c r="DK71" s="872">
        <v>1</v>
      </c>
      <c r="DL71" s="872">
        <v>2</v>
      </c>
      <c r="DM71" s="872">
        <v>1</v>
      </c>
      <c r="DN71" s="820" t="s">
        <v>438</v>
      </c>
      <c r="DO71" s="873" t="s">
        <v>3356</v>
      </c>
      <c r="DP71" s="872">
        <v>25</v>
      </c>
      <c r="DQ71" s="872" t="s">
        <v>440</v>
      </c>
      <c r="DR71" s="872" t="s">
        <v>438</v>
      </c>
      <c r="DS71" s="873" t="s">
        <v>3295</v>
      </c>
      <c r="DT71" s="873" t="s">
        <v>3357</v>
      </c>
      <c r="DW71" s="61"/>
      <c r="DX71" s="15"/>
      <c r="DY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</row>
    <row r="72" spans="1:188" ht="13.15" customHeight="1">
      <c r="A72" s="29">
        <v>66</v>
      </c>
      <c r="B72" s="30">
        <v>10376</v>
      </c>
      <c r="C72" s="810" t="s">
        <v>247</v>
      </c>
      <c r="D72" s="32" t="s">
        <v>882</v>
      </c>
      <c r="E72" s="32">
        <v>8801065790</v>
      </c>
      <c r="F72" s="69">
        <v>31</v>
      </c>
      <c r="G72" s="32" t="s">
        <v>1622</v>
      </c>
      <c r="H72" s="842" t="s">
        <v>794</v>
      </c>
      <c r="I72" s="845" t="s">
        <v>219</v>
      </c>
      <c r="J72" s="30" t="s">
        <v>247</v>
      </c>
      <c r="K72" s="29" t="s">
        <v>43</v>
      </c>
      <c r="L72" s="29" t="s">
        <v>246</v>
      </c>
      <c r="M72" s="845" t="s">
        <v>235</v>
      </c>
      <c r="N72" s="29">
        <v>2</v>
      </c>
      <c r="O72" s="805">
        <v>5</v>
      </c>
      <c r="P72" s="29">
        <v>1</v>
      </c>
      <c r="Q72" s="846" t="s">
        <v>781</v>
      </c>
      <c r="R72" s="29" t="s">
        <v>747</v>
      </c>
      <c r="S72" s="98">
        <v>1395.6737320000007</v>
      </c>
      <c r="T72" s="29">
        <v>75.5</v>
      </c>
      <c r="U72" s="29">
        <v>4.28</v>
      </c>
      <c r="V72" s="29">
        <v>0.32</v>
      </c>
      <c r="W72" s="29">
        <v>1000000</v>
      </c>
      <c r="X72" s="822">
        <v>91.6</v>
      </c>
      <c r="Y72" s="822">
        <v>2.13</v>
      </c>
      <c r="Z72" s="29">
        <v>906000</v>
      </c>
      <c r="AA72" s="39">
        <v>436678.13114754099</v>
      </c>
      <c r="AB72" s="853">
        <f>Y72*AA72/100</f>
        <v>9301.2441934426224</v>
      </c>
      <c r="AC72" s="32">
        <v>0.28000000000000003</v>
      </c>
      <c r="AD72" s="32">
        <v>777000</v>
      </c>
      <c r="AE72" s="854">
        <f t="shared" si="12"/>
        <v>1.8499999999999999</v>
      </c>
      <c r="AF72" s="29">
        <f t="shared" si="13"/>
        <v>129000</v>
      </c>
      <c r="AG72" s="853">
        <f t="shared" si="6"/>
        <v>198.11650132032784</v>
      </c>
      <c r="AH72" s="853">
        <f t="shared" si="7"/>
        <v>26.043483741639349</v>
      </c>
      <c r="AI72" s="853">
        <f t="shared" si="8"/>
        <v>172.07301757868851</v>
      </c>
      <c r="AJ72" s="62">
        <v>21</v>
      </c>
      <c r="AK72" s="853">
        <f t="shared" si="9"/>
        <v>9.4341191104918014</v>
      </c>
      <c r="AL72" s="853">
        <f t="shared" si="10"/>
        <v>1.2401658924590166</v>
      </c>
      <c r="AM72" s="853">
        <f t="shared" si="11"/>
        <v>442.91639016393441</v>
      </c>
      <c r="AN72" s="29"/>
      <c r="AO72" s="95">
        <v>88.4</v>
      </c>
      <c r="AP72" s="95">
        <v>96.7</v>
      </c>
      <c r="AQ72" s="32">
        <v>3564</v>
      </c>
      <c r="AR72" s="32">
        <v>1.93</v>
      </c>
      <c r="AS72" s="32">
        <v>1863</v>
      </c>
      <c r="AT72" s="32">
        <v>39.700000000000003</v>
      </c>
      <c r="AU72" s="32">
        <v>3070</v>
      </c>
      <c r="AV72" s="32">
        <v>2.5099999999999998</v>
      </c>
      <c r="AW72" s="32">
        <v>11445</v>
      </c>
      <c r="AX72" s="32">
        <v>91.5</v>
      </c>
      <c r="AY72" s="32">
        <v>4038</v>
      </c>
      <c r="AZ72" s="32">
        <v>91.4</v>
      </c>
      <c r="BA72" s="32">
        <v>7472</v>
      </c>
      <c r="BB72" s="95">
        <v>1.0900000000000001</v>
      </c>
      <c r="BC72" s="32">
        <v>4.53</v>
      </c>
      <c r="BD72" s="32">
        <v>98.1</v>
      </c>
      <c r="BE72" s="32">
        <v>8137</v>
      </c>
      <c r="BF72" s="32">
        <v>96.5</v>
      </c>
      <c r="BG72" s="32">
        <v>1269</v>
      </c>
      <c r="BH72" s="32">
        <v>25.1</v>
      </c>
      <c r="BI72" s="32">
        <v>4371</v>
      </c>
      <c r="BJ72" s="32">
        <v>96.3</v>
      </c>
      <c r="BK72" s="32">
        <v>11763</v>
      </c>
      <c r="BL72" s="32">
        <v>3.24</v>
      </c>
      <c r="BM72" s="32">
        <v>3800</v>
      </c>
      <c r="BN72" s="32">
        <v>2.75</v>
      </c>
      <c r="BO72" s="32">
        <v>7472</v>
      </c>
      <c r="BP72" s="32">
        <v>7.65</v>
      </c>
      <c r="BQ72" s="82">
        <v>1.38</v>
      </c>
      <c r="BR72" s="84">
        <v>5.9</v>
      </c>
      <c r="BS72" s="86">
        <v>92</v>
      </c>
      <c r="BT72" s="32">
        <v>1</v>
      </c>
      <c r="BU72" s="88">
        <v>0</v>
      </c>
      <c r="BV72" s="32">
        <v>2.9</v>
      </c>
      <c r="BW72" s="109" t="s">
        <v>124</v>
      </c>
      <c r="BX72" s="109">
        <v>2.6</v>
      </c>
      <c r="BY72" s="32">
        <v>0.02</v>
      </c>
      <c r="BZ72" s="69">
        <v>59</v>
      </c>
      <c r="CA72" s="69">
        <v>41.2</v>
      </c>
      <c r="CB72" s="93">
        <v>1.4320388349514561</v>
      </c>
      <c r="CC72" s="111">
        <v>0</v>
      </c>
      <c r="CD72" s="32" t="s">
        <v>124</v>
      </c>
      <c r="CE72" s="69">
        <v>8.4</v>
      </c>
      <c r="CF72" s="69">
        <v>7.7</v>
      </c>
      <c r="CG72" s="95">
        <v>5.0328677608195695</v>
      </c>
      <c r="CH72" s="32">
        <v>95.3</v>
      </c>
      <c r="CI72" s="32">
        <v>54522</v>
      </c>
      <c r="CJ72" s="95">
        <v>4.7000000000000028</v>
      </c>
      <c r="CK72" s="95">
        <v>5.4199077608195694</v>
      </c>
      <c r="CL72" s="95">
        <v>19.899999999999999</v>
      </c>
      <c r="CM72" s="95">
        <v>1.2273677608195692</v>
      </c>
      <c r="CN72" s="95">
        <v>64.5</v>
      </c>
      <c r="CO72" s="95">
        <v>3.8055000000000003</v>
      </c>
      <c r="CP72" s="95">
        <v>6.56</v>
      </c>
      <c r="CQ72" s="95">
        <v>0.38704</v>
      </c>
      <c r="CR72" s="98">
        <v>1.6E-2</v>
      </c>
      <c r="CS72" s="32" t="s">
        <v>778</v>
      </c>
      <c r="CT72" s="847" t="s">
        <v>409</v>
      </c>
      <c r="CU72" s="847" t="s">
        <v>409</v>
      </c>
      <c r="CV72" s="847">
        <v>42034</v>
      </c>
      <c r="CW72" s="847">
        <v>88.1</v>
      </c>
      <c r="CX72" s="847">
        <v>11.9</v>
      </c>
      <c r="CY72" s="847" t="s">
        <v>409</v>
      </c>
      <c r="CZ72" s="847" t="s">
        <v>409</v>
      </c>
      <c r="DA72" s="847" t="s">
        <v>409</v>
      </c>
      <c r="DB72" s="847" t="s">
        <v>409</v>
      </c>
      <c r="DC72" s="848">
        <v>0</v>
      </c>
      <c r="DD72" s="97">
        <v>91.747773656526846</v>
      </c>
      <c r="DE72" s="98">
        <v>20.794196721311476</v>
      </c>
      <c r="DF72" s="29" t="s">
        <v>619</v>
      </c>
      <c r="DG72" s="29" t="s">
        <v>619</v>
      </c>
      <c r="DH72" s="872" t="s">
        <v>615</v>
      </c>
      <c r="DI72" s="872" t="s">
        <v>615</v>
      </c>
      <c r="DJ72" s="872" t="s">
        <v>615</v>
      </c>
      <c r="DK72" s="29">
        <v>1</v>
      </c>
      <c r="DL72" s="29">
        <v>2</v>
      </c>
      <c r="DM72" s="29">
        <v>1</v>
      </c>
      <c r="DN72" s="29" t="s">
        <v>438</v>
      </c>
      <c r="DO72" s="845" t="s">
        <v>601</v>
      </c>
      <c r="DP72" s="29">
        <v>55</v>
      </c>
      <c r="DQ72" s="29" t="s">
        <v>440</v>
      </c>
      <c r="DR72" s="29" t="s">
        <v>438</v>
      </c>
      <c r="DS72" s="845" t="s">
        <v>620</v>
      </c>
      <c r="DT72" s="845" t="s">
        <v>621</v>
      </c>
      <c r="DW72" s="61"/>
      <c r="DX72" s="15"/>
    </row>
    <row r="73" spans="1:188" ht="13.15" customHeight="1">
      <c r="A73" s="29"/>
      <c r="B73" s="30">
        <v>11203</v>
      </c>
      <c r="C73" s="810" t="s">
        <v>419</v>
      </c>
      <c r="D73" s="32" t="s">
        <v>1001</v>
      </c>
      <c r="E73" s="32">
        <v>520613102</v>
      </c>
      <c r="F73" s="69">
        <v>67</v>
      </c>
      <c r="G73" s="32" t="s">
        <v>1359</v>
      </c>
      <c r="H73" s="842" t="s">
        <v>668</v>
      </c>
      <c r="I73" s="843" t="s">
        <v>398</v>
      </c>
      <c r="J73" s="30" t="s">
        <v>419</v>
      </c>
      <c r="K73" s="29" t="s">
        <v>43</v>
      </c>
      <c r="L73" s="29" t="s">
        <v>418</v>
      </c>
      <c r="M73" s="845" t="s">
        <v>105</v>
      </c>
      <c r="N73" s="29">
        <v>3</v>
      </c>
      <c r="O73" s="29">
        <v>3</v>
      </c>
      <c r="P73" s="29">
        <v>1</v>
      </c>
      <c r="Q73" s="862" t="s">
        <v>781</v>
      </c>
      <c r="R73" s="29"/>
      <c r="S73" s="98">
        <v>276.74999999999864</v>
      </c>
      <c r="T73" s="29" t="s">
        <v>124</v>
      </c>
      <c r="U73" s="29" t="s">
        <v>124</v>
      </c>
      <c r="V73" s="29" t="s">
        <v>124</v>
      </c>
      <c r="W73" s="29" t="s">
        <v>124</v>
      </c>
      <c r="X73" s="95">
        <v>10.5</v>
      </c>
      <c r="Y73" s="95">
        <v>27.6</v>
      </c>
      <c r="Z73" s="32">
        <v>88094</v>
      </c>
      <c r="AA73" s="39">
        <v>1977.885</v>
      </c>
      <c r="AB73" s="853">
        <f>X73*AA73/100</f>
        <v>207.67792499999999</v>
      </c>
      <c r="AC73" s="32">
        <v>9.5399999999999991</v>
      </c>
      <c r="AD73" s="32">
        <v>68206</v>
      </c>
      <c r="AE73" s="854">
        <f t="shared" si="12"/>
        <v>18.060000000000002</v>
      </c>
      <c r="AF73" s="29">
        <f t="shared" si="13"/>
        <v>19888</v>
      </c>
      <c r="AG73" s="853">
        <f t="shared" si="6"/>
        <v>57.319107299999999</v>
      </c>
      <c r="AH73" s="853">
        <f t="shared" si="7"/>
        <v>19.812474044999998</v>
      </c>
      <c r="AI73" s="853">
        <f t="shared" si="8"/>
        <v>37.506633254999997</v>
      </c>
      <c r="AJ73" s="62">
        <v>22</v>
      </c>
      <c r="AK73" s="853">
        <f t="shared" si="9"/>
        <v>2.6054139681818183</v>
      </c>
      <c r="AL73" s="853">
        <f t="shared" si="10"/>
        <v>0.90056700204545448</v>
      </c>
      <c r="AM73" s="853">
        <f t="shared" si="11"/>
        <v>9.4399056818181819</v>
      </c>
      <c r="AN73" s="29"/>
      <c r="AO73" s="95"/>
      <c r="AP73" s="95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95"/>
      <c r="BC73" s="32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32"/>
      <c r="BQ73" s="81">
        <v>79.900000000000006</v>
      </c>
      <c r="BR73" s="83">
        <v>12.6</v>
      </c>
      <c r="BS73" s="86">
        <v>6.24</v>
      </c>
      <c r="BT73" s="69">
        <v>73.2</v>
      </c>
      <c r="BU73" s="88">
        <v>2.14</v>
      </c>
      <c r="BV73" s="87">
        <v>2.67</v>
      </c>
      <c r="BW73" s="69" t="s">
        <v>124</v>
      </c>
      <c r="BX73" s="91">
        <v>59.5</v>
      </c>
      <c r="BY73" s="69" t="s">
        <v>124</v>
      </c>
      <c r="BZ73" s="69">
        <v>55.1</v>
      </c>
      <c r="CA73" s="69">
        <v>44.9</v>
      </c>
      <c r="CB73" s="93">
        <v>1.2271714922048997</v>
      </c>
      <c r="CC73" s="94">
        <v>0.85</v>
      </c>
      <c r="CD73" s="69" t="s">
        <v>124</v>
      </c>
      <c r="CE73" s="69">
        <v>79.400000000000006</v>
      </c>
      <c r="CF73" s="69">
        <v>61.9</v>
      </c>
      <c r="CG73" s="95">
        <v>5.9723999999999995</v>
      </c>
      <c r="CH73" s="32">
        <v>75.2</v>
      </c>
      <c r="CI73" s="32">
        <v>6689</v>
      </c>
      <c r="CJ73" s="95">
        <v>24.799999999999997</v>
      </c>
      <c r="CK73" s="95">
        <v>12.373199999999999</v>
      </c>
      <c r="CL73" s="32">
        <v>20.399999999999999</v>
      </c>
      <c r="CM73" s="95">
        <v>2.5703999999999998</v>
      </c>
      <c r="CN73" s="32">
        <v>27</v>
      </c>
      <c r="CO73" s="95">
        <v>3.4019999999999997</v>
      </c>
      <c r="CP73" s="32">
        <v>50.8</v>
      </c>
      <c r="CQ73" s="95">
        <v>6.4007999999999994</v>
      </c>
      <c r="CR73" s="95">
        <v>2.29</v>
      </c>
      <c r="CS73" s="96" t="s">
        <v>793</v>
      </c>
      <c r="CT73" s="29"/>
      <c r="CU73" s="29"/>
      <c r="CV73" s="29"/>
      <c r="CW73" s="29"/>
      <c r="CX73" s="29"/>
      <c r="CY73" s="29"/>
      <c r="CZ73" s="847" t="s">
        <v>409</v>
      </c>
      <c r="DA73" s="847" t="s">
        <v>409</v>
      </c>
      <c r="DB73" s="847" t="s">
        <v>409</v>
      </c>
      <c r="DC73" s="847">
        <v>0</v>
      </c>
      <c r="DD73" s="97">
        <v>34.681112476264936</v>
      </c>
      <c r="DE73" s="98">
        <v>0.39557700000000001</v>
      </c>
      <c r="DF73" s="820"/>
      <c r="DG73" s="879" t="s">
        <v>418</v>
      </c>
      <c r="DH73" s="872" t="s">
        <v>615</v>
      </c>
      <c r="DI73" s="872" t="s">
        <v>615</v>
      </c>
      <c r="DJ73" s="872" t="s">
        <v>615</v>
      </c>
      <c r="DK73" s="872">
        <v>1</v>
      </c>
      <c r="DL73" s="872">
        <v>3</v>
      </c>
      <c r="DM73" s="872">
        <v>2</v>
      </c>
      <c r="DN73" s="820" t="s">
        <v>438</v>
      </c>
      <c r="DO73" s="845" t="s">
        <v>601</v>
      </c>
      <c r="DP73" s="29">
        <v>10</v>
      </c>
      <c r="DQ73" s="29" t="s">
        <v>438</v>
      </c>
      <c r="DR73" s="29" t="s">
        <v>438</v>
      </c>
      <c r="DS73" s="845" t="s">
        <v>3295</v>
      </c>
      <c r="DT73" s="845" t="s">
        <v>3358</v>
      </c>
      <c r="DW73" s="61"/>
      <c r="DX73" s="15"/>
      <c r="DY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</row>
    <row r="74" spans="1:188" ht="13.15" customHeight="1">
      <c r="A74" s="29">
        <v>34</v>
      </c>
      <c r="B74" s="30">
        <v>9662</v>
      </c>
      <c r="C74" s="817" t="s">
        <v>100</v>
      </c>
      <c r="D74" s="833" t="s">
        <v>1346</v>
      </c>
      <c r="E74" s="833">
        <v>6512060951</v>
      </c>
      <c r="F74" s="818">
        <v>53</v>
      </c>
      <c r="G74" s="833" t="s">
        <v>1840</v>
      </c>
      <c r="H74" s="842" t="s">
        <v>794</v>
      </c>
      <c r="I74" s="845" t="s">
        <v>27</v>
      </c>
      <c r="J74" s="30" t="s">
        <v>100</v>
      </c>
      <c r="K74" s="29" t="s">
        <v>43</v>
      </c>
      <c r="L74" s="29" t="s">
        <v>60</v>
      </c>
      <c r="M74" s="845" t="s">
        <v>105</v>
      </c>
      <c r="N74" s="29">
        <v>3</v>
      </c>
      <c r="O74" s="805">
        <v>5</v>
      </c>
      <c r="P74" s="29">
        <v>1</v>
      </c>
      <c r="Q74" s="846" t="s">
        <v>777</v>
      </c>
      <c r="R74" s="29" t="s">
        <v>747</v>
      </c>
      <c r="S74" s="98">
        <v>2092.6799999999998</v>
      </c>
      <c r="T74" s="29">
        <v>75.2</v>
      </c>
      <c r="U74" s="29">
        <v>1.8</v>
      </c>
      <c r="V74" s="29">
        <v>0.36</v>
      </c>
      <c r="W74" s="29">
        <v>796000</v>
      </c>
      <c r="X74" s="822">
        <v>97</v>
      </c>
      <c r="Y74" s="822">
        <v>10.3</v>
      </c>
      <c r="Z74" s="29">
        <v>264452</v>
      </c>
      <c r="AA74" s="39">
        <v>502306.25</v>
      </c>
      <c r="AB74" s="853">
        <f>X74*AA74/100</f>
        <v>487237.0625</v>
      </c>
      <c r="AC74" s="32">
        <v>1.3</v>
      </c>
      <c r="AD74" s="32">
        <v>200581</v>
      </c>
      <c r="AE74" s="854">
        <f t="shared" si="12"/>
        <v>9</v>
      </c>
      <c r="AF74" s="29">
        <f t="shared" si="13"/>
        <v>63871</v>
      </c>
      <c r="AG74" s="853">
        <f t="shared" si="6"/>
        <v>50185.4174375</v>
      </c>
      <c r="AH74" s="853">
        <f t="shared" si="7"/>
        <v>6334.0818125000005</v>
      </c>
      <c r="AI74" s="853">
        <f t="shared" si="8"/>
        <v>43851.335625</v>
      </c>
      <c r="AJ74" s="62">
        <v>22</v>
      </c>
      <c r="AK74" s="853">
        <f t="shared" si="9"/>
        <v>2281.1553380681817</v>
      </c>
      <c r="AL74" s="853">
        <f t="shared" si="10"/>
        <v>287.91280965909095</v>
      </c>
      <c r="AM74" s="853">
        <f t="shared" si="11"/>
        <v>22147.139204545456</v>
      </c>
      <c r="AN74" s="29">
        <v>3</v>
      </c>
      <c r="AO74" s="822"/>
      <c r="AP74" s="822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822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82">
        <v>0.7</v>
      </c>
      <c r="BR74" s="84">
        <v>1.4</v>
      </c>
      <c r="BS74" s="86">
        <v>97.2</v>
      </c>
      <c r="BT74" s="87">
        <v>0.3</v>
      </c>
      <c r="BU74" s="88">
        <v>7.0000000000000007E-2</v>
      </c>
      <c r="BV74" s="109">
        <v>5.4</v>
      </c>
      <c r="BW74" s="108" t="s">
        <v>124</v>
      </c>
      <c r="BX74" s="95">
        <v>2.7</v>
      </c>
      <c r="BY74" s="98">
        <v>0.01</v>
      </c>
      <c r="BZ74" s="95">
        <v>67.5</v>
      </c>
      <c r="CA74" s="95">
        <v>33</v>
      </c>
      <c r="CB74" s="93">
        <v>2.0454545454545454</v>
      </c>
      <c r="CC74" s="94">
        <v>8.0000000000000002E-3</v>
      </c>
      <c r="CD74" s="32" t="s">
        <v>124</v>
      </c>
      <c r="CE74" s="95">
        <v>4.2</v>
      </c>
      <c r="CF74" s="95">
        <v>6.8</v>
      </c>
      <c r="CG74" s="95">
        <v>0.9</v>
      </c>
      <c r="CH74" s="32">
        <v>87.7</v>
      </c>
      <c r="CI74" s="32">
        <v>41395</v>
      </c>
      <c r="CJ74" s="95">
        <v>12.299999999999997</v>
      </c>
      <c r="CK74" s="95">
        <v>1.2</v>
      </c>
      <c r="CL74" s="32">
        <v>35.5</v>
      </c>
      <c r="CM74" s="32">
        <v>0.5</v>
      </c>
      <c r="CN74" s="32">
        <v>25.9</v>
      </c>
      <c r="CO74" s="32">
        <v>0.4</v>
      </c>
      <c r="CP74" s="32">
        <v>21.4</v>
      </c>
      <c r="CQ74" s="32">
        <v>0.3</v>
      </c>
      <c r="CR74" s="69">
        <v>0.02</v>
      </c>
      <c r="CS74" s="96" t="s">
        <v>778</v>
      </c>
      <c r="CT74" s="847" t="s">
        <v>409</v>
      </c>
      <c r="CU74" s="847" t="s">
        <v>409</v>
      </c>
      <c r="CV74" s="847">
        <v>35718</v>
      </c>
      <c r="CW74" s="847">
        <v>93</v>
      </c>
      <c r="CX74" s="847">
        <v>7</v>
      </c>
      <c r="CY74" s="847" t="s">
        <v>409</v>
      </c>
      <c r="CZ74" s="847" t="s">
        <v>409</v>
      </c>
      <c r="DA74" s="847" t="s">
        <v>409</v>
      </c>
      <c r="DB74" s="847" t="s">
        <v>409</v>
      </c>
      <c r="DC74" s="848">
        <v>0</v>
      </c>
      <c r="DD74" s="97">
        <v>85.522022567262169</v>
      </c>
      <c r="DE74" s="98">
        <v>20.09225</v>
      </c>
      <c r="DF74" s="820"/>
      <c r="DG74" s="29" t="s">
        <v>60</v>
      </c>
      <c r="DH74" s="872" t="s">
        <v>615</v>
      </c>
      <c r="DI74" s="872" t="s">
        <v>615</v>
      </c>
      <c r="DJ74" s="872" t="s">
        <v>615</v>
      </c>
      <c r="DK74" s="29">
        <v>2</v>
      </c>
      <c r="DL74" s="29">
        <v>1</v>
      </c>
      <c r="DM74" s="29">
        <v>1</v>
      </c>
      <c r="DN74" s="68" t="s">
        <v>440</v>
      </c>
      <c r="DO74" s="75" t="s">
        <v>456</v>
      </c>
      <c r="DP74" s="68" t="s">
        <v>438</v>
      </c>
      <c r="DQ74" s="68" t="s">
        <v>438</v>
      </c>
      <c r="DR74" s="68" t="s">
        <v>438</v>
      </c>
      <c r="DS74" s="75" t="s">
        <v>465</v>
      </c>
      <c r="DT74" s="75" t="s">
        <v>466</v>
      </c>
      <c r="DW74" s="61"/>
      <c r="DX74" s="15"/>
    </row>
    <row r="75" spans="1:188" s="27" customFormat="1" ht="13.15" customHeight="1">
      <c r="A75" s="29">
        <v>79</v>
      </c>
      <c r="B75" s="30">
        <v>10613</v>
      </c>
      <c r="C75" s="810" t="s">
        <v>293</v>
      </c>
      <c r="D75" s="32" t="s">
        <v>1012</v>
      </c>
      <c r="E75" s="32">
        <v>8611135808</v>
      </c>
      <c r="F75" s="69">
        <v>33</v>
      </c>
      <c r="G75" s="32" t="s">
        <v>1534</v>
      </c>
      <c r="H75" s="842" t="s">
        <v>35</v>
      </c>
      <c r="I75" s="843" t="s">
        <v>286</v>
      </c>
      <c r="J75" s="30" t="s">
        <v>293</v>
      </c>
      <c r="K75" s="29" t="s">
        <v>43</v>
      </c>
      <c r="L75" s="29" t="s">
        <v>294</v>
      </c>
      <c r="M75" s="845" t="s">
        <v>106</v>
      </c>
      <c r="N75" s="29">
        <v>2</v>
      </c>
      <c r="O75" s="850">
        <v>5</v>
      </c>
      <c r="P75" s="29">
        <v>1</v>
      </c>
      <c r="Q75" s="846" t="s">
        <v>777</v>
      </c>
      <c r="R75" s="852">
        <v>42.971315243200003</v>
      </c>
      <c r="S75" s="98">
        <v>881.77414800000179</v>
      </c>
      <c r="T75" s="32">
        <v>88.3</v>
      </c>
      <c r="U75" s="32">
        <v>2.17</v>
      </c>
      <c r="V75" s="32">
        <v>0.88</v>
      </c>
      <c r="W75" s="32">
        <v>4810000</v>
      </c>
      <c r="X75" s="95">
        <v>84.6</v>
      </c>
      <c r="Y75" s="95">
        <v>36.200000000000003</v>
      </c>
      <c r="Z75" s="32">
        <v>1860000</v>
      </c>
      <c r="AA75" s="63">
        <v>146592</v>
      </c>
      <c r="AB75" s="853">
        <f>Y75*AA75/100</f>
        <v>53066.304000000004</v>
      </c>
      <c r="AC75" s="32">
        <v>2.91</v>
      </c>
      <c r="AD75" s="32">
        <v>1480000</v>
      </c>
      <c r="AE75" s="854">
        <f t="shared" si="12"/>
        <v>33.290000000000006</v>
      </c>
      <c r="AF75" s="29">
        <f t="shared" si="13"/>
        <v>380000</v>
      </c>
      <c r="AG75" s="853">
        <f t="shared" si="6"/>
        <v>19210.002048000002</v>
      </c>
      <c r="AH75" s="853">
        <f t="shared" si="7"/>
        <v>1544.2294464000004</v>
      </c>
      <c r="AI75" s="853">
        <f t="shared" si="8"/>
        <v>17665.772601600002</v>
      </c>
      <c r="AJ75" s="62">
        <v>11</v>
      </c>
      <c r="AK75" s="853">
        <f t="shared" si="9"/>
        <v>1746.3638225454547</v>
      </c>
      <c r="AL75" s="853">
        <f t="shared" si="10"/>
        <v>140.38449512727277</v>
      </c>
      <c r="AM75" s="853">
        <f t="shared" si="11"/>
        <v>4824.2094545454547</v>
      </c>
      <c r="AN75" s="29"/>
      <c r="AO75" s="95">
        <v>85.4</v>
      </c>
      <c r="AP75" s="95">
        <v>95.6</v>
      </c>
      <c r="AQ75" s="32">
        <v>3457</v>
      </c>
      <c r="AR75" s="32">
        <v>1.1499999999999999</v>
      </c>
      <c r="AS75" s="32">
        <v>2836</v>
      </c>
      <c r="AT75" s="32">
        <v>74.599999999999994</v>
      </c>
      <c r="AU75" s="32">
        <v>5090</v>
      </c>
      <c r="AV75" s="32">
        <v>0.63</v>
      </c>
      <c r="AW75" s="32">
        <v>21370</v>
      </c>
      <c r="AX75" s="32">
        <v>94</v>
      </c>
      <c r="AY75" s="32">
        <v>2391</v>
      </c>
      <c r="AZ75" s="32">
        <v>94.6</v>
      </c>
      <c r="BA75" s="32">
        <v>10101</v>
      </c>
      <c r="BB75" s="95">
        <v>10.9</v>
      </c>
      <c r="BC75" s="32">
        <v>1.89</v>
      </c>
      <c r="BD75" s="32">
        <v>75.8</v>
      </c>
      <c r="BE75" s="32">
        <v>9389</v>
      </c>
      <c r="BF75" s="32">
        <v>97.7</v>
      </c>
      <c r="BG75" s="32">
        <v>2793</v>
      </c>
      <c r="BH75" s="32">
        <v>11.9</v>
      </c>
      <c r="BI75" s="32">
        <v>2743</v>
      </c>
      <c r="BJ75" s="32">
        <v>83.7</v>
      </c>
      <c r="BK75" s="32">
        <v>15379</v>
      </c>
      <c r="BL75" s="32">
        <v>3.36</v>
      </c>
      <c r="BM75" s="32">
        <v>3061</v>
      </c>
      <c r="BN75" s="32">
        <v>2.76</v>
      </c>
      <c r="BO75" s="32">
        <v>6882</v>
      </c>
      <c r="BP75" s="32">
        <v>3.15</v>
      </c>
      <c r="BQ75" s="81">
        <v>17.399999999999999</v>
      </c>
      <c r="BR75" s="83">
        <v>3.9</v>
      </c>
      <c r="BS75" s="85">
        <v>78.2</v>
      </c>
      <c r="BT75" s="69">
        <v>13.9</v>
      </c>
      <c r="BU75" s="89">
        <v>0.4</v>
      </c>
      <c r="BV75" s="69">
        <v>2.1</v>
      </c>
      <c r="BW75" s="32" t="s">
        <v>124</v>
      </c>
      <c r="BX75" s="109">
        <v>5.3</v>
      </c>
      <c r="BY75" s="69">
        <v>0.04</v>
      </c>
      <c r="BZ75" s="69">
        <v>39.4</v>
      </c>
      <c r="CA75" s="69">
        <v>60.6</v>
      </c>
      <c r="CB75" s="93">
        <v>0.65016501650165015</v>
      </c>
      <c r="CC75" s="111">
        <v>0.1</v>
      </c>
      <c r="CD75" s="32" t="s">
        <v>124</v>
      </c>
      <c r="CE75" s="69">
        <v>17.100000000000001</v>
      </c>
      <c r="CF75" s="69">
        <v>22.4</v>
      </c>
      <c r="CG75" s="95">
        <v>2.6052</v>
      </c>
      <c r="CH75" s="32">
        <v>91.2</v>
      </c>
      <c r="CI75" s="32">
        <v>51030</v>
      </c>
      <c r="CJ75" s="95">
        <v>8.7999999999999972</v>
      </c>
      <c r="CK75" s="95">
        <v>3.5255999999999998</v>
      </c>
      <c r="CL75" s="95">
        <v>25.6</v>
      </c>
      <c r="CM75" s="95">
        <v>0.99840000000000007</v>
      </c>
      <c r="CN75" s="95">
        <v>41.2</v>
      </c>
      <c r="CO75" s="95">
        <v>1.6068</v>
      </c>
      <c r="CP75" s="95">
        <v>23.6</v>
      </c>
      <c r="CQ75" s="95">
        <v>0.92040000000000011</v>
      </c>
      <c r="CR75" s="32">
        <v>0.09</v>
      </c>
      <c r="CS75" s="32" t="s">
        <v>778</v>
      </c>
      <c r="CT75" s="847" t="s">
        <v>409</v>
      </c>
      <c r="CU75" s="847" t="s">
        <v>409</v>
      </c>
      <c r="CV75" s="847">
        <v>24870</v>
      </c>
      <c r="CW75" s="847">
        <v>80.099999999999994</v>
      </c>
      <c r="CX75" s="847">
        <v>19.899999999999999</v>
      </c>
      <c r="CY75" s="847">
        <v>4</v>
      </c>
      <c r="CZ75" s="847" t="s">
        <v>414</v>
      </c>
      <c r="DA75" s="847" t="s">
        <v>409</v>
      </c>
      <c r="DB75" s="847">
        <v>3.7</v>
      </c>
      <c r="DC75" s="848">
        <v>0</v>
      </c>
      <c r="DD75" s="97">
        <v>89.733136472817819</v>
      </c>
      <c r="DE75" s="98">
        <v>13.326545454545455</v>
      </c>
      <c r="DF75" s="820"/>
      <c r="DG75" s="29" t="s">
        <v>294</v>
      </c>
      <c r="DH75" s="872" t="s">
        <v>615</v>
      </c>
      <c r="DI75" s="872" t="s">
        <v>615</v>
      </c>
      <c r="DJ75" s="872" t="s">
        <v>615</v>
      </c>
      <c r="DK75" s="872">
        <v>1</v>
      </c>
      <c r="DL75" s="872">
        <v>1</v>
      </c>
      <c r="DM75" s="872">
        <v>0</v>
      </c>
      <c r="DN75" s="820" t="s">
        <v>438</v>
      </c>
      <c r="DO75" s="873" t="s">
        <v>601</v>
      </c>
      <c r="DP75" s="872">
        <v>55</v>
      </c>
      <c r="DQ75" s="872" t="s">
        <v>440</v>
      </c>
      <c r="DR75" s="872" t="s">
        <v>438</v>
      </c>
      <c r="DS75" s="873" t="s">
        <v>3359</v>
      </c>
      <c r="DT75" s="873" t="s">
        <v>3360</v>
      </c>
      <c r="DU75"/>
      <c r="DV75"/>
      <c r="DW75" s="61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</row>
    <row r="76" spans="1:188" ht="13.15" customHeight="1">
      <c r="A76" s="29">
        <v>15</v>
      </c>
      <c r="B76" s="30">
        <v>9105</v>
      </c>
      <c r="C76" s="810" t="s">
        <v>71</v>
      </c>
      <c r="D76" s="32" t="s">
        <v>1698</v>
      </c>
      <c r="E76" s="32">
        <v>515330043</v>
      </c>
      <c r="F76" s="69">
        <v>67</v>
      </c>
      <c r="G76" s="32" t="s">
        <v>1999</v>
      </c>
      <c r="H76" s="842" t="s">
        <v>35</v>
      </c>
      <c r="I76" s="845" t="s">
        <v>13</v>
      </c>
      <c r="J76" s="30" t="s">
        <v>71</v>
      </c>
      <c r="K76" s="29" t="s">
        <v>48</v>
      </c>
      <c r="L76" s="29" t="s">
        <v>72</v>
      </c>
      <c r="M76" s="845" t="s">
        <v>118</v>
      </c>
      <c r="N76" s="29">
        <v>1</v>
      </c>
      <c r="O76" s="29"/>
      <c r="P76" s="29">
        <v>1</v>
      </c>
      <c r="Q76" s="846" t="s">
        <v>777</v>
      </c>
      <c r="R76" s="29" t="s">
        <v>747</v>
      </c>
      <c r="S76" s="98">
        <v>365.00219200000038</v>
      </c>
      <c r="T76" s="29">
        <v>18.5</v>
      </c>
      <c r="U76" s="29">
        <v>36.299999999999997</v>
      </c>
      <c r="V76" s="29">
        <v>0.31</v>
      </c>
      <c r="W76" s="29">
        <v>2250000</v>
      </c>
      <c r="X76" s="822">
        <v>5.85</v>
      </c>
      <c r="Y76" s="822">
        <v>1.5</v>
      </c>
      <c r="Z76" s="29">
        <v>1580000</v>
      </c>
      <c r="AA76" s="63">
        <v>1648.6799999999998</v>
      </c>
      <c r="AB76" s="853">
        <f>Y76*AA76/100</f>
        <v>24.730199999999996</v>
      </c>
      <c r="AC76" s="32">
        <v>1.04</v>
      </c>
      <c r="AD76" s="32">
        <v>1700000</v>
      </c>
      <c r="AE76" s="854">
        <f t="shared" si="12"/>
        <v>0.45999999999999996</v>
      </c>
      <c r="AF76" s="29"/>
      <c r="AG76" s="853">
        <f t="shared" si="6"/>
        <v>0.37095299999999992</v>
      </c>
      <c r="AH76" s="853">
        <f t="shared" si="7"/>
        <v>0.25719407999999999</v>
      </c>
      <c r="AI76" s="853">
        <f t="shared" si="8"/>
        <v>0.11375891999999993</v>
      </c>
      <c r="AJ76" s="62">
        <v>11</v>
      </c>
      <c r="AK76" s="853">
        <f t="shared" si="9"/>
        <v>3.3722999999999996E-2</v>
      </c>
      <c r="AL76" s="853">
        <f t="shared" si="10"/>
        <v>2.3381280000000001E-2</v>
      </c>
      <c r="AM76" s="853">
        <f t="shared" si="11"/>
        <v>2.2481999999999998</v>
      </c>
      <c r="AN76" s="29"/>
      <c r="AO76" s="822"/>
      <c r="AP76" s="822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822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82">
        <v>41.3</v>
      </c>
      <c r="BR76" s="84">
        <v>45.4</v>
      </c>
      <c r="BS76" s="86">
        <v>9.82</v>
      </c>
      <c r="BT76" s="69">
        <v>31.6</v>
      </c>
      <c r="BU76" s="88">
        <v>0.9</v>
      </c>
      <c r="BV76" s="69">
        <v>2.1</v>
      </c>
      <c r="BW76" s="32" t="s">
        <v>124</v>
      </c>
      <c r="BX76" s="91">
        <v>6.4</v>
      </c>
      <c r="BY76" s="32">
        <v>0.08</v>
      </c>
      <c r="BZ76" s="69">
        <v>37.200000000000003</v>
      </c>
      <c r="CA76" s="69">
        <v>61.7</v>
      </c>
      <c r="CB76" s="93">
        <v>0.60291734197730962</v>
      </c>
      <c r="CC76" s="94" t="s">
        <v>124</v>
      </c>
      <c r="CD76" s="32" t="s">
        <v>124</v>
      </c>
      <c r="CE76" s="69">
        <v>10.5</v>
      </c>
      <c r="CF76" s="69">
        <v>10.4</v>
      </c>
      <c r="CG76" s="95">
        <v>9.98</v>
      </c>
      <c r="CH76" s="95">
        <v>88.4</v>
      </c>
      <c r="CI76" s="107">
        <v>57158</v>
      </c>
      <c r="CJ76" s="95">
        <v>11.599999999999994</v>
      </c>
      <c r="CK76" s="95">
        <v>39.58</v>
      </c>
      <c r="CL76" s="95">
        <v>6.63</v>
      </c>
      <c r="CM76" s="95">
        <v>3.01</v>
      </c>
      <c r="CN76" s="95">
        <v>15.4</v>
      </c>
      <c r="CO76" s="95">
        <v>6.97</v>
      </c>
      <c r="CP76" s="95">
        <v>65.099999999999994</v>
      </c>
      <c r="CQ76" s="95">
        <v>29.6</v>
      </c>
      <c r="CR76" s="95">
        <v>0.87</v>
      </c>
      <c r="CS76" s="96" t="s">
        <v>172</v>
      </c>
      <c r="CT76" s="847" t="s">
        <v>409</v>
      </c>
      <c r="CU76" s="847" t="s">
        <v>409</v>
      </c>
      <c r="CV76" s="847">
        <v>170</v>
      </c>
      <c r="CW76" s="847">
        <v>18.2</v>
      </c>
      <c r="CX76" s="847">
        <v>81.8</v>
      </c>
      <c r="CY76" s="847" t="s">
        <v>410</v>
      </c>
      <c r="CZ76" s="847">
        <v>197.1</v>
      </c>
      <c r="DA76" s="847"/>
      <c r="DB76" s="847">
        <v>1.72</v>
      </c>
      <c r="DC76" s="848">
        <v>0</v>
      </c>
      <c r="DD76" s="97">
        <v>17.910233736437071</v>
      </c>
      <c r="DE76" s="98">
        <v>0.14987999999999999</v>
      </c>
      <c r="DF76" s="820"/>
      <c r="DG76" s="879" t="s">
        <v>953</v>
      </c>
      <c r="DH76" s="872">
        <v>158</v>
      </c>
      <c r="DI76" s="872">
        <v>58</v>
      </c>
      <c r="DJ76" s="872"/>
      <c r="DK76" s="872">
        <v>1</v>
      </c>
      <c r="DL76" s="872">
        <v>2</v>
      </c>
      <c r="DM76" s="872">
        <v>1</v>
      </c>
      <c r="DN76" s="820" t="s">
        <v>438</v>
      </c>
      <c r="DO76" s="845" t="s">
        <v>3294</v>
      </c>
      <c r="DP76" s="29">
        <v>25</v>
      </c>
      <c r="DQ76" s="29" t="s">
        <v>440</v>
      </c>
      <c r="DR76" s="29" t="s">
        <v>438</v>
      </c>
      <c r="DS76" s="845" t="s">
        <v>3295</v>
      </c>
      <c r="DT76" s="845" t="s">
        <v>3360</v>
      </c>
      <c r="DW76" s="61"/>
      <c r="DX76" s="15"/>
    </row>
    <row r="77" spans="1:188" ht="13.15" hidden="1" customHeight="1">
      <c r="A77" s="29"/>
      <c r="B77" s="30">
        <v>8833</v>
      </c>
      <c r="C77" s="810" t="s">
        <v>541</v>
      </c>
      <c r="D77" s="32" t="s">
        <v>888</v>
      </c>
      <c r="E77" s="32">
        <v>530422350</v>
      </c>
      <c r="F77" s="69">
        <v>65</v>
      </c>
      <c r="G77" s="32" t="s">
        <v>2042</v>
      </c>
      <c r="H77" s="842" t="s">
        <v>667</v>
      </c>
      <c r="I77" s="843"/>
      <c r="J77" s="844" t="s">
        <v>541</v>
      </c>
      <c r="K77" s="29" t="s">
        <v>43</v>
      </c>
      <c r="L77" s="32" t="s">
        <v>542</v>
      </c>
      <c r="M77" s="845"/>
      <c r="N77" s="29">
        <v>3</v>
      </c>
      <c r="O77" s="850">
        <v>5</v>
      </c>
      <c r="P77" s="29">
        <v>1</v>
      </c>
      <c r="Q77" s="846" t="s">
        <v>781</v>
      </c>
      <c r="R77" s="29"/>
      <c r="S77" s="98">
        <v>1475.0953649999988</v>
      </c>
      <c r="T77" s="29"/>
      <c r="U77" s="29"/>
      <c r="V77" s="29"/>
      <c r="W77" s="29"/>
      <c r="X77" s="32"/>
      <c r="Y77" s="32"/>
      <c r="Z77" s="32"/>
      <c r="AA77" s="29"/>
      <c r="AB77" s="29"/>
      <c r="AC77" s="32"/>
      <c r="AD77" s="32"/>
      <c r="AE77" s="29"/>
      <c r="AF77" s="29"/>
      <c r="AG77" s="29"/>
      <c r="AH77" s="29"/>
      <c r="AI77" s="29"/>
      <c r="AJ77" s="62"/>
      <c r="AK77" s="29"/>
      <c r="AL77" s="29"/>
      <c r="AM77" s="29"/>
      <c r="AN77" s="29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2"/>
      <c r="BQ77" s="82">
        <v>1.08</v>
      </c>
      <c r="BR77" s="84">
        <v>2.67</v>
      </c>
      <c r="BS77" s="86">
        <v>94.4</v>
      </c>
      <c r="BT77" s="69">
        <v>0.5</v>
      </c>
      <c r="BU77" s="88">
        <v>7.0000000000000007E-2</v>
      </c>
      <c r="BV77" s="69">
        <v>5.9</v>
      </c>
      <c r="BW77" s="32" t="s">
        <v>124</v>
      </c>
      <c r="BX77" s="91">
        <v>1.9</v>
      </c>
      <c r="BY77" s="98">
        <v>2E-3</v>
      </c>
      <c r="BZ77" s="69">
        <v>81</v>
      </c>
      <c r="CA77" s="69">
        <v>18.5</v>
      </c>
      <c r="CB77" s="93">
        <v>4.3783783783783781</v>
      </c>
      <c r="CC77" s="94">
        <v>0.02</v>
      </c>
      <c r="CD77" s="32" t="s">
        <v>124</v>
      </c>
      <c r="CE77" s="69">
        <v>1.9</v>
      </c>
      <c r="CF77" s="69">
        <v>4.2</v>
      </c>
      <c r="CG77" s="95">
        <v>2</v>
      </c>
      <c r="CH77" s="95">
        <v>97.8</v>
      </c>
      <c r="CI77" s="107">
        <v>87576</v>
      </c>
      <c r="CJ77" s="95">
        <v>2.2000000000000028</v>
      </c>
      <c r="CK77" s="95">
        <v>2.5</v>
      </c>
      <c r="CL77" s="95">
        <v>15.7</v>
      </c>
      <c r="CM77" s="95">
        <v>0.42</v>
      </c>
      <c r="CN77" s="95">
        <v>59.1</v>
      </c>
      <c r="CO77" s="95">
        <v>1.58</v>
      </c>
      <c r="CP77" s="95">
        <v>18.7</v>
      </c>
      <c r="CQ77" s="95">
        <v>0.5</v>
      </c>
      <c r="CR77" s="95">
        <v>4.8000000000000001E-2</v>
      </c>
      <c r="CS77" s="96" t="s">
        <v>778</v>
      </c>
      <c r="CT77" s="847" t="s">
        <v>409</v>
      </c>
      <c r="CU77" s="847" t="s">
        <v>409</v>
      </c>
      <c r="CV77" s="847">
        <v>45682</v>
      </c>
      <c r="CW77" s="847">
        <v>96</v>
      </c>
      <c r="CX77" s="847">
        <v>4</v>
      </c>
      <c r="CY77" s="847" t="s">
        <v>409</v>
      </c>
      <c r="CZ77" s="847" t="s">
        <v>409</v>
      </c>
      <c r="DA77" s="847" t="s">
        <v>409</v>
      </c>
      <c r="DB77" s="847" t="s">
        <v>409</v>
      </c>
      <c r="DC77" s="848">
        <v>0</v>
      </c>
      <c r="DD77" s="97">
        <v>56.292831059731711</v>
      </c>
      <c r="DE77" s="98">
        <v>31.735946666666667</v>
      </c>
      <c r="DF77" s="29" t="s">
        <v>543</v>
      </c>
      <c r="DG77" s="29" t="s">
        <v>543</v>
      </c>
      <c r="DH77" s="877"/>
      <c r="DI77" s="877"/>
      <c r="DJ77" s="878"/>
      <c r="DK77" s="29">
        <v>2</v>
      </c>
      <c r="DL77" s="29">
        <v>3</v>
      </c>
      <c r="DM77" s="29">
        <v>2</v>
      </c>
      <c r="DN77" s="29" t="s">
        <v>438</v>
      </c>
      <c r="DO77" s="845" t="s">
        <v>525</v>
      </c>
      <c r="DP77" s="68">
        <v>150</v>
      </c>
      <c r="DQ77" s="29" t="s">
        <v>440</v>
      </c>
      <c r="DR77" s="29" t="s">
        <v>438</v>
      </c>
      <c r="DS77" s="75">
        <v>0</v>
      </c>
      <c r="DT77" s="845" t="s">
        <v>544</v>
      </c>
      <c r="DW77" s="61"/>
      <c r="DX77" s="15"/>
    </row>
    <row r="78" spans="1:188" ht="13.15" customHeight="1">
      <c r="A78" s="29"/>
      <c r="B78" s="30">
        <v>10326</v>
      </c>
      <c r="C78" s="810" t="s">
        <v>700</v>
      </c>
      <c r="D78" s="32" t="s">
        <v>879</v>
      </c>
      <c r="E78" s="32">
        <v>470220403</v>
      </c>
      <c r="F78" s="69">
        <v>72</v>
      </c>
      <c r="G78" s="32" t="s">
        <v>1645</v>
      </c>
      <c r="H78" s="842" t="s">
        <v>731</v>
      </c>
      <c r="I78" s="843"/>
      <c r="J78" s="844" t="s">
        <v>700</v>
      </c>
      <c r="K78" s="29" t="s">
        <v>43</v>
      </c>
      <c r="L78" s="69" t="s">
        <v>60</v>
      </c>
      <c r="M78" s="845"/>
      <c r="N78" s="29">
        <v>3</v>
      </c>
      <c r="O78" s="29">
        <v>3</v>
      </c>
      <c r="P78" s="29"/>
      <c r="Q78" s="866"/>
      <c r="R78" s="29"/>
      <c r="S78" s="98">
        <v>244.48712500000011</v>
      </c>
      <c r="T78" s="29"/>
      <c r="U78" s="29"/>
      <c r="V78" s="29"/>
      <c r="W78" s="29"/>
      <c r="X78" s="32"/>
      <c r="Y78" s="32"/>
      <c r="Z78" s="32"/>
      <c r="AA78" s="29"/>
      <c r="AB78" s="29"/>
      <c r="AC78" s="32"/>
      <c r="AD78" s="32"/>
      <c r="AE78" s="29"/>
      <c r="AF78" s="29"/>
      <c r="AG78" s="29"/>
      <c r="AH78" s="29"/>
      <c r="AI78" s="29"/>
      <c r="AJ78" s="62"/>
      <c r="AK78" s="29"/>
      <c r="AL78" s="29"/>
      <c r="AM78" s="29"/>
      <c r="AN78" s="29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2"/>
      <c r="BQ78" s="82">
        <v>44.2</v>
      </c>
      <c r="BR78" s="84">
        <v>43.9</v>
      </c>
      <c r="BS78" s="86">
        <v>8.7200000000000006</v>
      </c>
      <c r="BT78" s="109">
        <v>39.700000000000003</v>
      </c>
      <c r="BU78" s="88">
        <v>0.3</v>
      </c>
      <c r="BV78" s="95">
        <v>0.67</v>
      </c>
      <c r="BW78" s="109" t="s">
        <v>124</v>
      </c>
      <c r="BX78" s="95">
        <v>0</v>
      </c>
      <c r="BY78" s="32" t="s">
        <v>124</v>
      </c>
      <c r="BZ78" s="32">
        <v>11.4</v>
      </c>
      <c r="CA78" s="32">
        <v>88.6</v>
      </c>
      <c r="CB78" s="93">
        <v>0.12866817155756208</v>
      </c>
      <c r="CC78" s="32">
        <v>0.2</v>
      </c>
      <c r="CD78" s="32" t="s">
        <v>124</v>
      </c>
      <c r="CE78" s="95">
        <v>0.27</v>
      </c>
      <c r="CF78" s="95">
        <v>0.75</v>
      </c>
      <c r="CG78" s="95">
        <v>25.833973710819002</v>
      </c>
      <c r="CH78" s="32" t="s">
        <v>124</v>
      </c>
      <c r="CI78" s="32" t="s">
        <v>124</v>
      </c>
      <c r="CJ78" s="32" t="s">
        <v>124</v>
      </c>
      <c r="CK78" s="95">
        <v>43.899999999999991</v>
      </c>
      <c r="CL78" s="95">
        <v>31.7</v>
      </c>
      <c r="CM78" s="95">
        <v>14.071081900910007</v>
      </c>
      <c r="CN78" s="95">
        <v>26.5</v>
      </c>
      <c r="CO78" s="95">
        <v>11.762891809908997</v>
      </c>
      <c r="CP78" s="95">
        <v>40.700000000000003</v>
      </c>
      <c r="CQ78" s="95">
        <v>18.066026289180989</v>
      </c>
      <c r="CR78" s="32" t="s">
        <v>124</v>
      </c>
      <c r="CS78" s="32" t="s">
        <v>792</v>
      </c>
      <c r="CT78" s="26">
        <v>1</v>
      </c>
      <c r="CU78" s="847" t="s">
        <v>409</v>
      </c>
      <c r="CV78" s="847">
        <v>292</v>
      </c>
      <c r="CW78" s="847">
        <v>11.3</v>
      </c>
      <c r="CX78" s="847">
        <v>88.7</v>
      </c>
      <c r="CY78" s="847" t="s">
        <v>409</v>
      </c>
      <c r="CZ78" s="847" t="s">
        <v>409</v>
      </c>
      <c r="DA78" s="847" t="s">
        <v>409</v>
      </c>
      <c r="DB78" s="847" t="s">
        <v>409</v>
      </c>
      <c r="DC78" s="848">
        <v>0</v>
      </c>
      <c r="DD78" s="97">
        <v>9.1560016729401923</v>
      </c>
      <c r="DE78" s="98">
        <v>0.16839999999999999</v>
      </c>
      <c r="DF78" s="820"/>
      <c r="DG78" s="69" t="s">
        <v>60</v>
      </c>
      <c r="DH78" s="872" t="s">
        <v>615</v>
      </c>
      <c r="DI78" s="872" t="s">
        <v>615</v>
      </c>
      <c r="DJ78" s="872" t="s">
        <v>615</v>
      </c>
      <c r="DK78" s="872">
        <v>1</v>
      </c>
      <c r="DL78" s="872">
        <v>3</v>
      </c>
      <c r="DM78" s="872">
        <v>2</v>
      </c>
      <c r="DN78" s="820" t="s">
        <v>438</v>
      </c>
      <c r="DO78" s="845" t="s">
        <v>601</v>
      </c>
      <c r="DP78" s="29">
        <v>50</v>
      </c>
      <c r="DQ78" s="29" t="s">
        <v>440</v>
      </c>
      <c r="DR78" s="29" t="s">
        <v>438</v>
      </c>
      <c r="DS78" s="845" t="s">
        <v>3295</v>
      </c>
      <c r="DT78" s="845" t="s">
        <v>3360</v>
      </c>
      <c r="DW78" s="61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46"/>
      <c r="EW78" s="46"/>
      <c r="EX78" s="46"/>
      <c r="EY78" s="46"/>
      <c r="EZ78" s="46"/>
      <c r="FA78" s="46"/>
      <c r="FB78" s="46"/>
      <c r="FC78" s="807"/>
      <c r="FD78" s="807"/>
      <c r="FE78" s="807"/>
      <c r="FF78" s="807"/>
      <c r="FG78" s="807"/>
      <c r="FH78" s="807"/>
      <c r="FI78" s="807"/>
      <c r="FJ78" s="807"/>
      <c r="FK78" s="46"/>
      <c r="FL78" s="46"/>
      <c r="FM78" s="46"/>
      <c r="FN78" s="46"/>
      <c r="FO78" s="46"/>
      <c r="FP78" s="46"/>
      <c r="FQ78" s="808"/>
      <c r="FR78" s="46"/>
      <c r="FS78" s="46"/>
      <c r="FT78" s="46"/>
      <c r="FU78" s="46"/>
      <c r="FV78" s="46"/>
      <c r="FW78" s="46"/>
      <c r="FX78" s="40"/>
      <c r="FY78" s="46"/>
      <c r="FZ78" s="46"/>
      <c r="GA78" s="46"/>
      <c r="GB78" s="46"/>
      <c r="GC78" s="809"/>
      <c r="GD78" s="46"/>
      <c r="GE78" s="46"/>
      <c r="GF78" s="46"/>
    </row>
    <row r="79" spans="1:188" s="17" customFormat="1" ht="13.15" customHeight="1">
      <c r="A79" s="29"/>
      <c r="B79" s="30">
        <v>11411</v>
      </c>
      <c r="C79" s="810" t="s">
        <v>394</v>
      </c>
      <c r="D79" s="32" t="s">
        <v>831</v>
      </c>
      <c r="E79" s="32">
        <v>445716079</v>
      </c>
      <c r="F79" s="69">
        <v>75</v>
      </c>
      <c r="G79" s="32" t="s">
        <v>1329</v>
      </c>
      <c r="H79" s="842" t="s">
        <v>668</v>
      </c>
      <c r="I79" s="843" t="s">
        <v>392</v>
      </c>
      <c r="J79" s="30" t="s">
        <v>394</v>
      </c>
      <c r="K79" s="29" t="s">
        <v>48</v>
      </c>
      <c r="L79" s="29" t="s">
        <v>60</v>
      </c>
      <c r="M79" s="845" t="s">
        <v>105</v>
      </c>
      <c r="N79" s="29">
        <v>3</v>
      </c>
      <c r="O79" s="850">
        <v>5</v>
      </c>
      <c r="P79" s="29">
        <v>1</v>
      </c>
      <c r="Q79" s="851" t="s">
        <v>777</v>
      </c>
      <c r="R79" s="29"/>
      <c r="S79" s="98">
        <v>1394.7753850000004</v>
      </c>
      <c r="T79" s="29" t="s">
        <v>124</v>
      </c>
      <c r="U79" s="29" t="s">
        <v>124</v>
      </c>
      <c r="V79" s="29" t="s">
        <v>124</v>
      </c>
      <c r="W79" s="29" t="s">
        <v>124</v>
      </c>
      <c r="X79" s="95">
        <v>19.8</v>
      </c>
      <c r="Y79" s="95">
        <v>22.5</v>
      </c>
      <c r="Z79" s="32">
        <v>52488</v>
      </c>
      <c r="AA79" s="39">
        <v>245253.40840000001</v>
      </c>
      <c r="AB79" s="853">
        <f>AO79*AA79/100</f>
        <v>205031.8494224</v>
      </c>
      <c r="AC79" s="32">
        <v>6.45</v>
      </c>
      <c r="AD79" s="32">
        <v>34475</v>
      </c>
      <c r="AE79" s="854">
        <f t="shared" ref="AE79:AF81" si="14">Y79-AC79</f>
        <v>16.05</v>
      </c>
      <c r="AF79" s="29">
        <f t="shared" si="14"/>
        <v>18013</v>
      </c>
      <c r="AG79" s="853">
        <f>AB79*Y79/100</f>
        <v>46132.166120039998</v>
      </c>
      <c r="AH79" s="853">
        <f>AC79*AB79/100</f>
        <v>13224.554287744801</v>
      </c>
      <c r="AI79" s="853">
        <f>AG79-AH79</f>
        <v>32907.611832295195</v>
      </c>
      <c r="AJ79" s="62">
        <v>5</v>
      </c>
      <c r="AK79" s="853">
        <f>AG79/AJ79</f>
        <v>9226.4332240080003</v>
      </c>
      <c r="AL79" s="853">
        <f>AH79/AJ79</f>
        <v>2644.9108575489599</v>
      </c>
      <c r="AM79" s="853">
        <f>AB79/AJ79</f>
        <v>41006.369884480002</v>
      </c>
      <c r="AN79" s="29"/>
      <c r="AO79" s="95">
        <v>83.6</v>
      </c>
      <c r="AP79" s="95">
        <v>99.8</v>
      </c>
      <c r="AQ79" s="32">
        <v>4492</v>
      </c>
      <c r="AR79" s="32">
        <v>1.81</v>
      </c>
      <c r="AS79" s="32">
        <v>2443</v>
      </c>
      <c r="AT79" s="32">
        <v>77.3</v>
      </c>
      <c r="AU79" s="32">
        <v>4279</v>
      </c>
      <c r="AV79" s="32">
        <v>1.56</v>
      </c>
      <c r="AW79" s="32">
        <v>9979</v>
      </c>
      <c r="AX79" s="32">
        <v>97.9</v>
      </c>
      <c r="AY79" s="32">
        <v>4746</v>
      </c>
      <c r="AZ79" s="32">
        <v>98.7</v>
      </c>
      <c r="BA79" s="32">
        <v>11835</v>
      </c>
      <c r="BB79" s="95">
        <v>1.08</v>
      </c>
      <c r="BC79" s="32">
        <v>8.24</v>
      </c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2">
        <v>15</v>
      </c>
      <c r="BQ79" s="82">
        <v>0.89</v>
      </c>
      <c r="BR79" s="84">
        <v>14.6</v>
      </c>
      <c r="BS79" s="86">
        <v>83.6</v>
      </c>
      <c r="BT79" s="69">
        <v>0.57999999999999996</v>
      </c>
      <c r="BU79" s="88">
        <v>2.1000000000000001E-2</v>
      </c>
      <c r="BV79" s="87">
        <v>2.36</v>
      </c>
      <c r="BW79" s="69" t="s">
        <v>124</v>
      </c>
      <c r="BX79" s="91" t="s">
        <v>124</v>
      </c>
      <c r="BY79" s="69" t="s">
        <v>124</v>
      </c>
      <c r="BZ79" s="69">
        <v>65.8</v>
      </c>
      <c r="CA79" s="69">
        <v>34.200000000000003</v>
      </c>
      <c r="CB79" s="93">
        <v>1.9239766081871343</v>
      </c>
      <c r="CC79" s="94">
        <v>1.4E-2</v>
      </c>
      <c r="CD79" s="69" t="s">
        <v>124</v>
      </c>
      <c r="CE79" s="69">
        <v>68.900000000000006</v>
      </c>
      <c r="CF79" s="69">
        <v>74.5</v>
      </c>
      <c r="CG79" s="95">
        <v>13.490399999999999</v>
      </c>
      <c r="CH79" s="32">
        <v>98.7</v>
      </c>
      <c r="CI79" s="32">
        <v>18115</v>
      </c>
      <c r="CJ79" s="95">
        <v>1.2999999999999972</v>
      </c>
      <c r="CK79" s="95">
        <v>14.4102</v>
      </c>
      <c r="CL79" s="32">
        <v>16.8</v>
      </c>
      <c r="CM79" s="95">
        <v>2.4527999999999999</v>
      </c>
      <c r="CN79" s="32">
        <v>75.599999999999994</v>
      </c>
      <c r="CO79" s="95">
        <v>11.037599999999999</v>
      </c>
      <c r="CP79" s="32">
        <v>6.3</v>
      </c>
      <c r="CQ79" s="95">
        <v>0.91979999999999995</v>
      </c>
      <c r="CR79" s="95">
        <v>7.0000000000000007E-2</v>
      </c>
      <c r="CS79" s="96" t="s">
        <v>784</v>
      </c>
      <c r="CT79" s="847" t="s">
        <v>409</v>
      </c>
      <c r="CU79" s="847" t="s">
        <v>409</v>
      </c>
      <c r="CV79" s="847">
        <v>21578</v>
      </c>
      <c r="CW79" s="847">
        <v>72.8</v>
      </c>
      <c r="CX79" s="847">
        <v>27.2</v>
      </c>
      <c r="CY79" s="847" t="s">
        <v>409</v>
      </c>
      <c r="CZ79" s="847" t="s">
        <v>409</v>
      </c>
      <c r="DA79" s="847" t="s">
        <v>409</v>
      </c>
      <c r="DB79" s="847" t="s">
        <v>409</v>
      </c>
      <c r="DC79" s="847">
        <v>0</v>
      </c>
      <c r="DD79" s="97">
        <v>86.685555214328872</v>
      </c>
      <c r="DE79" s="98">
        <v>11.1478822</v>
      </c>
      <c r="DF79" s="820"/>
      <c r="DG79" s="29" t="s">
        <v>60</v>
      </c>
      <c r="DH79" s="872" t="s">
        <v>615</v>
      </c>
      <c r="DI79" s="872" t="s">
        <v>615</v>
      </c>
      <c r="DJ79" s="872" t="s">
        <v>615</v>
      </c>
      <c r="DK79" s="872">
        <v>2</v>
      </c>
      <c r="DL79" s="872">
        <v>3</v>
      </c>
      <c r="DM79" s="872">
        <v>2</v>
      </c>
      <c r="DN79" s="820" t="s">
        <v>438</v>
      </c>
      <c r="DO79" s="873" t="s">
        <v>3318</v>
      </c>
      <c r="DP79" s="872">
        <v>30</v>
      </c>
      <c r="DQ79" s="872" t="s">
        <v>615</v>
      </c>
      <c r="DR79" s="872" t="s">
        <v>438</v>
      </c>
      <c r="DS79" s="873" t="s">
        <v>3361</v>
      </c>
      <c r="DT79" s="873" t="s">
        <v>3362</v>
      </c>
      <c r="DW79" s="61"/>
      <c r="DX79" s="15"/>
      <c r="DY79" s="15"/>
      <c r="DZ79" s="15"/>
      <c r="EA79" s="15"/>
      <c r="EB79" s="15"/>
      <c r="EC79" s="15"/>
      <c r="ED79" s="15"/>
      <c r="EE79" s="15"/>
      <c r="EF79" s="15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</row>
    <row r="80" spans="1:188" s="17" customFormat="1" ht="13.15" customHeight="1">
      <c r="A80" s="29"/>
      <c r="B80" s="30">
        <v>11412</v>
      </c>
      <c r="C80" s="810" t="s">
        <v>396</v>
      </c>
      <c r="D80" s="32" t="s">
        <v>834</v>
      </c>
      <c r="E80" s="32">
        <v>6811150852</v>
      </c>
      <c r="F80" s="69">
        <v>51</v>
      </c>
      <c r="G80" s="32" t="s">
        <v>1329</v>
      </c>
      <c r="H80" s="842" t="s">
        <v>668</v>
      </c>
      <c r="I80" s="843" t="s">
        <v>393</v>
      </c>
      <c r="J80" s="30" t="s">
        <v>396</v>
      </c>
      <c r="K80" s="29" t="s">
        <v>43</v>
      </c>
      <c r="L80" s="29" t="s">
        <v>395</v>
      </c>
      <c r="M80" s="845" t="s">
        <v>105</v>
      </c>
      <c r="N80" s="29">
        <v>3</v>
      </c>
      <c r="O80" s="805">
        <v>5</v>
      </c>
      <c r="P80" s="29">
        <v>1</v>
      </c>
      <c r="Q80" s="862" t="s">
        <v>781</v>
      </c>
      <c r="R80" s="29"/>
      <c r="S80" s="98">
        <v>2333.0539999999996</v>
      </c>
      <c r="T80" s="29" t="s">
        <v>124</v>
      </c>
      <c r="U80" s="29" t="s">
        <v>124</v>
      </c>
      <c r="V80" s="29" t="s">
        <v>124</v>
      </c>
      <c r="W80" s="29" t="s">
        <v>124</v>
      </c>
      <c r="X80" s="95">
        <v>50</v>
      </c>
      <c r="Y80" s="95">
        <v>62</v>
      </c>
      <c r="Z80" s="32">
        <v>16748</v>
      </c>
      <c r="AA80" s="39">
        <v>217391.53799999997</v>
      </c>
      <c r="AB80" s="853">
        <f>AO80*AA80/100</f>
        <v>176087.14577999999</v>
      </c>
      <c r="AC80" s="32">
        <v>5.76</v>
      </c>
      <c r="AD80" s="32">
        <v>14918</v>
      </c>
      <c r="AE80" s="854">
        <f t="shared" si="14"/>
        <v>56.24</v>
      </c>
      <c r="AF80" s="29">
        <f t="shared" si="14"/>
        <v>1830</v>
      </c>
      <c r="AG80" s="853">
        <f>AB80*Y80/100</f>
        <v>109174.03038359999</v>
      </c>
      <c r="AH80" s="853">
        <f>AC80*AB80/100</f>
        <v>10142.619596928</v>
      </c>
      <c r="AI80" s="853">
        <f>AG80-AH80</f>
        <v>99031.410786672001</v>
      </c>
      <c r="AJ80" s="62">
        <v>4</v>
      </c>
      <c r="AK80" s="853">
        <f>AG80/AJ80</f>
        <v>27293.507595899999</v>
      </c>
      <c r="AL80" s="853">
        <f>AH80/AJ80</f>
        <v>2535.6548992319999</v>
      </c>
      <c r="AM80" s="853">
        <f>AB80/AJ80</f>
        <v>44021.786444999998</v>
      </c>
      <c r="AN80" s="29"/>
      <c r="AO80" s="95">
        <v>81</v>
      </c>
      <c r="AP80" s="95">
        <v>99.8</v>
      </c>
      <c r="AQ80" s="32">
        <v>4138</v>
      </c>
      <c r="AR80" s="32">
        <v>1.66</v>
      </c>
      <c r="AS80" s="32">
        <v>2223</v>
      </c>
      <c r="AT80" s="32">
        <v>81</v>
      </c>
      <c r="AU80" s="32">
        <v>4398</v>
      </c>
      <c r="AV80" s="32">
        <v>1.58</v>
      </c>
      <c r="AW80" s="32">
        <v>6696</v>
      </c>
      <c r="AX80" s="32">
        <v>99.7</v>
      </c>
      <c r="AY80" s="32">
        <v>4014</v>
      </c>
      <c r="AZ80" s="32">
        <v>99.1</v>
      </c>
      <c r="BA80" s="32">
        <v>12053</v>
      </c>
      <c r="BB80" s="95">
        <v>0.28999999999999998</v>
      </c>
      <c r="BC80" s="32">
        <v>12.5</v>
      </c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32">
        <v>18.3</v>
      </c>
      <c r="BQ80" s="82">
        <v>0.33</v>
      </c>
      <c r="BR80" s="84">
        <v>18.600000000000001</v>
      </c>
      <c r="BS80" s="86">
        <v>80.3</v>
      </c>
      <c r="BT80" s="69">
        <v>9.6000000000000002E-2</v>
      </c>
      <c r="BU80" s="88">
        <v>2.4E-2</v>
      </c>
      <c r="BV80" s="87">
        <v>7.37</v>
      </c>
      <c r="BW80" s="69" t="s">
        <v>124</v>
      </c>
      <c r="BX80" s="91" t="s">
        <v>124</v>
      </c>
      <c r="BY80" s="69" t="s">
        <v>124</v>
      </c>
      <c r="BZ80" s="69">
        <v>76.900000000000006</v>
      </c>
      <c r="CA80" s="69">
        <v>23.1</v>
      </c>
      <c r="CB80" s="93">
        <v>3.329004329004329</v>
      </c>
      <c r="CC80" s="111">
        <v>0</v>
      </c>
      <c r="CD80" s="69" t="s">
        <v>124</v>
      </c>
      <c r="CE80" s="69">
        <v>55</v>
      </c>
      <c r="CF80" s="69">
        <v>66.7</v>
      </c>
      <c r="CG80" s="95">
        <v>17.763000000000002</v>
      </c>
      <c r="CH80" s="32">
        <v>98.6</v>
      </c>
      <c r="CI80" s="32">
        <v>16458</v>
      </c>
      <c r="CJ80" s="95">
        <v>1.4000000000000057</v>
      </c>
      <c r="CK80" s="95">
        <v>18.302400000000002</v>
      </c>
      <c r="CL80" s="32">
        <v>9.1</v>
      </c>
      <c r="CM80" s="95">
        <v>1.6926000000000001</v>
      </c>
      <c r="CN80" s="32">
        <v>86.4</v>
      </c>
      <c r="CO80" s="95">
        <v>16.070400000000003</v>
      </c>
      <c r="CP80" s="32">
        <v>2.9</v>
      </c>
      <c r="CQ80" s="95">
        <v>0.5394000000000001</v>
      </c>
      <c r="CR80" s="95">
        <v>0.02</v>
      </c>
      <c r="CS80" s="96" t="s">
        <v>778</v>
      </c>
      <c r="CT80" s="847" t="s">
        <v>409</v>
      </c>
      <c r="CU80" s="847" t="s">
        <v>409</v>
      </c>
      <c r="CV80" s="847">
        <v>16524</v>
      </c>
      <c r="CW80" s="847">
        <v>75.599999999999994</v>
      </c>
      <c r="CX80" s="847">
        <v>24.4</v>
      </c>
      <c r="CY80" s="847" t="s">
        <v>409</v>
      </c>
      <c r="CZ80" s="847" t="s">
        <v>409</v>
      </c>
      <c r="DA80" s="847" t="s">
        <v>409</v>
      </c>
      <c r="DB80" s="847" t="s">
        <v>409</v>
      </c>
      <c r="DC80" s="847">
        <v>0</v>
      </c>
      <c r="DD80" s="97">
        <v>75.546820903425527</v>
      </c>
      <c r="DE80" s="98">
        <v>9.4518059999999995</v>
      </c>
      <c r="DF80" s="820"/>
      <c r="DG80" s="879" t="s">
        <v>3266</v>
      </c>
      <c r="DH80" s="872">
        <v>175</v>
      </c>
      <c r="DI80" s="872">
        <v>90</v>
      </c>
      <c r="DJ80" s="872"/>
      <c r="DK80" s="872">
        <v>2</v>
      </c>
      <c r="DL80" s="872">
        <v>2</v>
      </c>
      <c r="DM80" s="872">
        <v>1</v>
      </c>
      <c r="DN80" s="820" t="s">
        <v>438</v>
      </c>
      <c r="DO80" s="873" t="s">
        <v>3363</v>
      </c>
      <c r="DP80" s="872">
        <v>35</v>
      </c>
      <c r="DQ80" s="872" t="s">
        <v>440</v>
      </c>
      <c r="DR80" s="872" t="s">
        <v>438</v>
      </c>
      <c r="DS80" s="873" t="s">
        <v>3364</v>
      </c>
      <c r="DT80" s="873" t="s">
        <v>3312</v>
      </c>
      <c r="DU80"/>
      <c r="DV80"/>
      <c r="DW80" s="61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</row>
    <row r="81" spans="1:188" ht="13.15" customHeight="1">
      <c r="A81" s="29">
        <v>74</v>
      </c>
      <c r="B81" s="30">
        <v>10522</v>
      </c>
      <c r="C81" s="871" t="s">
        <v>242</v>
      </c>
      <c r="D81" s="111" t="s">
        <v>838</v>
      </c>
      <c r="E81" s="111">
        <v>9007035741</v>
      </c>
      <c r="F81" s="69">
        <v>29</v>
      </c>
      <c r="G81" s="32" t="s">
        <v>1555</v>
      </c>
      <c r="H81" s="842" t="s">
        <v>35</v>
      </c>
      <c r="I81" s="845" t="s">
        <v>238</v>
      </c>
      <c r="J81" s="30" t="s">
        <v>242</v>
      </c>
      <c r="K81" s="29" t="s">
        <v>43</v>
      </c>
      <c r="L81" s="29" t="s">
        <v>46</v>
      </c>
      <c r="M81" s="845" t="s">
        <v>235</v>
      </c>
      <c r="N81" s="29">
        <v>2</v>
      </c>
      <c r="O81" s="850">
        <v>5</v>
      </c>
      <c r="P81" s="29">
        <v>1</v>
      </c>
      <c r="Q81" s="846" t="s">
        <v>777</v>
      </c>
      <c r="R81" s="852">
        <v>24.922784401199998</v>
      </c>
      <c r="S81" s="98">
        <v>1395.6737320000007</v>
      </c>
      <c r="T81" s="29">
        <v>90.5</v>
      </c>
      <c r="U81" s="29">
        <v>8.93</v>
      </c>
      <c r="V81" s="29">
        <v>0.05</v>
      </c>
      <c r="W81" s="29">
        <v>4330000</v>
      </c>
      <c r="X81" s="822">
        <v>84.1</v>
      </c>
      <c r="Y81" s="822">
        <v>20.9</v>
      </c>
      <c r="Z81" s="29">
        <v>1560000</v>
      </c>
      <c r="AA81" s="63">
        <v>152774.40000000002</v>
      </c>
      <c r="AB81" s="853">
        <f>Y81*AA81/100</f>
        <v>31929.849600000005</v>
      </c>
      <c r="AC81" s="32">
        <v>0.78</v>
      </c>
      <c r="AD81" s="32">
        <v>1380000</v>
      </c>
      <c r="AE81" s="854">
        <f t="shared" si="14"/>
        <v>20.119999999999997</v>
      </c>
      <c r="AF81" s="29">
        <f t="shared" si="14"/>
        <v>180000</v>
      </c>
      <c r="AG81" s="853">
        <f>AB81*Y81/100</f>
        <v>6673.3385663999998</v>
      </c>
      <c r="AH81" s="853">
        <f>AC81*AB81/100</f>
        <v>249.05282688000003</v>
      </c>
      <c r="AI81" s="853">
        <f>AG81-AH81</f>
        <v>6424.2857395199999</v>
      </c>
      <c r="AJ81" s="62">
        <v>24</v>
      </c>
      <c r="AK81" s="853">
        <f>AG81/AJ81</f>
        <v>278.05577360000001</v>
      </c>
      <c r="AL81" s="853">
        <f>AH81/AJ81</f>
        <v>10.377201120000001</v>
      </c>
      <c r="AM81" s="853">
        <f>AB81/AJ81</f>
        <v>1330.4104000000002</v>
      </c>
      <c r="AN81" s="29"/>
      <c r="AO81" s="95">
        <v>85.7</v>
      </c>
      <c r="AP81" s="95">
        <v>91.9</v>
      </c>
      <c r="AQ81" s="32">
        <v>2897</v>
      </c>
      <c r="AR81" s="32">
        <v>0.88</v>
      </c>
      <c r="AS81" s="32">
        <v>2793</v>
      </c>
      <c r="AT81" s="32">
        <v>81.5</v>
      </c>
      <c r="AU81" s="32">
        <v>4038</v>
      </c>
      <c r="AV81" s="32">
        <v>0.98</v>
      </c>
      <c r="AW81" s="32">
        <v>18919</v>
      </c>
      <c r="AX81" s="32">
        <v>93.5</v>
      </c>
      <c r="AY81" s="32">
        <v>5891</v>
      </c>
      <c r="AZ81" s="32">
        <v>93.7</v>
      </c>
      <c r="BA81" s="32">
        <v>13782</v>
      </c>
      <c r="BB81" s="95">
        <v>1.35</v>
      </c>
      <c r="BC81" s="32">
        <v>9.1300000000000008</v>
      </c>
      <c r="BD81" s="32">
        <v>99.6</v>
      </c>
      <c r="BE81" s="32">
        <v>12540</v>
      </c>
      <c r="BF81" s="32">
        <v>98.7</v>
      </c>
      <c r="BG81" s="32">
        <v>1807</v>
      </c>
      <c r="BH81" s="32">
        <v>30.2</v>
      </c>
      <c r="BI81" s="32">
        <v>1796</v>
      </c>
      <c r="BJ81" s="32">
        <v>99.4</v>
      </c>
      <c r="BK81" s="32">
        <v>14872</v>
      </c>
      <c r="BL81" s="32">
        <v>4.46</v>
      </c>
      <c r="BM81" s="32">
        <v>5377</v>
      </c>
      <c r="BN81" s="32">
        <v>0.92</v>
      </c>
      <c r="BO81" s="32">
        <v>10256</v>
      </c>
      <c r="BP81" s="32">
        <v>12.2</v>
      </c>
      <c r="BQ81" s="81">
        <v>1.5</v>
      </c>
      <c r="BR81" s="83">
        <v>11.4</v>
      </c>
      <c r="BS81" s="85">
        <v>87.1</v>
      </c>
      <c r="BT81" s="32">
        <v>1.2</v>
      </c>
      <c r="BU81" s="88">
        <v>0.1</v>
      </c>
      <c r="BV81" s="32">
        <v>6.1</v>
      </c>
      <c r="BW81" s="32" t="s">
        <v>124</v>
      </c>
      <c r="BX81" s="109">
        <v>9.3000000000000007</v>
      </c>
      <c r="BY81" s="32">
        <v>0.02</v>
      </c>
      <c r="BZ81" s="69">
        <v>69.2</v>
      </c>
      <c r="CA81" s="69">
        <v>30.9</v>
      </c>
      <c r="CB81" s="93">
        <v>2.2394822006472492</v>
      </c>
      <c r="CC81" s="111">
        <v>0.02</v>
      </c>
      <c r="CD81" s="32" t="s">
        <v>124</v>
      </c>
      <c r="CE81" s="69">
        <v>9.9</v>
      </c>
      <c r="CF81" s="69">
        <v>10.8</v>
      </c>
      <c r="CG81" s="95">
        <v>10.10154</v>
      </c>
      <c r="CH81" s="32">
        <v>93.3</v>
      </c>
      <c r="CI81" s="32">
        <v>63996</v>
      </c>
      <c r="CJ81" s="95">
        <v>6.7000000000000028</v>
      </c>
      <c r="CK81" s="95">
        <v>10.33296</v>
      </c>
      <c r="CL81" s="95">
        <v>81.2</v>
      </c>
      <c r="CM81" s="95">
        <v>9.2568000000000001</v>
      </c>
      <c r="CN81" s="95">
        <v>7.41</v>
      </c>
      <c r="CO81" s="95">
        <v>0.84474000000000005</v>
      </c>
      <c r="CP81" s="95">
        <v>2.0299999999999998</v>
      </c>
      <c r="CQ81" s="95">
        <v>0.23141999999999999</v>
      </c>
      <c r="CR81" s="32">
        <v>0.01</v>
      </c>
      <c r="CS81" s="32" t="s">
        <v>778</v>
      </c>
      <c r="CT81" s="847" t="s">
        <v>409</v>
      </c>
      <c r="CU81" s="847" t="s">
        <v>409</v>
      </c>
      <c r="CV81" s="847">
        <v>7999</v>
      </c>
      <c r="CW81" s="847">
        <v>80.599999999999994</v>
      </c>
      <c r="CX81" s="847">
        <v>19.399999999999999</v>
      </c>
      <c r="CY81" s="847">
        <v>4.5999999999999996</v>
      </c>
      <c r="CZ81" s="847" t="s">
        <v>411</v>
      </c>
      <c r="DA81" s="847" t="s">
        <v>409</v>
      </c>
      <c r="DB81" s="847">
        <v>1.89</v>
      </c>
      <c r="DC81" s="848">
        <v>0</v>
      </c>
      <c r="DD81" s="97">
        <v>93.428712070919872</v>
      </c>
      <c r="DE81" s="98">
        <v>6.3656000000000006</v>
      </c>
      <c r="DF81" s="820"/>
      <c r="DG81" s="29" t="s">
        <v>46</v>
      </c>
      <c r="DH81" s="872" t="s">
        <v>615</v>
      </c>
      <c r="DI81" s="872" t="s">
        <v>615</v>
      </c>
      <c r="DJ81" s="872" t="s">
        <v>615</v>
      </c>
      <c r="DK81" s="872">
        <v>2</v>
      </c>
      <c r="DL81" s="872">
        <v>0</v>
      </c>
      <c r="DM81" s="872">
        <v>1</v>
      </c>
      <c r="DN81" s="820" t="s">
        <v>438</v>
      </c>
      <c r="DO81" s="873" t="s">
        <v>3318</v>
      </c>
      <c r="DP81" s="872">
        <v>150</v>
      </c>
      <c r="DQ81" s="872" t="s">
        <v>440</v>
      </c>
      <c r="DR81" s="872" t="s">
        <v>438</v>
      </c>
      <c r="DS81" s="873" t="s">
        <v>3365</v>
      </c>
      <c r="DT81" s="873" t="s">
        <v>3366</v>
      </c>
      <c r="DW81" s="61"/>
      <c r="DX81" s="15"/>
    </row>
    <row r="82" spans="1:188" ht="13.15" customHeight="1">
      <c r="A82" s="29"/>
      <c r="B82" s="30">
        <v>11426</v>
      </c>
      <c r="C82" s="871" t="s">
        <v>242</v>
      </c>
      <c r="D82" s="111" t="s">
        <v>838</v>
      </c>
      <c r="E82" s="111">
        <v>9007035741</v>
      </c>
      <c r="F82" s="69">
        <v>29</v>
      </c>
      <c r="G82" s="32" t="s">
        <v>1325</v>
      </c>
      <c r="H82" s="842" t="s">
        <v>668</v>
      </c>
      <c r="I82" s="843" t="s">
        <v>669</v>
      </c>
      <c r="J82" s="30" t="s">
        <v>242</v>
      </c>
      <c r="K82" s="29" t="s">
        <v>43</v>
      </c>
      <c r="L82" s="29" t="s">
        <v>46</v>
      </c>
      <c r="M82" s="845" t="s">
        <v>670</v>
      </c>
      <c r="N82" s="29">
        <v>2</v>
      </c>
      <c r="O82" s="850" t="s">
        <v>3196</v>
      </c>
      <c r="P82" s="29">
        <v>1</v>
      </c>
      <c r="Q82" s="862" t="s">
        <v>777</v>
      </c>
      <c r="R82" s="29"/>
      <c r="S82" s="98">
        <v>684.22176000000081</v>
      </c>
      <c r="T82" s="29" t="s">
        <v>124</v>
      </c>
      <c r="U82" s="29" t="s">
        <v>124</v>
      </c>
      <c r="V82" s="29" t="s">
        <v>124</v>
      </c>
      <c r="W82" s="29" t="s">
        <v>124</v>
      </c>
      <c r="X82" s="29" t="s">
        <v>124</v>
      </c>
      <c r="Y82" s="29" t="s">
        <v>124</v>
      </c>
      <c r="Z82" s="29" t="s">
        <v>124</v>
      </c>
      <c r="AA82" s="39">
        <v>72362.180799999987</v>
      </c>
      <c r="AB82" s="853">
        <f>AO82*AA82/100</f>
        <v>26991.093438399992</v>
      </c>
      <c r="AC82" s="29" t="s">
        <v>124</v>
      </c>
      <c r="AD82" s="29" t="s">
        <v>124</v>
      </c>
      <c r="AE82" s="29" t="s">
        <v>124</v>
      </c>
      <c r="AF82" s="29" t="s">
        <v>124</v>
      </c>
      <c r="AG82" s="853" t="s">
        <v>124</v>
      </c>
      <c r="AH82" s="29" t="s">
        <v>124</v>
      </c>
      <c r="AI82" s="29" t="s">
        <v>124</v>
      </c>
      <c r="AJ82" s="62"/>
      <c r="AK82" s="29"/>
      <c r="AL82" s="29"/>
      <c r="AM82" s="29"/>
      <c r="AN82" s="29"/>
      <c r="AO82" s="95">
        <v>37.299999999999997</v>
      </c>
      <c r="AP82" s="95">
        <v>94</v>
      </c>
      <c r="AQ82" s="32">
        <v>4318</v>
      </c>
      <c r="AR82" s="32">
        <v>8.48</v>
      </c>
      <c r="AS82" s="32">
        <v>2612</v>
      </c>
      <c r="AT82" s="32">
        <v>45.7</v>
      </c>
      <c r="AU82" s="32">
        <v>4617</v>
      </c>
      <c r="AV82" s="32">
        <v>3.91</v>
      </c>
      <c r="AW82" s="32">
        <v>38236</v>
      </c>
      <c r="AX82" s="32">
        <v>77.2</v>
      </c>
      <c r="AY82" s="32">
        <v>4051</v>
      </c>
      <c r="AZ82" s="32">
        <v>78.5</v>
      </c>
      <c r="BA82" s="32">
        <v>12426</v>
      </c>
      <c r="BB82" s="95">
        <v>22.1</v>
      </c>
      <c r="BC82" s="32">
        <v>26.5</v>
      </c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32">
        <v>30.1</v>
      </c>
      <c r="BQ82" s="82">
        <v>24.1</v>
      </c>
      <c r="BR82" s="84">
        <v>23.8</v>
      </c>
      <c r="BS82" s="86">
        <v>50.5</v>
      </c>
      <c r="BT82" s="69">
        <v>22.4</v>
      </c>
      <c r="BU82" s="88">
        <v>1.1599999999999999</v>
      </c>
      <c r="BV82" s="87">
        <v>4.8099999999999996</v>
      </c>
      <c r="BW82" s="69" t="s">
        <v>124</v>
      </c>
      <c r="BX82" s="91">
        <v>22.5</v>
      </c>
      <c r="BY82" s="69" t="s">
        <v>124</v>
      </c>
      <c r="BZ82" s="69">
        <v>74.8</v>
      </c>
      <c r="CA82" s="69">
        <v>25.2</v>
      </c>
      <c r="CB82" s="93">
        <v>2.9682539682539684</v>
      </c>
      <c r="CC82" s="111" t="s">
        <v>124</v>
      </c>
      <c r="CD82" s="69" t="s">
        <v>124</v>
      </c>
      <c r="CE82" s="69">
        <v>55.6</v>
      </c>
      <c r="CF82" s="69">
        <v>50.6</v>
      </c>
      <c r="CG82" s="95">
        <v>21.491399999999999</v>
      </c>
      <c r="CH82" s="32">
        <v>96.2</v>
      </c>
      <c r="CI82" s="32">
        <v>18073</v>
      </c>
      <c r="CJ82" s="95">
        <v>3.7999999999999972</v>
      </c>
      <c r="CK82" s="95">
        <v>23.5382</v>
      </c>
      <c r="CL82" s="32">
        <v>72.3</v>
      </c>
      <c r="CM82" s="95">
        <v>17.2074</v>
      </c>
      <c r="CN82" s="32">
        <v>18</v>
      </c>
      <c r="CO82" s="95">
        <v>4.2840000000000007</v>
      </c>
      <c r="CP82" s="32">
        <v>8.6</v>
      </c>
      <c r="CQ82" s="95">
        <v>2.0468000000000002</v>
      </c>
      <c r="CR82" s="95">
        <v>0.15</v>
      </c>
      <c r="CS82" s="96" t="s">
        <v>790</v>
      </c>
      <c r="CT82" s="69"/>
      <c r="CU82" s="69"/>
      <c r="CV82" s="69"/>
      <c r="CW82" s="69"/>
      <c r="CX82" s="69"/>
      <c r="CY82" s="100"/>
      <c r="CZ82" s="100"/>
      <c r="DA82" s="100"/>
      <c r="DB82" s="100"/>
      <c r="DC82" s="100"/>
      <c r="DD82" s="97">
        <v>92.028412552333791</v>
      </c>
      <c r="DE82" s="98">
        <v>9.0452725999999988</v>
      </c>
      <c r="DF82" s="820"/>
      <c r="DG82" s="29" t="s">
        <v>46</v>
      </c>
      <c r="DH82" s="872" t="s">
        <v>615</v>
      </c>
      <c r="DI82" s="872" t="s">
        <v>615</v>
      </c>
      <c r="DJ82" s="872" t="s">
        <v>615</v>
      </c>
      <c r="DK82" s="872">
        <v>2</v>
      </c>
      <c r="DL82" s="872">
        <v>0</v>
      </c>
      <c r="DM82" s="872">
        <v>1</v>
      </c>
      <c r="DN82" s="820" t="s">
        <v>438</v>
      </c>
      <c r="DO82" s="873" t="s">
        <v>601</v>
      </c>
      <c r="DP82" s="872">
        <v>60</v>
      </c>
      <c r="DQ82" s="872" t="s">
        <v>440</v>
      </c>
      <c r="DR82" s="872" t="s">
        <v>438</v>
      </c>
      <c r="DS82" s="873" t="s">
        <v>3365</v>
      </c>
      <c r="DT82" s="873" t="s">
        <v>3366</v>
      </c>
      <c r="DW82" s="61"/>
    </row>
    <row r="83" spans="1:188" ht="13.15" customHeight="1">
      <c r="A83" s="29"/>
      <c r="B83" s="30">
        <v>8135</v>
      </c>
      <c r="C83" s="810" t="s">
        <v>630</v>
      </c>
      <c r="D83" s="32" t="s">
        <v>894</v>
      </c>
      <c r="E83" s="32">
        <v>5552021761</v>
      </c>
      <c r="F83" s="69">
        <v>63</v>
      </c>
      <c r="G83" s="32" t="s">
        <v>2188</v>
      </c>
      <c r="H83" s="842" t="s">
        <v>720</v>
      </c>
      <c r="I83" s="843"/>
      <c r="J83" s="844" t="s">
        <v>630</v>
      </c>
      <c r="K83" s="29" t="s">
        <v>48</v>
      </c>
      <c r="L83" s="32" t="s">
        <v>631</v>
      </c>
      <c r="M83" s="845"/>
      <c r="N83" s="29">
        <v>3</v>
      </c>
      <c r="O83" s="29"/>
      <c r="P83" s="29">
        <v>1</v>
      </c>
      <c r="Q83" s="846" t="s">
        <v>781</v>
      </c>
      <c r="R83" s="29"/>
      <c r="S83" s="98">
        <v>357.83688499999835</v>
      </c>
      <c r="T83" s="29"/>
      <c r="U83" s="29"/>
      <c r="V83" s="29"/>
      <c r="W83" s="29"/>
      <c r="X83" s="32"/>
      <c r="Y83" s="32"/>
      <c r="Z83" s="32"/>
      <c r="AA83" s="29"/>
      <c r="AB83" s="29"/>
      <c r="AC83" s="32"/>
      <c r="AD83" s="32"/>
      <c r="AE83" s="29"/>
      <c r="AF83" s="29"/>
      <c r="AG83" s="29"/>
      <c r="AH83" s="29"/>
      <c r="AI83" s="29"/>
      <c r="AJ83" s="62"/>
      <c r="AK83" s="29"/>
      <c r="AL83" s="29"/>
      <c r="AM83" s="29"/>
      <c r="AN83" s="29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32"/>
      <c r="BQ83" s="81">
        <v>17.7</v>
      </c>
      <c r="BR83" s="83">
        <v>17</v>
      </c>
      <c r="BS83" s="86">
        <v>58.9</v>
      </c>
      <c r="BT83" s="87">
        <v>9.8000000000000007</v>
      </c>
      <c r="BU83" s="88" t="s">
        <v>124</v>
      </c>
      <c r="BV83" s="32" t="s">
        <v>124</v>
      </c>
      <c r="BW83" s="32" t="s">
        <v>124</v>
      </c>
      <c r="BX83" s="90" t="s">
        <v>124</v>
      </c>
      <c r="BY83" s="92">
        <v>3.3000000000000002E-2</v>
      </c>
      <c r="BZ83" s="69">
        <v>31</v>
      </c>
      <c r="CA83" s="69">
        <v>68.7</v>
      </c>
      <c r="CB83" s="93">
        <v>0.45123726346433768</v>
      </c>
      <c r="CC83" s="94">
        <v>6.8000000000000005E-2</v>
      </c>
      <c r="CD83" s="32" t="s">
        <v>124</v>
      </c>
      <c r="CE83" s="95" t="s">
        <v>124</v>
      </c>
      <c r="CF83" s="95" t="s">
        <v>124</v>
      </c>
      <c r="CG83" s="95">
        <v>12.379999999999999</v>
      </c>
      <c r="CH83" s="95">
        <v>83.6</v>
      </c>
      <c r="CI83" s="107">
        <v>44771</v>
      </c>
      <c r="CJ83" s="95">
        <v>16.400000000000006</v>
      </c>
      <c r="CK83" s="95">
        <v>14.5</v>
      </c>
      <c r="CL83" s="95">
        <v>49.5</v>
      </c>
      <c r="CM83" s="95">
        <v>8.77</v>
      </c>
      <c r="CN83" s="95">
        <v>20.399999999999999</v>
      </c>
      <c r="CO83" s="95">
        <v>3.61</v>
      </c>
      <c r="CP83" s="95">
        <v>12</v>
      </c>
      <c r="CQ83" s="95">
        <v>2.12</v>
      </c>
      <c r="CR83" s="95">
        <v>0</v>
      </c>
      <c r="CS83" s="32" t="s">
        <v>780</v>
      </c>
      <c r="CT83" s="847" t="s">
        <v>409</v>
      </c>
      <c r="CU83" s="847" t="s">
        <v>409</v>
      </c>
      <c r="CV83" s="847">
        <v>479</v>
      </c>
      <c r="CW83" s="847">
        <v>41.1</v>
      </c>
      <c r="CX83" s="847">
        <v>58.9</v>
      </c>
      <c r="CY83" s="849" t="s">
        <v>409</v>
      </c>
      <c r="CZ83" s="849" t="s">
        <v>409</v>
      </c>
      <c r="DA83" s="849" t="s">
        <v>409</v>
      </c>
      <c r="DB83" s="849" t="s">
        <v>409</v>
      </c>
      <c r="DC83" s="848">
        <v>0</v>
      </c>
      <c r="DD83" s="97">
        <v>41.025641025641029</v>
      </c>
      <c r="DE83" s="98">
        <v>1.5359999999999999E-2</v>
      </c>
      <c r="DF83" s="29" t="s">
        <v>60</v>
      </c>
      <c r="DG83" s="29" t="s">
        <v>60</v>
      </c>
      <c r="DH83" s="29">
        <v>165</v>
      </c>
      <c r="DI83" s="29">
        <v>62</v>
      </c>
      <c r="DJ83" s="822">
        <v>22.77318640955005</v>
      </c>
      <c r="DK83" s="29">
        <v>1</v>
      </c>
      <c r="DL83" s="29">
        <v>2</v>
      </c>
      <c r="DM83" s="29">
        <v>2</v>
      </c>
      <c r="DN83" s="29" t="s">
        <v>438</v>
      </c>
      <c r="DO83" s="845" t="s">
        <v>3254</v>
      </c>
      <c r="DP83" s="68">
        <v>20</v>
      </c>
      <c r="DQ83" s="29" t="s">
        <v>440</v>
      </c>
      <c r="DR83" s="29" t="s">
        <v>438</v>
      </c>
      <c r="DS83" s="845" t="s">
        <v>632</v>
      </c>
      <c r="DT83" s="845" t="s">
        <v>618</v>
      </c>
      <c r="DW83" s="61"/>
    </row>
    <row r="84" spans="1:188" ht="13.15" customHeight="1">
      <c r="A84" s="29"/>
      <c r="B84" s="30">
        <v>11089</v>
      </c>
      <c r="C84" s="810" t="s">
        <v>366</v>
      </c>
      <c r="D84" s="32" t="s">
        <v>1387</v>
      </c>
      <c r="E84" s="32">
        <v>496120309</v>
      </c>
      <c r="F84" s="69">
        <v>70</v>
      </c>
      <c r="G84" s="32" t="s">
        <v>1386</v>
      </c>
      <c r="H84" s="842" t="s">
        <v>668</v>
      </c>
      <c r="I84" s="843" t="s">
        <v>349</v>
      </c>
      <c r="J84" s="30" t="s">
        <v>366</v>
      </c>
      <c r="K84" s="29" t="s">
        <v>48</v>
      </c>
      <c r="L84" s="29" t="s">
        <v>367</v>
      </c>
      <c r="M84" s="845" t="s">
        <v>105</v>
      </c>
      <c r="N84" s="29">
        <v>3</v>
      </c>
      <c r="O84" s="805">
        <v>5</v>
      </c>
      <c r="P84" s="29">
        <v>1</v>
      </c>
      <c r="Q84" s="862" t="s">
        <v>777</v>
      </c>
      <c r="R84" s="863">
        <v>29.843300804800002</v>
      </c>
      <c r="S84" s="98">
        <v>1143.82206</v>
      </c>
      <c r="T84" s="29" t="s">
        <v>124</v>
      </c>
      <c r="U84" s="29" t="s">
        <v>124</v>
      </c>
      <c r="V84" s="29" t="s">
        <v>124</v>
      </c>
      <c r="W84" s="29" t="s">
        <v>124</v>
      </c>
      <c r="X84" s="29" t="s">
        <v>124</v>
      </c>
      <c r="Y84" s="29" t="s">
        <v>124</v>
      </c>
      <c r="Z84" s="29" t="s">
        <v>124</v>
      </c>
      <c r="AA84" s="39">
        <v>189629.29440000001</v>
      </c>
      <c r="AB84" s="853">
        <f>AO84*AA84/100</f>
        <v>113967.20593440002</v>
      </c>
      <c r="AC84" s="29"/>
      <c r="AD84" s="29"/>
      <c r="AE84" s="29"/>
      <c r="AF84" s="29"/>
      <c r="AG84" s="29"/>
      <c r="AH84" s="29"/>
      <c r="AI84" s="29"/>
      <c r="AJ84" s="62">
        <v>33</v>
      </c>
      <c r="AK84" s="822"/>
      <c r="AL84" s="822"/>
      <c r="AM84" s="29"/>
      <c r="AN84" s="29"/>
      <c r="AO84" s="95">
        <v>60.1</v>
      </c>
      <c r="AP84" s="95">
        <v>87.7</v>
      </c>
      <c r="AQ84" s="32">
        <v>3686</v>
      </c>
      <c r="AR84" s="32">
        <v>2.0499999999999998</v>
      </c>
      <c r="AS84" s="32">
        <v>3834</v>
      </c>
      <c r="AT84" s="32">
        <v>76.900000000000006</v>
      </c>
      <c r="AU84" s="32">
        <v>4746</v>
      </c>
      <c r="AV84" s="32">
        <v>1.38</v>
      </c>
      <c r="AW84" s="32">
        <v>20540</v>
      </c>
      <c r="AX84" s="32">
        <v>95.1</v>
      </c>
      <c r="AY84" s="32">
        <v>3436</v>
      </c>
      <c r="AZ84" s="32">
        <v>94.3</v>
      </c>
      <c r="BA84" s="32">
        <v>10163</v>
      </c>
      <c r="BB84" s="95">
        <v>35.5</v>
      </c>
      <c r="BC84" s="32">
        <v>1.78</v>
      </c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32">
        <v>3.9</v>
      </c>
      <c r="BQ84" s="81">
        <v>23</v>
      </c>
      <c r="BR84" s="83">
        <v>1.4</v>
      </c>
      <c r="BS84" s="86">
        <v>73.3</v>
      </c>
      <c r="BT84" s="69">
        <v>22</v>
      </c>
      <c r="BU84" s="89">
        <v>0.2</v>
      </c>
      <c r="BV84" s="69">
        <v>1</v>
      </c>
      <c r="BW84" s="69" t="s">
        <v>124</v>
      </c>
      <c r="BX84" s="91">
        <v>41.3</v>
      </c>
      <c r="BY84" s="69" t="s">
        <v>124</v>
      </c>
      <c r="BZ84" s="69">
        <v>55</v>
      </c>
      <c r="CA84" s="69">
        <v>45</v>
      </c>
      <c r="CB84" s="93">
        <v>1.2222222222222223</v>
      </c>
      <c r="CC84" s="111">
        <v>0.7</v>
      </c>
      <c r="CD84" s="69" t="s">
        <v>124</v>
      </c>
      <c r="CE84" s="69">
        <v>64.8</v>
      </c>
      <c r="CF84" s="69">
        <v>72.599999999999994</v>
      </c>
      <c r="CG84" s="95">
        <v>1.1438000000000001</v>
      </c>
      <c r="CH84" s="32">
        <v>84.5</v>
      </c>
      <c r="CI84" s="32">
        <v>17327</v>
      </c>
      <c r="CJ84" s="95">
        <v>15.5</v>
      </c>
      <c r="CK84" s="95">
        <v>1.3636000000000001</v>
      </c>
      <c r="CL84" s="32">
        <v>39.1</v>
      </c>
      <c r="CM84" s="95">
        <v>0.5474</v>
      </c>
      <c r="CN84" s="32">
        <v>42.6</v>
      </c>
      <c r="CO84" s="95">
        <v>0.59640000000000004</v>
      </c>
      <c r="CP84" s="32">
        <v>15.7</v>
      </c>
      <c r="CQ84" s="95">
        <v>0.21979999999999997</v>
      </c>
      <c r="CR84" s="32">
        <v>0.04</v>
      </c>
      <c r="CS84" s="96" t="s">
        <v>780</v>
      </c>
      <c r="CT84" s="847" t="s">
        <v>409</v>
      </c>
      <c r="CU84" s="847" t="s">
        <v>409</v>
      </c>
      <c r="CV84" s="847" t="s">
        <v>409</v>
      </c>
      <c r="CW84" s="847" t="s">
        <v>409</v>
      </c>
      <c r="CX84" s="847" t="s">
        <v>409</v>
      </c>
      <c r="CY84" s="847" t="s">
        <v>409</v>
      </c>
      <c r="CZ84" s="847" t="s">
        <v>409</v>
      </c>
      <c r="DA84" s="847" t="s">
        <v>409</v>
      </c>
      <c r="DB84" s="847" t="s">
        <v>409</v>
      </c>
      <c r="DC84" s="847">
        <v>0</v>
      </c>
      <c r="DD84" s="97">
        <v>90.240956843116138</v>
      </c>
      <c r="DE84" s="98">
        <v>15.802441200000001</v>
      </c>
      <c r="DF84" s="864"/>
      <c r="DG84" s="879" t="s">
        <v>60</v>
      </c>
      <c r="DH84" s="874" t="s">
        <v>615</v>
      </c>
      <c r="DI84" s="874" t="s">
        <v>615</v>
      </c>
      <c r="DJ84" s="874" t="s">
        <v>615</v>
      </c>
      <c r="DK84" s="874">
        <v>2</v>
      </c>
      <c r="DL84" s="874">
        <v>2</v>
      </c>
      <c r="DM84" s="874">
        <v>2</v>
      </c>
      <c r="DN84" s="820" t="s">
        <v>438</v>
      </c>
      <c r="DO84" s="876" t="s">
        <v>3367</v>
      </c>
      <c r="DP84" s="874">
        <v>20</v>
      </c>
      <c r="DQ84" s="874" t="s">
        <v>440</v>
      </c>
      <c r="DR84" s="874" t="s">
        <v>438</v>
      </c>
      <c r="DS84" s="876" t="s">
        <v>3368</v>
      </c>
      <c r="DT84" s="876" t="s">
        <v>3369</v>
      </c>
      <c r="DW84" s="45"/>
      <c r="DX84" s="806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</row>
    <row r="85" spans="1:188" ht="13.15" customHeight="1">
      <c r="A85" s="29"/>
      <c r="B85" s="30">
        <v>11388</v>
      </c>
      <c r="C85" s="810" t="s">
        <v>386</v>
      </c>
      <c r="D85" s="32" t="s">
        <v>1274</v>
      </c>
      <c r="E85" s="32">
        <v>6110180791</v>
      </c>
      <c r="F85" s="69">
        <v>58</v>
      </c>
      <c r="G85" s="32" t="s">
        <v>1337</v>
      </c>
      <c r="H85" s="842" t="s">
        <v>668</v>
      </c>
      <c r="I85" s="843" t="s">
        <v>376</v>
      </c>
      <c r="J85" s="30" t="s">
        <v>386</v>
      </c>
      <c r="K85" s="29" t="s">
        <v>43</v>
      </c>
      <c r="L85" s="29" t="s">
        <v>387</v>
      </c>
      <c r="M85" s="845" t="s">
        <v>105</v>
      </c>
      <c r="N85" s="29">
        <v>3</v>
      </c>
      <c r="O85" s="29">
        <v>3</v>
      </c>
      <c r="P85" s="29">
        <v>1</v>
      </c>
      <c r="Q85" s="862" t="s">
        <v>781</v>
      </c>
      <c r="R85" s="29"/>
      <c r="S85" s="98">
        <v>238.12926000000016</v>
      </c>
      <c r="T85" s="29" t="s">
        <v>124</v>
      </c>
      <c r="U85" s="29" t="s">
        <v>124</v>
      </c>
      <c r="V85" s="29" t="s">
        <v>124</v>
      </c>
      <c r="W85" s="29" t="s">
        <v>124</v>
      </c>
      <c r="X85" s="29" t="s">
        <v>124</v>
      </c>
      <c r="Y85" s="29" t="s">
        <v>124</v>
      </c>
      <c r="Z85" s="29" t="s">
        <v>124</v>
      </c>
      <c r="AA85" s="39">
        <v>3262.2044000000001</v>
      </c>
      <c r="AB85" s="853">
        <f>AO85*AA85/100</f>
        <v>600.24560959999997</v>
      </c>
      <c r="AC85" s="29"/>
      <c r="AD85" s="29"/>
      <c r="AE85" s="29"/>
      <c r="AF85" s="29"/>
      <c r="AG85" s="29"/>
      <c r="AH85" s="29"/>
      <c r="AI85" s="29"/>
      <c r="AJ85" s="62">
        <v>5</v>
      </c>
      <c r="AK85" s="822"/>
      <c r="AL85" s="822"/>
      <c r="AM85" s="865"/>
      <c r="AN85" s="865"/>
      <c r="AO85" s="95">
        <v>18.399999999999999</v>
      </c>
      <c r="AP85" s="95">
        <v>93.3</v>
      </c>
      <c r="AQ85" s="32">
        <v>3564</v>
      </c>
      <c r="AR85" s="32">
        <v>1.39</v>
      </c>
      <c r="AS85" s="32">
        <v>5121</v>
      </c>
      <c r="AT85" s="32">
        <v>75.7</v>
      </c>
      <c r="AU85" s="32">
        <v>7314</v>
      </c>
      <c r="AV85" s="32">
        <v>1.54</v>
      </c>
      <c r="AW85" s="32">
        <v>15568</v>
      </c>
      <c r="AX85" s="32">
        <v>96.4</v>
      </c>
      <c r="AY85" s="32">
        <v>4411</v>
      </c>
      <c r="AZ85" s="32">
        <v>94</v>
      </c>
      <c r="BA85" s="32">
        <v>13047</v>
      </c>
      <c r="BB85" s="95">
        <v>66.5</v>
      </c>
      <c r="BC85" s="32">
        <v>8.66</v>
      </c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32">
        <v>14.6</v>
      </c>
      <c r="BQ85" s="81">
        <v>61.3</v>
      </c>
      <c r="BR85" s="83">
        <v>24.7</v>
      </c>
      <c r="BS85" s="86">
        <v>11.4</v>
      </c>
      <c r="BT85" s="69">
        <v>55.4</v>
      </c>
      <c r="BU85" s="88">
        <v>1.96</v>
      </c>
      <c r="BV85" s="87">
        <v>3.19</v>
      </c>
      <c r="BW85" s="69" t="s">
        <v>124</v>
      </c>
      <c r="BX85" s="91">
        <v>41.9</v>
      </c>
      <c r="BY85" s="69" t="s">
        <v>124</v>
      </c>
      <c r="BZ85" s="69">
        <v>36.299999999999997</v>
      </c>
      <c r="CA85" s="69">
        <v>63.7</v>
      </c>
      <c r="CB85" s="93">
        <v>0.56985871271585553</v>
      </c>
      <c r="CC85" s="94">
        <v>1.26</v>
      </c>
      <c r="CD85" s="69" t="s">
        <v>124</v>
      </c>
      <c r="CE85" s="69">
        <v>94.4</v>
      </c>
      <c r="CF85" s="69">
        <v>78.099999999999994</v>
      </c>
      <c r="CG85" s="95">
        <v>14.177800000000001</v>
      </c>
      <c r="CH85" s="32">
        <v>87.4</v>
      </c>
      <c r="CI85" s="32">
        <v>10626</v>
      </c>
      <c r="CJ85" s="95">
        <v>12.599999999999994</v>
      </c>
      <c r="CK85" s="95">
        <v>24.354199999999999</v>
      </c>
      <c r="CL85" s="32">
        <v>21.2</v>
      </c>
      <c r="CM85" s="95">
        <v>5.2363999999999997</v>
      </c>
      <c r="CN85" s="32">
        <v>36.200000000000003</v>
      </c>
      <c r="CO85" s="95">
        <v>8.9414000000000016</v>
      </c>
      <c r="CP85" s="32">
        <v>41.2</v>
      </c>
      <c r="CQ85" s="95">
        <v>10.176399999999999</v>
      </c>
      <c r="CR85" s="95">
        <v>0.71</v>
      </c>
      <c r="CS85" s="96" t="s">
        <v>793</v>
      </c>
      <c r="CT85" s="847" t="s">
        <v>409</v>
      </c>
      <c r="CU85" s="847" t="s">
        <v>409</v>
      </c>
      <c r="CV85" s="847">
        <v>138</v>
      </c>
      <c r="CW85" s="847">
        <v>30.4</v>
      </c>
      <c r="CX85" s="847">
        <v>69.599999999999994</v>
      </c>
      <c r="CY85" s="847" t="s">
        <v>409</v>
      </c>
      <c r="CZ85" s="847" t="s">
        <v>409</v>
      </c>
      <c r="DA85" s="847" t="s">
        <v>409</v>
      </c>
      <c r="DB85" s="847" t="s">
        <v>409</v>
      </c>
      <c r="DC85" s="26">
        <v>0</v>
      </c>
      <c r="DD85" s="97">
        <v>31.9867086393844</v>
      </c>
      <c r="DE85" s="98">
        <v>0.46602919999999998</v>
      </c>
      <c r="DF85" s="820"/>
      <c r="DG85" s="879" t="s">
        <v>60</v>
      </c>
      <c r="DH85" s="872">
        <v>181</v>
      </c>
      <c r="DI85" s="872">
        <v>109</v>
      </c>
      <c r="DJ85" s="872">
        <v>33.299999999999997</v>
      </c>
      <c r="DK85" s="872">
        <v>2</v>
      </c>
      <c r="DL85" s="872">
        <v>3</v>
      </c>
      <c r="DM85" s="872">
        <v>2</v>
      </c>
      <c r="DN85" s="820" t="s">
        <v>438</v>
      </c>
      <c r="DO85" s="845" t="s">
        <v>3370</v>
      </c>
      <c r="DP85" s="29">
        <v>40</v>
      </c>
      <c r="DQ85" s="29" t="s">
        <v>440</v>
      </c>
      <c r="DR85" s="29" t="s">
        <v>438</v>
      </c>
      <c r="DS85" s="845" t="s">
        <v>3371</v>
      </c>
      <c r="DT85" s="845" t="s">
        <v>3358</v>
      </c>
      <c r="DW85" s="61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</row>
    <row r="86" spans="1:188" ht="13.15" customHeight="1">
      <c r="A86" s="29">
        <v>4</v>
      </c>
      <c r="B86" s="30">
        <v>8938</v>
      </c>
      <c r="C86" s="810" t="s">
        <v>50</v>
      </c>
      <c r="D86" s="32" t="s">
        <v>941</v>
      </c>
      <c r="E86" s="32">
        <v>5706240463</v>
      </c>
      <c r="F86" s="69">
        <v>61</v>
      </c>
      <c r="G86" s="32" t="s">
        <v>2011</v>
      </c>
      <c r="H86" s="842" t="s">
        <v>35</v>
      </c>
      <c r="I86" s="845" t="s">
        <v>3</v>
      </c>
      <c r="J86" s="30" t="s">
        <v>50</v>
      </c>
      <c r="K86" s="29" t="s">
        <v>43</v>
      </c>
      <c r="L86" s="29" t="s">
        <v>51</v>
      </c>
      <c r="M86" s="845" t="s">
        <v>118</v>
      </c>
      <c r="N86" s="29">
        <v>1</v>
      </c>
      <c r="O86" s="29">
        <v>1</v>
      </c>
      <c r="P86" s="29">
        <v>1</v>
      </c>
      <c r="Q86" s="846" t="s">
        <v>781</v>
      </c>
      <c r="R86" s="852">
        <v>4.7006714700000007E-2</v>
      </c>
      <c r="S86" s="98">
        <v>167.91953700000022</v>
      </c>
      <c r="T86" s="29">
        <v>45.7</v>
      </c>
      <c r="U86" s="29">
        <v>21.1</v>
      </c>
      <c r="V86" s="29">
        <v>1.52</v>
      </c>
      <c r="W86" s="29">
        <v>2240000</v>
      </c>
      <c r="X86" s="822">
        <v>0.68</v>
      </c>
      <c r="Y86" s="822">
        <v>5.88</v>
      </c>
      <c r="Z86" s="29">
        <v>4760000</v>
      </c>
      <c r="AA86" s="63">
        <v>1011.40625</v>
      </c>
      <c r="AB86" s="853">
        <f>Y86*AA86/100</f>
        <v>59.470687499999997</v>
      </c>
      <c r="AC86" s="32">
        <v>4.24</v>
      </c>
      <c r="AD86" s="32">
        <v>4350000</v>
      </c>
      <c r="AE86" s="854">
        <f>Y86-AC86</f>
        <v>1.6399999999999997</v>
      </c>
      <c r="AF86" s="29">
        <f>Z86-AD86</f>
        <v>410000</v>
      </c>
      <c r="AG86" s="853">
        <f>AB86*Y86/100</f>
        <v>3.496876425</v>
      </c>
      <c r="AH86" s="853">
        <f>AC86*AB86/100</f>
        <v>2.52155715</v>
      </c>
      <c r="AI86" s="853">
        <f>AG86-AH86</f>
        <v>0.97531927499999993</v>
      </c>
      <c r="AJ86" s="62">
        <v>5</v>
      </c>
      <c r="AK86" s="853">
        <f>AG86/AJ86</f>
        <v>0.69937528500000001</v>
      </c>
      <c r="AL86" s="853">
        <f>AH86/AJ86</f>
        <v>0.50431143</v>
      </c>
      <c r="AM86" s="853">
        <f>AB86/AJ86</f>
        <v>11.894137499999999</v>
      </c>
      <c r="AN86" s="29"/>
      <c r="AO86" s="822"/>
      <c r="AP86" s="822" t="s">
        <v>125</v>
      </c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822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82">
        <v>77.900000000000006</v>
      </c>
      <c r="BR86" s="84">
        <v>20.5</v>
      </c>
      <c r="BS86" s="86">
        <v>0.54</v>
      </c>
      <c r="BT86" s="69">
        <v>70.8</v>
      </c>
      <c r="BU86" s="88">
        <v>2.04</v>
      </c>
      <c r="BV86" s="69">
        <v>2.62</v>
      </c>
      <c r="BW86" s="32" t="s">
        <v>124</v>
      </c>
      <c r="BX86" s="91">
        <v>2.9</v>
      </c>
      <c r="BY86" s="32" t="s">
        <v>124</v>
      </c>
      <c r="BZ86" s="69">
        <v>33.700000000000003</v>
      </c>
      <c r="CA86" s="69">
        <v>66.099999999999994</v>
      </c>
      <c r="CB86" s="93">
        <v>0.50983358547655078</v>
      </c>
      <c r="CC86" s="94" t="s">
        <v>124</v>
      </c>
      <c r="CD86" s="32" t="s">
        <v>124</v>
      </c>
      <c r="CE86" s="69">
        <v>7.48</v>
      </c>
      <c r="CF86" s="69">
        <v>11.3</v>
      </c>
      <c r="CG86" s="32" t="s">
        <v>124</v>
      </c>
      <c r="CH86" s="32" t="s">
        <v>124</v>
      </c>
      <c r="CI86" s="32" t="s">
        <v>124</v>
      </c>
      <c r="CJ86" s="32" t="s">
        <v>124</v>
      </c>
      <c r="CK86" s="32" t="s">
        <v>124</v>
      </c>
      <c r="CL86" s="32" t="s">
        <v>124</v>
      </c>
      <c r="CM86" s="32" t="s">
        <v>124</v>
      </c>
      <c r="CN86" s="32" t="s">
        <v>124</v>
      </c>
      <c r="CO86" s="32" t="s">
        <v>124</v>
      </c>
      <c r="CP86" s="32" t="s">
        <v>124</v>
      </c>
      <c r="CQ86" s="32" t="s">
        <v>124</v>
      </c>
      <c r="CR86" s="32" t="s">
        <v>124</v>
      </c>
      <c r="CS86" s="96" t="s">
        <v>793</v>
      </c>
      <c r="CT86" s="847" t="s">
        <v>409</v>
      </c>
      <c r="CU86" s="847" t="s">
        <v>409</v>
      </c>
      <c r="CV86" s="847">
        <v>385</v>
      </c>
      <c r="CW86" s="847">
        <v>10.6</v>
      </c>
      <c r="CX86" s="847">
        <v>89.4</v>
      </c>
      <c r="CY86" s="847" t="s">
        <v>409</v>
      </c>
      <c r="CZ86" s="847" t="s">
        <v>409</v>
      </c>
      <c r="DA86" s="847" t="s">
        <v>409</v>
      </c>
      <c r="DB86" s="847" t="s">
        <v>409</v>
      </c>
      <c r="DC86" s="848">
        <v>0</v>
      </c>
      <c r="DD86" s="97">
        <v>40.557644110275689</v>
      </c>
      <c r="DE86" s="98">
        <v>0.20228125</v>
      </c>
      <c r="DF86" s="820"/>
      <c r="DG86" s="879" t="s">
        <v>164</v>
      </c>
      <c r="DH86" s="872">
        <v>185</v>
      </c>
      <c r="DI86" s="872">
        <v>84</v>
      </c>
      <c r="DJ86" s="872"/>
      <c r="DK86" s="872">
        <v>2</v>
      </c>
      <c r="DL86" s="872">
        <v>2</v>
      </c>
      <c r="DM86" s="872">
        <v>2</v>
      </c>
      <c r="DN86" s="820" t="s">
        <v>438</v>
      </c>
      <c r="DO86" s="845" t="s">
        <v>3294</v>
      </c>
      <c r="DP86" s="29">
        <v>10</v>
      </c>
      <c r="DQ86" s="29" t="s">
        <v>438</v>
      </c>
      <c r="DR86" s="29" t="s">
        <v>438</v>
      </c>
      <c r="DS86" s="845" t="s">
        <v>3372</v>
      </c>
      <c r="DT86" s="845" t="s">
        <v>3292</v>
      </c>
      <c r="DW86" s="61"/>
      <c r="DX86" s="15"/>
    </row>
    <row r="87" spans="1:188" ht="13.15" customHeight="1">
      <c r="A87" s="29"/>
      <c r="B87" s="30">
        <v>11424</v>
      </c>
      <c r="C87" s="810" t="s">
        <v>422</v>
      </c>
      <c r="D87" s="32" t="s">
        <v>1328</v>
      </c>
      <c r="E87" s="32">
        <v>5906217229</v>
      </c>
      <c r="F87" s="69">
        <v>60</v>
      </c>
      <c r="G87" s="32" t="s">
        <v>1327</v>
      </c>
      <c r="H87" s="842" t="s">
        <v>668</v>
      </c>
      <c r="I87" s="843" t="s">
        <v>688</v>
      </c>
      <c r="J87" s="844" t="s">
        <v>422</v>
      </c>
      <c r="K87" s="29" t="s">
        <v>43</v>
      </c>
      <c r="L87" s="91" t="s">
        <v>46</v>
      </c>
      <c r="M87" s="845" t="s">
        <v>235</v>
      </c>
      <c r="N87" s="29">
        <v>2</v>
      </c>
      <c r="O87" s="850">
        <v>5</v>
      </c>
      <c r="P87" s="29">
        <v>1</v>
      </c>
      <c r="Q87" s="862" t="s">
        <v>809</v>
      </c>
      <c r="R87" s="29"/>
      <c r="S87" s="98">
        <v>1693.8550399999999</v>
      </c>
      <c r="T87" s="29" t="s">
        <v>124</v>
      </c>
      <c r="U87" s="29" t="s">
        <v>124</v>
      </c>
      <c r="V87" s="29" t="s">
        <v>124</v>
      </c>
      <c r="W87" s="29" t="s">
        <v>124</v>
      </c>
      <c r="X87" s="95">
        <v>85.7</v>
      </c>
      <c r="Y87" s="95">
        <v>85.5</v>
      </c>
      <c r="Z87" s="32">
        <v>58215</v>
      </c>
      <c r="AA87" s="39">
        <v>214434.8388</v>
      </c>
      <c r="AB87" s="853">
        <f>AO87*AA87/100</f>
        <v>181197.43878600001</v>
      </c>
      <c r="AC87" s="32">
        <v>11.9</v>
      </c>
      <c r="AD87" s="32">
        <v>48344</v>
      </c>
      <c r="AE87" s="854">
        <f>Y87-AC87</f>
        <v>73.599999999999994</v>
      </c>
      <c r="AF87" s="29">
        <f>Z87-AD87</f>
        <v>9871</v>
      </c>
      <c r="AG87" s="853">
        <f>AB87*Y87/100</f>
        <v>154923.81016203001</v>
      </c>
      <c r="AH87" s="853">
        <f>AC87*AB87/100</f>
        <v>21562.495215534003</v>
      </c>
      <c r="AI87" s="853">
        <f>AG87-AH87</f>
        <v>133361.31494649602</v>
      </c>
      <c r="AJ87" s="62">
        <v>9</v>
      </c>
      <c r="AK87" s="853">
        <f>AG87/AJ87</f>
        <v>17213.756684670003</v>
      </c>
      <c r="AL87" s="853">
        <f>AH87/AJ87</f>
        <v>2395.8328017260005</v>
      </c>
      <c r="AM87" s="853">
        <f>AB87/AJ87</f>
        <v>20133.048754000003</v>
      </c>
      <c r="AN87" s="29"/>
      <c r="AO87" s="95">
        <v>84.5</v>
      </c>
      <c r="AP87" s="95">
        <v>98.9</v>
      </c>
      <c r="AQ87" s="32">
        <v>5982</v>
      </c>
      <c r="AR87" s="32">
        <v>5.93</v>
      </c>
      <c r="AS87" s="32">
        <v>2888</v>
      </c>
      <c r="AT87" s="32">
        <v>47.1</v>
      </c>
      <c r="AU87" s="32">
        <v>4411</v>
      </c>
      <c r="AV87" s="32">
        <v>2.89</v>
      </c>
      <c r="AW87" s="32">
        <v>15147</v>
      </c>
      <c r="AX87" s="32">
        <v>70.3</v>
      </c>
      <c r="AY87" s="32">
        <v>3005</v>
      </c>
      <c r="AZ87" s="32">
        <v>87.7</v>
      </c>
      <c r="BA87" s="32">
        <v>6338</v>
      </c>
      <c r="BB87" s="95">
        <v>3.39</v>
      </c>
      <c r="BC87" s="32">
        <v>6.31</v>
      </c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32"/>
      <c r="BQ87" s="82">
        <v>4.62</v>
      </c>
      <c r="BR87" s="84">
        <v>14.9</v>
      </c>
      <c r="BS87" s="86">
        <v>79.099999999999994</v>
      </c>
      <c r="BT87" s="69">
        <v>3.97</v>
      </c>
      <c r="BU87" s="88">
        <v>0.15</v>
      </c>
      <c r="BV87" s="87">
        <v>3.33</v>
      </c>
      <c r="BW87" s="69" t="s">
        <v>124</v>
      </c>
      <c r="BX87" s="91">
        <v>57.1</v>
      </c>
      <c r="BY87" s="69" t="s">
        <v>124</v>
      </c>
      <c r="BZ87" s="69">
        <v>68.8</v>
      </c>
      <c r="CA87" s="69">
        <v>31.2</v>
      </c>
      <c r="CB87" s="93">
        <v>2.2051282051282053</v>
      </c>
      <c r="CC87" s="111">
        <v>0</v>
      </c>
      <c r="CD87" s="69" t="s">
        <v>124</v>
      </c>
      <c r="CE87" s="69">
        <v>62.8</v>
      </c>
      <c r="CF87" s="69">
        <v>67.099999999999994</v>
      </c>
      <c r="CG87" s="95">
        <v>13.484500000000001</v>
      </c>
      <c r="CH87" s="32">
        <v>95.5</v>
      </c>
      <c r="CI87" s="32">
        <v>17449</v>
      </c>
      <c r="CJ87" s="95">
        <v>4.5</v>
      </c>
      <c r="CK87" s="95">
        <v>14.721200000000001</v>
      </c>
      <c r="CL87" s="32">
        <v>42.3</v>
      </c>
      <c r="CM87" s="95">
        <v>6.3026999999999997</v>
      </c>
      <c r="CN87" s="32">
        <v>48.2</v>
      </c>
      <c r="CO87" s="95">
        <v>7.1818000000000008</v>
      </c>
      <c r="CP87" s="32">
        <v>8.3000000000000007</v>
      </c>
      <c r="CQ87" s="95">
        <v>1.2367000000000001</v>
      </c>
      <c r="CR87" s="95">
        <v>0.06</v>
      </c>
      <c r="CS87" s="96" t="s">
        <v>778</v>
      </c>
      <c r="CT87" s="69"/>
      <c r="CU87" s="69"/>
      <c r="CV87" s="69"/>
      <c r="CW87" s="69"/>
      <c r="CX87" s="69"/>
      <c r="CY87" s="100"/>
      <c r="CZ87" s="100"/>
      <c r="DA87" s="100"/>
      <c r="DB87" s="100"/>
      <c r="DC87" s="100"/>
      <c r="DD87" s="97">
        <v>52.172481804157215</v>
      </c>
      <c r="DE87" s="98">
        <v>23.826093199999999</v>
      </c>
      <c r="DF87" s="820"/>
      <c r="DG87" s="91" t="s">
        <v>46</v>
      </c>
      <c r="DH87" s="872" t="s">
        <v>615</v>
      </c>
      <c r="DI87" s="872" t="s">
        <v>615</v>
      </c>
      <c r="DJ87" s="872" t="s">
        <v>615</v>
      </c>
      <c r="DK87" s="872">
        <v>2</v>
      </c>
      <c r="DL87" s="872">
        <v>2</v>
      </c>
      <c r="DM87" s="872">
        <v>1</v>
      </c>
      <c r="DN87" s="820" t="s">
        <v>440</v>
      </c>
      <c r="DO87" s="873" t="s">
        <v>449</v>
      </c>
      <c r="DP87" s="872">
        <v>20</v>
      </c>
      <c r="DQ87" s="872" t="s">
        <v>440</v>
      </c>
      <c r="DR87" s="872" t="s">
        <v>440</v>
      </c>
      <c r="DS87" s="873" t="s">
        <v>3373</v>
      </c>
      <c r="DT87" s="873" t="s">
        <v>3374</v>
      </c>
      <c r="DW87" s="61"/>
      <c r="DX87" s="15"/>
      <c r="DY87" s="15"/>
      <c r="DZ87" s="15"/>
      <c r="EA87" s="15"/>
      <c r="EB87" s="15"/>
      <c r="EC87" s="15"/>
      <c r="ED87" s="15"/>
      <c r="EE87" s="15"/>
      <c r="EF87" s="15"/>
    </row>
    <row r="88" spans="1:188" ht="13.15" customHeight="1">
      <c r="A88" s="29"/>
      <c r="B88" s="30">
        <v>11679</v>
      </c>
      <c r="C88" s="810" t="s">
        <v>682</v>
      </c>
      <c r="D88" s="32" t="s">
        <v>1250</v>
      </c>
      <c r="E88" s="855" t="s">
        <v>1249</v>
      </c>
      <c r="F88" s="69">
        <v>54</v>
      </c>
      <c r="G88" s="32" t="s">
        <v>1241</v>
      </c>
      <c r="H88" s="842" t="s">
        <v>668</v>
      </c>
      <c r="I88" s="843" t="s">
        <v>681</v>
      </c>
      <c r="J88" s="30" t="s">
        <v>682</v>
      </c>
      <c r="K88" s="29" t="s">
        <v>48</v>
      </c>
      <c r="L88" s="29" t="s">
        <v>225</v>
      </c>
      <c r="M88" s="845" t="s">
        <v>683</v>
      </c>
      <c r="N88" s="29">
        <v>1</v>
      </c>
      <c r="O88" s="29">
        <v>1</v>
      </c>
      <c r="P88" s="29">
        <v>1</v>
      </c>
      <c r="Q88" s="862" t="s">
        <v>781</v>
      </c>
      <c r="R88" s="29"/>
      <c r="S88" s="98">
        <v>28.869040000000041</v>
      </c>
      <c r="T88" s="29" t="s">
        <v>124</v>
      </c>
      <c r="U88" s="29" t="s">
        <v>124</v>
      </c>
      <c r="V88" s="29" t="s">
        <v>124</v>
      </c>
      <c r="W88" s="29" t="s">
        <v>124</v>
      </c>
      <c r="X88" s="29" t="s">
        <v>124</v>
      </c>
      <c r="Y88" s="29" t="s">
        <v>124</v>
      </c>
      <c r="Z88" s="29" t="s">
        <v>124</v>
      </c>
      <c r="AA88" s="39">
        <v>6678.5471999999991</v>
      </c>
      <c r="AB88" s="853">
        <f>AO88*AA88/100</f>
        <v>1542.7444031999999</v>
      </c>
      <c r="AC88" s="29" t="s">
        <v>124</v>
      </c>
      <c r="AD88" s="29" t="s">
        <v>124</v>
      </c>
      <c r="AE88" s="29" t="s">
        <v>124</v>
      </c>
      <c r="AF88" s="29" t="s">
        <v>124</v>
      </c>
      <c r="AG88" s="853" t="s">
        <v>124</v>
      </c>
      <c r="AH88" s="29" t="s">
        <v>124</v>
      </c>
      <c r="AI88" s="29" t="s">
        <v>124</v>
      </c>
      <c r="AJ88" s="62"/>
      <c r="AK88" s="29"/>
      <c r="AL88" s="29"/>
      <c r="AM88" s="29"/>
      <c r="AN88" s="29"/>
      <c r="AO88" s="95">
        <v>23.1</v>
      </c>
      <c r="AP88" s="95">
        <v>92.3</v>
      </c>
      <c r="AQ88" s="32">
        <v>20230</v>
      </c>
      <c r="AR88" s="32">
        <v>88.2</v>
      </c>
      <c r="AS88" s="32">
        <v>9709</v>
      </c>
      <c r="AT88" s="32">
        <v>33.4</v>
      </c>
      <c r="AU88" s="32">
        <v>3136</v>
      </c>
      <c r="AV88" s="32">
        <v>71.400000000000006</v>
      </c>
      <c r="AW88" s="32">
        <v>39660</v>
      </c>
      <c r="AX88" s="32">
        <v>76.3</v>
      </c>
      <c r="AY88" s="32">
        <v>4674</v>
      </c>
      <c r="AZ88" s="32">
        <v>84.2</v>
      </c>
      <c r="BA88" s="32">
        <v>9562</v>
      </c>
      <c r="BB88" s="95">
        <v>39.200000000000003</v>
      </c>
      <c r="BC88" s="32">
        <v>13</v>
      </c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32">
        <v>24.5</v>
      </c>
      <c r="BQ88" s="82">
        <v>66.2</v>
      </c>
      <c r="BR88" s="84">
        <v>31.7</v>
      </c>
      <c r="BS88" s="86">
        <v>1.8</v>
      </c>
      <c r="BT88" s="69">
        <v>60</v>
      </c>
      <c r="BU88" s="88">
        <v>0.6</v>
      </c>
      <c r="BV88" s="87">
        <v>0.9</v>
      </c>
      <c r="BW88" s="69" t="s">
        <v>124</v>
      </c>
      <c r="BX88" s="91">
        <v>50</v>
      </c>
      <c r="BY88" s="69" t="s">
        <v>124</v>
      </c>
      <c r="BZ88" s="87">
        <v>35.4</v>
      </c>
      <c r="CA88" s="69">
        <v>64.599999999999994</v>
      </c>
      <c r="CB88" s="93">
        <v>0.54798761609907121</v>
      </c>
      <c r="CC88" s="94">
        <v>0.7</v>
      </c>
      <c r="CD88" s="69" t="s">
        <v>124</v>
      </c>
      <c r="CE88" s="69">
        <v>43.8</v>
      </c>
      <c r="CF88" s="69">
        <v>53.7</v>
      </c>
      <c r="CG88" s="95">
        <v>9.0027999999999988</v>
      </c>
      <c r="CH88" s="32">
        <v>83.3</v>
      </c>
      <c r="CI88" s="32">
        <v>8997</v>
      </c>
      <c r="CJ88" s="95">
        <v>16.700000000000003</v>
      </c>
      <c r="CK88" s="95">
        <v>30.9709</v>
      </c>
      <c r="CL88" s="32">
        <v>12.2</v>
      </c>
      <c r="CM88" s="95">
        <v>3.8673999999999995</v>
      </c>
      <c r="CN88" s="32">
        <v>16.2</v>
      </c>
      <c r="CO88" s="95">
        <v>5.1353999999999997</v>
      </c>
      <c r="CP88" s="32">
        <v>69.3</v>
      </c>
      <c r="CQ88" s="95">
        <v>21.9681</v>
      </c>
      <c r="CR88" s="95">
        <v>0.4</v>
      </c>
      <c r="CS88" s="96" t="s">
        <v>173</v>
      </c>
      <c r="CT88" s="69"/>
      <c r="CU88" s="69"/>
      <c r="CV88" s="69"/>
      <c r="CW88" s="69"/>
      <c r="CX88" s="69"/>
      <c r="CY88" s="100"/>
      <c r="CZ88" s="100"/>
      <c r="DA88" s="100"/>
      <c r="DB88" s="100"/>
      <c r="DC88" s="100"/>
      <c r="DD88" s="97">
        <v>64.204729510851962</v>
      </c>
      <c r="DE88" s="98">
        <v>0.55654559999999997</v>
      </c>
      <c r="DF88" s="820"/>
      <c r="DG88" s="29" t="s">
        <v>3267</v>
      </c>
      <c r="DH88" s="872">
        <v>169</v>
      </c>
      <c r="DI88" s="872">
        <v>100</v>
      </c>
      <c r="DJ88" s="872"/>
      <c r="DK88" s="872">
        <v>2</v>
      </c>
      <c r="DL88" s="872"/>
      <c r="DM88" s="872">
        <v>2</v>
      </c>
      <c r="DN88" s="820" t="s">
        <v>438</v>
      </c>
      <c r="DO88" s="845" t="s">
        <v>449</v>
      </c>
      <c r="DP88" s="29" t="s">
        <v>3329</v>
      </c>
      <c r="DQ88" s="29" t="s">
        <v>440</v>
      </c>
      <c r="DR88" s="29" t="s">
        <v>438</v>
      </c>
      <c r="DS88" s="845" t="s">
        <v>3375</v>
      </c>
      <c r="DT88" s="845" t="s">
        <v>3358</v>
      </c>
      <c r="DW88" s="61"/>
      <c r="DX88" s="15"/>
    </row>
    <row r="89" spans="1:188" ht="13.15" customHeight="1">
      <c r="A89" s="29"/>
      <c r="B89" s="30">
        <v>10471</v>
      </c>
      <c r="C89" s="810" t="s">
        <v>706</v>
      </c>
      <c r="D89" s="830" t="s">
        <v>1416</v>
      </c>
      <c r="E89" s="830">
        <v>455110467</v>
      </c>
      <c r="F89" s="813">
        <v>74</v>
      </c>
      <c r="G89" s="830" t="s">
        <v>1574</v>
      </c>
      <c r="H89" s="842" t="s">
        <v>734</v>
      </c>
      <c r="I89" s="843"/>
      <c r="J89" s="844" t="s">
        <v>706</v>
      </c>
      <c r="K89" s="29" t="s">
        <v>48</v>
      </c>
      <c r="L89" s="69" t="s">
        <v>60</v>
      </c>
      <c r="M89" s="845"/>
      <c r="N89" s="29">
        <v>3</v>
      </c>
      <c r="O89" s="29"/>
      <c r="P89" s="29">
        <v>1</v>
      </c>
      <c r="Q89" s="866" t="s">
        <v>777</v>
      </c>
      <c r="R89" s="29"/>
      <c r="S89" s="29"/>
      <c r="T89" s="29"/>
      <c r="U89" s="29"/>
      <c r="V89" s="29"/>
      <c r="W89" s="29"/>
      <c r="X89" s="32"/>
      <c r="Y89" s="32"/>
      <c r="Z89" s="32"/>
      <c r="AA89" s="29"/>
      <c r="AB89" s="29"/>
      <c r="AC89" s="32"/>
      <c r="AD89" s="32"/>
      <c r="AE89" s="29"/>
      <c r="AF89" s="29"/>
      <c r="AG89" s="29"/>
      <c r="AH89" s="29"/>
      <c r="AI89" s="29"/>
      <c r="AJ89" s="62"/>
      <c r="AK89" s="29"/>
      <c r="AL89" s="29"/>
      <c r="AM89" s="29"/>
      <c r="AN89" s="29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32"/>
      <c r="BQ89" s="81">
        <v>34.6</v>
      </c>
      <c r="BR89" s="83">
        <v>54.1</v>
      </c>
      <c r="BS89" s="85">
        <v>8.8000000000000007</v>
      </c>
      <c r="BT89" s="32">
        <v>31.2</v>
      </c>
      <c r="BU89" s="88">
        <v>0.2</v>
      </c>
      <c r="BV89" s="32">
        <v>0.6</v>
      </c>
      <c r="BW89" s="32" t="s">
        <v>124</v>
      </c>
      <c r="BX89" s="109">
        <v>0.4</v>
      </c>
      <c r="BY89" s="32" t="s">
        <v>124</v>
      </c>
      <c r="BZ89" s="69">
        <v>54.9</v>
      </c>
      <c r="CA89" s="69">
        <v>45</v>
      </c>
      <c r="CB89" s="93">
        <v>1.22</v>
      </c>
      <c r="CC89" s="111" t="s">
        <v>124</v>
      </c>
      <c r="CD89" s="32" t="s">
        <v>124</v>
      </c>
      <c r="CE89" s="69">
        <v>0.4</v>
      </c>
      <c r="CF89" s="69">
        <v>0.5</v>
      </c>
      <c r="CG89" s="95">
        <v>23.305475206611572</v>
      </c>
      <c r="CH89" s="32" t="s">
        <v>124</v>
      </c>
      <c r="CI89" s="32" t="s">
        <v>124</v>
      </c>
      <c r="CJ89" s="32" t="s">
        <v>124</v>
      </c>
      <c r="CK89" s="95">
        <v>54.100000000000009</v>
      </c>
      <c r="CL89" s="95">
        <v>24.3</v>
      </c>
      <c r="CM89" s="95">
        <v>13.580888429752068</v>
      </c>
      <c r="CN89" s="95">
        <v>17.399999999999999</v>
      </c>
      <c r="CO89" s="95">
        <v>9.7245867768595033</v>
      </c>
      <c r="CP89" s="95">
        <v>55.1</v>
      </c>
      <c r="CQ89" s="95">
        <v>30.794524793388433</v>
      </c>
      <c r="CR89" s="32" t="s">
        <v>124</v>
      </c>
      <c r="CS89" s="96" t="s">
        <v>172</v>
      </c>
      <c r="CT89" s="847" t="s">
        <v>409</v>
      </c>
      <c r="CU89" s="847" t="s">
        <v>409</v>
      </c>
      <c r="CV89" s="847">
        <v>233</v>
      </c>
      <c r="CW89" s="847">
        <v>36.1</v>
      </c>
      <c r="CX89" s="847">
        <v>63.9</v>
      </c>
      <c r="CY89" s="847" t="s">
        <v>409</v>
      </c>
      <c r="CZ89" s="847" t="s">
        <v>409</v>
      </c>
      <c r="DA89" s="847" t="s">
        <v>409</v>
      </c>
      <c r="DB89" s="847" t="s">
        <v>409</v>
      </c>
      <c r="DC89" s="848">
        <v>0</v>
      </c>
      <c r="DD89" s="97">
        <v>16.807597242097046</v>
      </c>
      <c r="DE89" s="98">
        <v>9.750943396226415E-2</v>
      </c>
      <c r="DF89" s="820"/>
      <c r="DG89" s="69" t="s">
        <v>60</v>
      </c>
      <c r="DH89" s="872">
        <v>160</v>
      </c>
      <c r="DI89" s="872">
        <v>86</v>
      </c>
      <c r="DJ89" s="872">
        <v>33.6</v>
      </c>
      <c r="DK89" s="872">
        <v>2</v>
      </c>
      <c r="DL89" s="872">
        <v>3</v>
      </c>
      <c r="DM89" s="872">
        <v>2</v>
      </c>
      <c r="DN89" s="820" t="s">
        <v>438</v>
      </c>
      <c r="DO89" s="845" t="s">
        <v>449</v>
      </c>
      <c r="DP89" s="29">
        <v>20</v>
      </c>
      <c r="DQ89" s="29" t="s">
        <v>440</v>
      </c>
      <c r="DR89" s="29" t="s">
        <v>461</v>
      </c>
      <c r="DS89" s="845" t="s">
        <v>3291</v>
      </c>
      <c r="DT89" s="845" t="s">
        <v>3292</v>
      </c>
      <c r="DW89" s="61"/>
    </row>
    <row r="90" spans="1:188" ht="13.15" hidden="1" customHeight="1">
      <c r="A90" s="29"/>
      <c r="B90" s="30">
        <v>7935</v>
      </c>
      <c r="C90" s="810" t="s">
        <v>90</v>
      </c>
      <c r="D90" s="32" t="s">
        <v>816</v>
      </c>
      <c r="E90" s="32">
        <v>6105170126</v>
      </c>
      <c r="F90" s="69">
        <v>57</v>
      </c>
      <c r="G90" s="32" t="s">
        <v>2240</v>
      </c>
      <c r="H90" s="842" t="s">
        <v>667</v>
      </c>
      <c r="I90" s="843"/>
      <c r="J90" s="844" t="s">
        <v>90</v>
      </c>
      <c r="K90" s="29" t="s">
        <v>43</v>
      </c>
      <c r="L90" s="32" t="s">
        <v>622</v>
      </c>
      <c r="M90" s="845"/>
      <c r="N90" s="29">
        <v>5</v>
      </c>
      <c r="O90" s="29">
        <v>5</v>
      </c>
      <c r="P90" s="29">
        <v>1</v>
      </c>
      <c r="Q90" s="846" t="s">
        <v>777</v>
      </c>
      <c r="R90" s="29"/>
      <c r="S90" s="98">
        <v>935.95296499999995</v>
      </c>
      <c r="T90" s="29"/>
      <c r="U90" s="29"/>
      <c r="V90" s="29"/>
      <c r="W90" s="29"/>
      <c r="X90" s="32"/>
      <c r="Y90" s="32"/>
      <c r="Z90" s="32"/>
      <c r="AA90" s="29"/>
      <c r="AB90" s="29"/>
      <c r="AC90" s="32"/>
      <c r="AD90" s="32"/>
      <c r="AE90" s="29"/>
      <c r="AF90" s="29"/>
      <c r="AG90" s="29"/>
      <c r="AH90" s="29"/>
      <c r="AI90" s="29"/>
      <c r="AJ90" s="62"/>
      <c r="AK90" s="29"/>
      <c r="AL90" s="29"/>
      <c r="AM90" s="29"/>
      <c r="AN90" s="29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32"/>
      <c r="BQ90" s="81">
        <v>9.52</v>
      </c>
      <c r="BR90" s="84">
        <v>8.18</v>
      </c>
      <c r="BS90" s="86">
        <v>77.3</v>
      </c>
      <c r="BT90" s="87">
        <v>5.3</v>
      </c>
      <c r="BU90" s="88">
        <v>0.51</v>
      </c>
      <c r="BV90" s="95">
        <v>7.24</v>
      </c>
      <c r="BW90" s="32" t="s">
        <v>124</v>
      </c>
      <c r="BX90" s="90">
        <v>0.77</v>
      </c>
      <c r="BY90" s="92">
        <v>7.2100000000000003E-3</v>
      </c>
      <c r="BZ90" s="32">
        <v>63.6</v>
      </c>
      <c r="CA90" s="32">
        <v>36.299999999999997</v>
      </c>
      <c r="CB90" s="93">
        <v>1.7520661157024795</v>
      </c>
      <c r="CC90" s="94">
        <v>0.39</v>
      </c>
      <c r="CD90" s="32" t="s">
        <v>124</v>
      </c>
      <c r="CE90" s="95">
        <v>2.83</v>
      </c>
      <c r="CF90" s="95">
        <v>7.41</v>
      </c>
      <c r="CG90" s="95">
        <v>9.23</v>
      </c>
      <c r="CH90" s="95">
        <v>92.4</v>
      </c>
      <c r="CI90" s="107">
        <v>11774</v>
      </c>
      <c r="CJ90" s="95">
        <v>7.5999999999999943</v>
      </c>
      <c r="CK90" s="95">
        <v>9.39</v>
      </c>
      <c r="CL90" s="95">
        <v>24.9</v>
      </c>
      <c r="CM90" s="95">
        <v>2.78</v>
      </c>
      <c r="CN90" s="95">
        <v>57.7</v>
      </c>
      <c r="CO90" s="95">
        <v>6.45</v>
      </c>
      <c r="CP90" s="95">
        <v>1.44</v>
      </c>
      <c r="CQ90" s="95">
        <v>0.16</v>
      </c>
      <c r="CR90" s="95">
        <v>0.47</v>
      </c>
      <c r="CS90" s="32" t="s">
        <v>778</v>
      </c>
      <c r="CT90" s="847">
        <v>239.2</v>
      </c>
      <c r="CU90" s="847" t="s">
        <v>409</v>
      </c>
      <c r="CV90" s="847">
        <v>54352</v>
      </c>
      <c r="CW90" s="847">
        <v>85.1</v>
      </c>
      <c r="CX90" s="847">
        <v>14.9</v>
      </c>
      <c r="CY90" s="847">
        <v>49.5</v>
      </c>
      <c r="CZ90" s="847" t="s">
        <v>411</v>
      </c>
      <c r="DA90" s="847">
        <v>3007.6</v>
      </c>
      <c r="DB90" s="847">
        <v>13.14</v>
      </c>
      <c r="DC90" s="848" t="s">
        <v>779</v>
      </c>
      <c r="DD90" s="97">
        <v>65.682200175514268</v>
      </c>
      <c r="DE90" s="98">
        <v>5.8878399999999997</v>
      </c>
      <c r="DF90" s="29" t="s">
        <v>609</v>
      </c>
      <c r="DG90" s="29" t="s">
        <v>609</v>
      </c>
      <c r="DH90" s="29">
        <v>180</v>
      </c>
      <c r="DI90" s="29">
        <v>86</v>
      </c>
      <c r="DJ90" s="822">
        <v>26.543209876543209</v>
      </c>
      <c r="DK90" s="29">
        <v>2</v>
      </c>
      <c r="DL90" s="29">
        <v>3</v>
      </c>
      <c r="DM90" s="29">
        <v>2</v>
      </c>
      <c r="DN90" s="29" t="s">
        <v>440</v>
      </c>
      <c r="DO90" s="845" t="s">
        <v>623</v>
      </c>
      <c r="DP90" s="68">
        <v>114</v>
      </c>
      <c r="DQ90" s="29" t="s">
        <v>438</v>
      </c>
      <c r="DR90" s="29" t="s">
        <v>438</v>
      </c>
      <c r="DS90" s="845" t="s">
        <v>624</v>
      </c>
      <c r="DT90" s="845" t="s">
        <v>625</v>
      </c>
      <c r="DW90" s="61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</row>
    <row r="91" spans="1:188" ht="13.15" customHeight="1">
      <c r="A91" s="29"/>
      <c r="B91" s="30">
        <v>9245</v>
      </c>
      <c r="C91" s="810" t="s">
        <v>90</v>
      </c>
      <c r="D91" s="32" t="s">
        <v>1001</v>
      </c>
      <c r="E91" s="32">
        <v>350302424</v>
      </c>
      <c r="F91" s="69">
        <v>83</v>
      </c>
      <c r="G91" s="32" t="s">
        <v>1963</v>
      </c>
      <c r="H91" s="842" t="s">
        <v>723</v>
      </c>
      <c r="I91" s="843"/>
      <c r="J91" s="844" t="s">
        <v>90</v>
      </c>
      <c r="K91" s="29" t="s">
        <v>43</v>
      </c>
      <c r="L91" s="69" t="s">
        <v>608</v>
      </c>
      <c r="M91" s="845"/>
      <c r="N91" s="29">
        <v>3</v>
      </c>
      <c r="O91" s="29">
        <v>3</v>
      </c>
      <c r="P91" s="29">
        <v>1</v>
      </c>
      <c r="Q91" s="846" t="s">
        <v>781</v>
      </c>
      <c r="R91" s="29"/>
      <c r="S91" s="98">
        <v>179.02162499999986</v>
      </c>
      <c r="T91" s="29"/>
      <c r="U91" s="29"/>
      <c r="V91" s="29"/>
      <c r="W91" s="29"/>
      <c r="X91" s="32"/>
      <c r="Y91" s="32"/>
      <c r="Z91" s="32"/>
      <c r="AA91" s="29"/>
      <c r="AB91" s="29"/>
      <c r="AC91" s="32"/>
      <c r="AD91" s="32"/>
      <c r="AE91" s="29"/>
      <c r="AF91" s="29"/>
      <c r="AG91" s="29"/>
      <c r="AH91" s="29"/>
      <c r="AI91" s="29"/>
      <c r="AJ91" s="62"/>
      <c r="AK91" s="29"/>
      <c r="AL91" s="29"/>
      <c r="AM91" s="29"/>
      <c r="AN91" s="29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32"/>
      <c r="BQ91" s="82">
        <v>60.4</v>
      </c>
      <c r="BR91" s="84">
        <v>29.9</v>
      </c>
      <c r="BS91" s="86">
        <v>7.13</v>
      </c>
      <c r="BT91" s="95">
        <v>46.238721136767325</v>
      </c>
      <c r="BU91" s="95">
        <v>0.61243339253996454</v>
      </c>
      <c r="BV91" s="95">
        <v>1.41</v>
      </c>
      <c r="BW91" s="95" t="s">
        <v>124</v>
      </c>
      <c r="BX91" s="95">
        <v>11.4</v>
      </c>
      <c r="BY91" s="98">
        <v>0.27</v>
      </c>
      <c r="BZ91" s="95">
        <v>24</v>
      </c>
      <c r="CA91" s="95">
        <v>76.2</v>
      </c>
      <c r="CB91" s="93">
        <v>0.31496062992125984</v>
      </c>
      <c r="CC91" s="94">
        <v>0.42</v>
      </c>
      <c r="CD91" s="32" t="s">
        <v>124</v>
      </c>
      <c r="CE91" s="95">
        <v>3.02</v>
      </c>
      <c r="CF91" s="95">
        <v>10.8</v>
      </c>
      <c r="CG91" s="95">
        <v>17.259999999999998</v>
      </c>
      <c r="CH91" s="95">
        <v>90.9</v>
      </c>
      <c r="CI91" s="107">
        <v>38369</v>
      </c>
      <c r="CJ91" s="95">
        <v>9.0999999999999943</v>
      </c>
      <c r="CK91" s="95">
        <v>26.449999999999996</v>
      </c>
      <c r="CL91" s="95">
        <v>38.700000000000003</v>
      </c>
      <c r="CM91" s="95">
        <v>11.6</v>
      </c>
      <c r="CN91" s="95">
        <v>18.899999999999999</v>
      </c>
      <c r="CO91" s="95">
        <v>5.66</v>
      </c>
      <c r="CP91" s="87">
        <v>30.7</v>
      </c>
      <c r="CQ91" s="87">
        <v>9.19</v>
      </c>
      <c r="CR91" s="87">
        <v>0.96</v>
      </c>
      <c r="CS91" s="96" t="s">
        <v>793</v>
      </c>
      <c r="CT91" s="847" t="s">
        <v>409</v>
      </c>
      <c r="CU91" s="847" t="s">
        <v>409</v>
      </c>
      <c r="CV91" s="847">
        <v>289</v>
      </c>
      <c r="CW91" s="847">
        <v>24.2</v>
      </c>
      <c r="CX91" s="847">
        <v>75.8</v>
      </c>
      <c r="CY91" s="847" t="s">
        <v>409</v>
      </c>
      <c r="CZ91" s="847" t="s">
        <v>409</v>
      </c>
      <c r="DA91" s="847" t="s">
        <v>409</v>
      </c>
      <c r="DB91" s="847" t="s">
        <v>409</v>
      </c>
      <c r="DC91" s="848">
        <v>0</v>
      </c>
      <c r="DD91" s="97">
        <v>6.0908120535347727</v>
      </c>
      <c r="DE91" s="98">
        <v>0.13014035087719297</v>
      </c>
      <c r="DF91" s="820"/>
      <c r="DG91" s="69" t="s">
        <v>608</v>
      </c>
      <c r="DH91" s="872">
        <v>175</v>
      </c>
      <c r="DI91" s="872">
        <v>105</v>
      </c>
      <c r="DJ91" s="872" t="s">
        <v>615</v>
      </c>
      <c r="DK91" s="872">
        <v>2</v>
      </c>
      <c r="DL91" s="872">
        <v>2</v>
      </c>
      <c r="DM91" s="872">
        <v>1</v>
      </c>
      <c r="DN91" s="820" t="s">
        <v>438</v>
      </c>
      <c r="DO91" s="845" t="s">
        <v>601</v>
      </c>
      <c r="DP91" s="29">
        <v>20</v>
      </c>
      <c r="DQ91" s="29" t="s">
        <v>440</v>
      </c>
      <c r="DR91" s="29" t="s">
        <v>438</v>
      </c>
      <c r="DS91" s="845" t="s">
        <v>3376</v>
      </c>
      <c r="DT91" s="845" t="s">
        <v>3377</v>
      </c>
      <c r="DW91" s="61"/>
    </row>
    <row r="92" spans="1:188" ht="13.15" customHeight="1">
      <c r="A92" s="29">
        <v>26</v>
      </c>
      <c r="B92" s="30">
        <v>9480</v>
      </c>
      <c r="C92" s="871" t="s">
        <v>90</v>
      </c>
      <c r="D92" s="111" t="s">
        <v>1328</v>
      </c>
      <c r="E92" s="111">
        <v>350913413</v>
      </c>
      <c r="F92" s="69">
        <v>83</v>
      </c>
      <c r="G92" s="32" t="s">
        <v>1900</v>
      </c>
      <c r="H92" s="842" t="s">
        <v>35</v>
      </c>
      <c r="I92" s="845" t="s">
        <v>21</v>
      </c>
      <c r="J92" s="30" t="s">
        <v>90</v>
      </c>
      <c r="K92" s="29" t="s">
        <v>43</v>
      </c>
      <c r="L92" s="29" t="s">
        <v>91</v>
      </c>
      <c r="M92" s="845" t="s">
        <v>113</v>
      </c>
      <c r="N92" s="29">
        <v>2</v>
      </c>
      <c r="O92" s="29"/>
      <c r="P92" s="29">
        <v>1</v>
      </c>
      <c r="Q92" s="846" t="s">
        <v>777</v>
      </c>
      <c r="R92" s="852">
        <v>10.596533068299999</v>
      </c>
      <c r="S92" s="98">
        <v>688.14005699999825</v>
      </c>
      <c r="T92" s="29">
        <v>70.8</v>
      </c>
      <c r="U92" s="29">
        <v>7.82</v>
      </c>
      <c r="V92" s="29">
        <v>6.5000000000000002E-2</v>
      </c>
      <c r="W92" s="29">
        <v>4660000</v>
      </c>
      <c r="X92" s="822">
        <v>80.2</v>
      </c>
      <c r="Y92" s="822">
        <v>34</v>
      </c>
      <c r="Z92" s="29">
        <v>491000</v>
      </c>
      <c r="AA92" s="39">
        <v>1709.3220338983051</v>
      </c>
      <c r="AB92" s="853">
        <f>Y92*AA92/100</f>
        <v>581.16949152542372</v>
      </c>
      <c r="AC92" s="32">
        <v>5.04</v>
      </c>
      <c r="AD92" s="32">
        <v>473000</v>
      </c>
      <c r="AE92" s="854">
        <f>Y92-AC92</f>
        <v>28.96</v>
      </c>
      <c r="AF92" s="29">
        <f>Z92-AD92</f>
        <v>18000</v>
      </c>
      <c r="AG92" s="853">
        <f>AB92*Y92/100</f>
        <v>197.59762711864406</v>
      </c>
      <c r="AH92" s="853">
        <f>AC92*AB92/100</f>
        <v>29.290942372881354</v>
      </c>
      <c r="AI92" s="853">
        <f>AG92-AH92</f>
        <v>168.30668474576271</v>
      </c>
      <c r="AJ92" s="62">
        <v>5</v>
      </c>
      <c r="AK92" s="853">
        <f>AG92/AJ92</f>
        <v>39.519525423728808</v>
      </c>
      <c r="AL92" s="853">
        <f>AH92/AJ92</f>
        <v>5.8581884745762709</v>
      </c>
      <c r="AM92" s="853">
        <f>AB92/AJ92</f>
        <v>116.23389830508475</v>
      </c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822"/>
      <c r="BC92" s="29"/>
      <c r="BD92" s="29"/>
      <c r="BE92" s="29"/>
      <c r="BF92" s="29" t="s">
        <v>125</v>
      </c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82">
        <v>7.61</v>
      </c>
      <c r="BR92" s="84">
        <v>9.64</v>
      </c>
      <c r="BS92" s="86">
        <v>79.2</v>
      </c>
      <c r="BT92" s="87">
        <v>4.78</v>
      </c>
      <c r="BU92" s="88">
        <v>0.28000000000000003</v>
      </c>
      <c r="BV92" s="87">
        <v>3.65</v>
      </c>
      <c r="BW92" s="95" t="s">
        <v>124</v>
      </c>
      <c r="BX92" s="90">
        <v>5.88</v>
      </c>
      <c r="BY92" s="32" t="s">
        <v>124</v>
      </c>
      <c r="BZ92" s="32">
        <v>57.1</v>
      </c>
      <c r="CA92" s="32">
        <v>42.9</v>
      </c>
      <c r="CB92" s="93">
        <v>1.3310023310023311</v>
      </c>
      <c r="CC92" s="94">
        <v>0.3</v>
      </c>
      <c r="CD92" s="32" t="s">
        <v>124</v>
      </c>
      <c r="CE92" s="95">
        <v>16.5</v>
      </c>
      <c r="CF92" s="95">
        <v>12.6</v>
      </c>
      <c r="CG92" s="95">
        <v>5.25</v>
      </c>
      <c r="CH92" s="95" t="s">
        <v>124</v>
      </c>
      <c r="CI92" s="95" t="s">
        <v>124</v>
      </c>
      <c r="CJ92" s="95" t="s">
        <v>124</v>
      </c>
      <c r="CK92" s="95">
        <v>9.3000000000000007</v>
      </c>
      <c r="CL92" s="95">
        <v>35.5</v>
      </c>
      <c r="CM92" s="95">
        <v>3.42</v>
      </c>
      <c r="CN92" s="95">
        <v>19</v>
      </c>
      <c r="CO92" s="95">
        <v>1.83</v>
      </c>
      <c r="CP92" s="95">
        <v>42</v>
      </c>
      <c r="CQ92" s="95">
        <v>4.05</v>
      </c>
      <c r="CR92" s="87" t="s">
        <v>124</v>
      </c>
      <c r="CS92" s="32" t="s">
        <v>778</v>
      </c>
      <c r="CT92" s="849" t="s">
        <v>409</v>
      </c>
      <c r="CU92" s="849" t="s">
        <v>409</v>
      </c>
      <c r="CV92" s="849">
        <v>964</v>
      </c>
      <c r="CW92" s="849">
        <v>59.2</v>
      </c>
      <c r="CX92" s="849">
        <v>40.799999999999997</v>
      </c>
      <c r="CY92" s="849" t="s">
        <v>409</v>
      </c>
      <c r="CZ92" s="849" t="s">
        <v>409</v>
      </c>
      <c r="DA92" s="849" t="s">
        <v>409</v>
      </c>
      <c r="DB92" s="849" t="s">
        <v>409</v>
      </c>
      <c r="DC92" s="858">
        <v>0</v>
      </c>
      <c r="DD92" s="97">
        <v>47.438731831224423</v>
      </c>
      <c r="DE92" s="98">
        <v>0.34186440677966101</v>
      </c>
      <c r="DF92" s="820"/>
      <c r="DG92" s="879" t="s">
        <v>91</v>
      </c>
      <c r="DH92" s="872">
        <v>171</v>
      </c>
      <c r="DI92" s="872">
        <v>70</v>
      </c>
      <c r="DJ92" s="872"/>
      <c r="DK92" s="872">
        <v>2</v>
      </c>
      <c r="DL92" s="872">
        <v>3</v>
      </c>
      <c r="DM92" s="872">
        <v>2</v>
      </c>
      <c r="DN92" s="820" t="s">
        <v>438</v>
      </c>
      <c r="DO92" s="873" t="s">
        <v>601</v>
      </c>
      <c r="DP92" s="872" t="s">
        <v>3379</v>
      </c>
      <c r="DQ92" s="872" t="s">
        <v>440</v>
      </c>
      <c r="DR92" s="872" t="s">
        <v>438</v>
      </c>
      <c r="DS92" s="873" t="s">
        <v>3380</v>
      </c>
      <c r="DT92" s="873" t="s">
        <v>3383</v>
      </c>
      <c r="DW92" s="61"/>
      <c r="DX92" s="15"/>
      <c r="DY92" s="15"/>
      <c r="DZ92" s="15"/>
      <c r="EA92" s="15"/>
      <c r="EB92" s="15"/>
      <c r="EC92" s="15"/>
      <c r="ED92" s="15"/>
      <c r="EE92" s="15"/>
      <c r="EF92" s="15"/>
    </row>
    <row r="93" spans="1:188" s="885" customFormat="1" ht="13.15" customHeight="1">
      <c r="A93" s="850"/>
      <c r="B93" s="887">
        <v>9479</v>
      </c>
      <c r="C93" s="888" t="s">
        <v>90</v>
      </c>
      <c r="D93" s="889" t="s">
        <v>1328</v>
      </c>
      <c r="E93" s="889">
        <v>350913413</v>
      </c>
      <c r="F93" s="889">
        <v>83</v>
      </c>
      <c r="G93" s="889" t="s">
        <v>1900</v>
      </c>
      <c r="H93" s="842" t="s">
        <v>725</v>
      </c>
      <c r="I93" s="843"/>
      <c r="J93" s="844" t="s">
        <v>90</v>
      </c>
      <c r="K93" s="29" t="s">
        <v>43</v>
      </c>
      <c r="L93" s="91" t="s">
        <v>91</v>
      </c>
      <c r="M93" s="845"/>
      <c r="N93" s="29"/>
      <c r="O93" s="29"/>
      <c r="P93" s="29">
        <v>1</v>
      </c>
      <c r="Q93" s="846" t="s">
        <v>781</v>
      </c>
      <c r="R93" s="29"/>
      <c r="S93" s="98">
        <v>456.99058500000001</v>
      </c>
      <c r="T93" s="29"/>
      <c r="U93" s="29"/>
      <c r="V93" s="29"/>
      <c r="W93" s="29"/>
      <c r="X93" s="32"/>
      <c r="Y93" s="32"/>
      <c r="Z93" s="32"/>
      <c r="AA93" s="29"/>
      <c r="AB93" s="29"/>
      <c r="AC93" s="32"/>
      <c r="AD93" s="32"/>
      <c r="AE93" s="29"/>
      <c r="AF93" s="29"/>
      <c r="AG93" s="29"/>
      <c r="AH93" s="29"/>
      <c r="AI93" s="29"/>
      <c r="AJ93" s="62"/>
      <c r="AK93" s="29"/>
      <c r="AL93" s="29"/>
      <c r="AM93" s="29"/>
      <c r="AN93" s="29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32"/>
      <c r="BQ93" s="82">
        <v>11.5</v>
      </c>
      <c r="BR93" s="84">
        <v>11.1</v>
      </c>
      <c r="BS93" s="86">
        <v>73.7</v>
      </c>
      <c r="BT93" s="87">
        <v>7.9</v>
      </c>
      <c r="BU93" s="88">
        <v>0.34</v>
      </c>
      <c r="BV93" s="87">
        <v>2.99</v>
      </c>
      <c r="BW93" s="95" t="s">
        <v>124</v>
      </c>
      <c r="BX93" s="90">
        <v>6.11</v>
      </c>
      <c r="BY93" s="32" t="s">
        <v>124</v>
      </c>
      <c r="BZ93" s="32">
        <v>58.5</v>
      </c>
      <c r="CA93" s="32">
        <v>41.5</v>
      </c>
      <c r="CB93" s="93">
        <v>1.4096385542168675</v>
      </c>
      <c r="CC93" s="94">
        <v>0.5</v>
      </c>
      <c r="CD93" s="32" t="s">
        <v>124</v>
      </c>
      <c r="CE93" s="95">
        <v>14.7</v>
      </c>
      <c r="CF93" s="95">
        <v>14.3</v>
      </c>
      <c r="CG93" s="95">
        <v>5.08</v>
      </c>
      <c r="CH93" s="95" t="s">
        <v>124</v>
      </c>
      <c r="CI93" s="95" t="s">
        <v>124</v>
      </c>
      <c r="CJ93" s="95" t="s">
        <v>124</v>
      </c>
      <c r="CK93" s="95">
        <v>10.68</v>
      </c>
      <c r="CL93" s="95">
        <v>27.7</v>
      </c>
      <c r="CM93" s="95">
        <v>3.07</v>
      </c>
      <c r="CN93" s="95">
        <v>18.100000000000001</v>
      </c>
      <c r="CO93" s="95">
        <v>2.0099999999999998</v>
      </c>
      <c r="CP93" s="95">
        <v>50.5</v>
      </c>
      <c r="CQ93" s="95">
        <v>5.6</v>
      </c>
      <c r="CR93" s="87" t="s">
        <v>124</v>
      </c>
      <c r="CS93" s="32" t="s">
        <v>790</v>
      </c>
      <c r="CT93" s="849" t="s">
        <v>409</v>
      </c>
      <c r="CU93" s="849" t="s">
        <v>409</v>
      </c>
      <c r="CV93" s="847">
        <v>959</v>
      </c>
      <c r="CW93" s="847">
        <v>53.3</v>
      </c>
      <c r="CX93" s="847">
        <v>46.7</v>
      </c>
      <c r="CY93" s="849" t="s">
        <v>409</v>
      </c>
      <c r="CZ93" s="849" t="s">
        <v>409</v>
      </c>
      <c r="DA93" s="849" t="s">
        <v>409</v>
      </c>
      <c r="DB93" s="849" t="s">
        <v>409</v>
      </c>
      <c r="DC93" s="858">
        <v>0</v>
      </c>
      <c r="DD93" s="97">
        <v>53.575512949882274</v>
      </c>
      <c r="DE93" s="98">
        <v>0.37041860465116283</v>
      </c>
      <c r="DF93" s="820"/>
      <c r="DG93" s="890" t="s">
        <v>91</v>
      </c>
      <c r="DH93" s="891">
        <v>171</v>
      </c>
      <c r="DI93" s="891">
        <v>70</v>
      </c>
      <c r="DJ93" s="891"/>
      <c r="DK93" s="891">
        <v>2</v>
      </c>
      <c r="DL93" s="891">
        <v>3</v>
      </c>
      <c r="DM93" s="891">
        <v>2</v>
      </c>
      <c r="DN93" s="820" t="s">
        <v>438</v>
      </c>
      <c r="DO93" s="873" t="s">
        <v>601</v>
      </c>
      <c r="DP93" s="872" t="s">
        <v>3378</v>
      </c>
      <c r="DQ93" s="872" t="s">
        <v>440</v>
      </c>
      <c r="DR93" s="872" t="s">
        <v>438</v>
      </c>
      <c r="DS93" s="873" t="s">
        <v>3381</v>
      </c>
      <c r="DT93" s="873" t="s">
        <v>3382</v>
      </c>
      <c r="DU93" s="883"/>
      <c r="DV93" s="883"/>
      <c r="DW93" s="884"/>
    </row>
    <row r="94" spans="1:188" ht="13.15" customHeight="1">
      <c r="A94" s="29"/>
      <c r="B94" s="30">
        <v>11122</v>
      </c>
      <c r="C94" s="810" t="s">
        <v>90</v>
      </c>
      <c r="D94" s="32" t="s">
        <v>1376</v>
      </c>
      <c r="E94" s="32">
        <v>521216253</v>
      </c>
      <c r="F94" s="69">
        <v>67</v>
      </c>
      <c r="G94" s="32" t="s">
        <v>1375</v>
      </c>
      <c r="H94" s="842" t="s">
        <v>668</v>
      </c>
      <c r="I94" s="843" t="s">
        <v>350</v>
      </c>
      <c r="J94" s="30" t="s">
        <v>90</v>
      </c>
      <c r="K94" s="29" t="s">
        <v>43</v>
      </c>
      <c r="L94" s="29" t="s">
        <v>368</v>
      </c>
      <c r="M94" s="845" t="s">
        <v>105</v>
      </c>
      <c r="N94" s="29">
        <v>3</v>
      </c>
      <c r="O94" s="805">
        <v>5</v>
      </c>
      <c r="P94" s="29">
        <v>1</v>
      </c>
      <c r="Q94" s="862" t="s">
        <v>781</v>
      </c>
      <c r="R94" s="863">
        <v>40.633538500800007</v>
      </c>
      <c r="S94" s="98">
        <v>4087.6217650000049</v>
      </c>
      <c r="T94" s="29" t="s">
        <v>124</v>
      </c>
      <c r="U94" s="29" t="s">
        <v>124</v>
      </c>
      <c r="V94" s="29" t="s">
        <v>124</v>
      </c>
      <c r="W94" s="29" t="s">
        <v>124</v>
      </c>
      <c r="X94" s="29" t="s">
        <v>124</v>
      </c>
      <c r="Y94" s="29" t="s">
        <v>124</v>
      </c>
      <c r="Z94" s="29" t="s">
        <v>124</v>
      </c>
      <c r="AA94" s="39">
        <v>126826.19039999999</v>
      </c>
      <c r="AB94" s="853">
        <f>AO94*AA94/100</f>
        <v>105012.08565119999</v>
      </c>
      <c r="AC94" s="29"/>
      <c r="AD94" s="29"/>
      <c r="AE94" s="29"/>
      <c r="AF94" s="29"/>
      <c r="AG94" s="29"/>
      <c r="AH94" s="29"/>
      <c r="AI94" s="29"/>
      <c r="AJ94" s="62">
        <v>15</v>
      </c>
      <c r="AK94" s="822"/>
      <c r="AL94" s="822"/>
      <c r="AM94" s="29"/>
      <c r="AN94" s="29"/>
      <c r="AO94" s="95">
        <v>82.8</v>
      </c>
      <c r="AP94" s="95">
        <v>73.599999999999994</v>
      </c>
      <c r="AQ94" s="32">
        <v>3293</v>
      </c>
      <c r="AR94" s="32">
        <v>14.2</v>
      </c>
      <c r="AS94" s="32">
        <v>5443</v>
      </c>
      <c r="AT94" s="32">
        <v>61.1</v>
      </c>
      <c r="AU94" s="32">
        <v>6167</v>
      </c>
      <c r="AV94" s="32">
        <v>13.7</v>
      </c>
      <c r="AW94" s="32">
        <v>14963</v>
      </c>
      <c r="AX94" s="32">
        <v>90.5</v>
      </c>
      <c r="AY94" s="32">
        <v>4746</v>
      </c>
      <c r="AZ94" s="32">
        <v>81.599999999999994</v>
      </c>
      <c r="BA94" s="32">
        <v>16445</v>
      </c>
      <c r="BB94" s="95">
        <v>1.29</v>
      </c>
      <c r="BC94" s="32">
        <v>7.67</v>
      </c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32">
        <v>15.3</v>
      </c>
      <c r="BQ94" s="81">
        <v>2.7</v>
      </c>
      <c r="BR94" s="83">
        <v>24.8</v>
      </c>
      <c r="BS94" s="86">
        <v>71.900000000000006</v>
      </c>
      <c r="BT94" s="69">
        <v>2.2999999999999998</v>
      </c>
      <c r="BU94" s="89">
        <v>0.3</v>
      </c>
      <c r="BV94" s="69">
        <v>10.199999999999999</v>
      </c>
      <c r="BW94" s="69" t="s">
        <v>124</v>
      </c>
      <c r="BX94" s="91">
        <v>14.5</v>
      </c>
      <c r="BY94" s="69" t="s">
        <v>124</v>
      </c>
      <c r="BZ94" s="69">
        <v>81.099999999999994</v>
      </c>
      <c r="CA94" s="69">
        <v>18.899999999999999</v>
      </c>
      <c r="CB94" s="93">
        <v>4.2910052910052912</v>
      </c>
      <c r="CC94" s="111">
        <v>0.3</v>
      </c>
      <c r="CD94" s="69" t="s">
        <v>124</v>
      </c>
      <c r="CE94" s="69">
        <v>40.200000000000003</v>
      </c>
      <c r="CF94" s="69">
        <v>10.3</v>
      </c>
      <c r="CG94" s="95">
        <v>23.386400000000002</v>
      </c>
      <c r="CH94" s="32">
        <v>97.8</v>
      </c>
      <c r="CI94" s="32">
        <v>21110</v>
      </c>
      <c r="CJ94" s="95">
        <v>2.2000000000000028</v>
      </c>
      <c r="CK94" s="95">
        <v>24.651200000000003</v>
      </c>
      <c r="CL94" s="32">
        <v>71.400000000000006</v>
      </c>
      <c r="CM94" s="95">
        <v>17.707200000000004</v>
      </c>
      <c r="CN94" s="32">
        <v>22.9</v>
      </c>
      <c r="CO94" s="95">
        <v>5.6791999999999998</v>
      </c>
      <c r="CP94" s="32">
        <v>5.0999999999999996</v>
      </c>
      <c r="CQ94" s="95">
        <v>1.2647999999999999</v>
      </c>
      <c r="CR94" s="95">
        <v>0.04</v>
      </c>
      <c r="CS94" s="96" t="s">
        <v>786</v>
      </c>
      <c r="CT94" s="847" t="s">
        <v>409</v>
      </c>
      <c r="CU94" s="847" t="s">
        <v>409</v>
      </c>
      <c r="CV94" s="847">
        <v>46735</v>
      </c>
      <c r="CW94" s="847">
        <v>57.9</v>
      </c>
      <c r="CX94" s="847">
        <v>42.1</v>
      </c>
      <c r="CY94" s="847" t="s">
        <v>409</v>
      </c>
      <c r="CZ94" s="847" t="s">
        <v>409</v>
      </c>
      <c r="DA94" s="847" t="s">
        <v>409</v>
      </c>
      <c r="DB94" s="847" t="s">
        <v>409</v>
      </c>
      <c r="DC94" s="847">
        <v>0</v>
      </c>
      <c r="DD94" s="97">
        <v>87.544453942022557</v>
      </c>
      <c r="DE94" s="98">
        <v>21.137698399999998</v>
      </c>
      <c r="DF94" s="864"/>
      <c r="DG94" s="879" t="s">
        <v>368</v>
      </c>
      <c r="DH94" s="874">
        <v>167</v>
      </c>
      <c r="DI94" s="874">
        <v>85</v>
      </c>
      <c r="DJ94" s="874" t="s">
        <v>615</v>
      </c>
      <c r="DK94" s="874">
        <v>2</v>
      </c>
      <c r="DL94" s="874">
        <v>2</v>
      </c>
      <c r="DM94" s="874">
        <v>2</v>
      </c>
      <c r="DN94" s="864" t="s">
        <v>440</v>
      </c>
      <c r="DO94" s="876" t="s">
        <v>3385</v>
      </c>
      <c r="DP94" s="874">
        <v>45</v>
      </c>
      <c r="DQ94" s="874" t="s">
        <v>440</v>
      </c>
      <c r="DR94" s="874" t="s">
        <v>440</v>
      </c>
      <c r="DS94" s="876" t="s">
        <v>3384</v>
      </c>
      <c r="DT94" s="876" t="s">
        <v>3292</v>
      </c>
      <c r="DU94" s="17"/>
      <c r="DV94" s="17"/>
      <c r="DW94" s="45"/>
      <c r="DX94" s="806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</row>
    <row r="95" spans="1:188" ht="13.15" customHeight="1">
      <c r="A95" s="29"/>
      <c r="B95" s="30">
        <v>11576</v>
      </c>
      <c r="C95" s="810" t="s">
        <v>672</v>
      </c>
      <c r="D95" s="32" t="s">
        <v>1264</v>
      </c>
      <c r="E95" s="32" t="s">
        <v>1263</v>
      </c>
      <c r="F95" s="69">
        <v>14</v>
      </c>
      <c r="G95" s="32" t="s">
        <v>1279</v>
      </c>
      <c r="H95" s="842" t="s">
        <v>668</v>
      </c>
      <c r="I95" s="843" t="s">
        <v>671</v>
      </c>
      <c r="J95" s="30" t="s">
        <v>672</v>
      </c>
      <c r="K95" s="29" t="s">
        <v>43</v>
      </c>
      <c r="L95" s="29" t="s">
        <v>673</v>
      </c>
      <c r="M95" s="866" t="s">
        <v>674</v>
      </c>
      <c r="N95" s="29"/>
      <c r="O95" s="850">
        <v>5</v>
      </c>
      <c r="P95" s="29">
        <v>1</v>
      </c>
      <c r="Q95" s="843" t="s">
        <v>3260</v>
      </c>
      <c r="R95" s="29"/>
      <c r="S95" s="98">
        <v>1176.9171249999977</v>
      </c>
      <c r="T95" s="29" t="s">
        <v>124</v>
      </c>
      <c r="U95" s="29" t="s">
        <v>124</v>
      </c>
      <c r="V95" s="29" t="s">
        <v>124</v>
      </c>
      <c r="W95" s="29" t="s">
        <v>124</v>
      </c>
      <c r="X95" s="29" t="s">
        <v>124</v>
      </c>
      <c r="Y95" s="29" t="s">
        <v>124</v>
      </c>
      <c r="Z95" s="29" t="s">
        <v>124</v>
      </c>
      <c r="AA95" s="39">
        <v>1803909.7439999999</v>
      </c>
      <c r="AB95" s="853">
        <f>AO95*AA95/100</f>
        <v>1563989.748048</v>
      </c>
      <c r="AC95" s="29" t="s">
        <v>124</v>
      </c>
      <c r="AD95" s="29" t="s">
        <v>124</v>
      </c>
      <c r="AE95" s="29" t="s">
        <v>124</v>
      </c>
      <c r="AF95" s="29" t="s">
        <v>124</v>
      </c>
      <c r="AG95" s="853" t="s">
        <v>124</v>
      </c>
      <c r="AH95" s="29" t="s">
        <v>124</v>
      </c>
      <c r="AI95" s="29" t="s">
        <v>124</v>
      </c>
      <c r="AJ95" s="62"/>
      <c r="AK95" s="29"/>
      <c r="AL95" s="29"/>
      <c r="AM95" s="29"/>
      <c r="AN95" s="29"/>
      <c r="AO95" s="95">
        <v>86.7</v>
      </c>
      <c r="AP95" s="95">
        <v>99.6</v>
      </c>
      <c r="AQ95" s="32">
        <v>9562</v>
      </c>
      <c r="AR95" s="32">
        <v>33.5</v>
      </c>
      <c r="AS95" s="32">
        <v>2060</v>
      </c>
      <c r="AT95" s="32">
        <v>23.8</v>
      </c>
      <c r="AU95" s="32">
        <v>3323</v>
      </c>
      <c r="AV95" s="32">
        <v>10.9</v>
      </c>
      <c r="AW95" s="32">
        <v>16697</v>
      </c>
      <c r="AX95" s="32">
        <v>89.5</v>
      </c>
      <c r="AY95" s="32">
        <v>3765</v>
      </c>
      <c r="AZ95" s="32">
        <v>95.1</v>
      </c>
      <c r="BA95" s="32">
        <v>8861</v>
      </c>
      <c r="BB95" s="95">
        <v>5.03</v>
      </c>
      <c r="BC95" s="32">
        <v>4.3899999999999997</v>
      </c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32">
        <v>3.16</v>
      </c>
      <c r="BQ95" s="82">
        <v>8.3000000000000007</v>
      </c>
      <c r="BR95" s="84">
        <v>3.6</v>
      </c>
      <c r="BS95" s="86">
        <v>87.4</v>
      </c>
      <c r="BT95" s="69">
        <v>7.4</v>
      </c>
      <c r="BU95" s="88">
        <v>0.5</v>
      </c>
      <c r="BV95" s="87">
        <v>6.4</v>
      </c>
      <c r="BW95" s="69" t="s">
        <v>124</v>
      </c>
      <c r="BX95" s="91">
        <v>14</v>
      </c>
      <c r="BY95" s="69" t="s">
        <v>124</v>
      </c>
      <c r="BZ95" s="69">
        <v>71.3</v>
      </c>
      <c r="CA95" s="69">
        <v>28.2</v>
      </c>
      <c r="CB95" s="93">
        <v>2.5283687943262412</v>
      </c>
      <c r="CC95" s="94">
        <v>0.38</v>
      </c>
      <c r="CD95" s="69" t="s">
        <v>124</v>
      </c>
      <c r="CE95" s="69">
        <v>40.6</v>
      </c>
      <c r="CF95" s="69">
        <v>31</v>
      </c>
      <c r="CG95" s="95">
        <v>2.8404000000000003</v>
      </c>
      <c r="CH95" s="32">
        <v>88.9</v>
      </c>
      <c r="CI95" s="32">
        <v>19563</v>
      </c>
      <c r="CJ95" s="95">
        <v>11.099999999999994</v>
      </c>
      <c r="CK95" s="95">
        <v>3.4992000000000001</v>
      </c>
      <c r="CL95" s="32">
        <v>18.8</v>
      </c>
      <c r="CM95" s="95">
        <v>0.67680000000000007</v>
      </c>
      <c r="CN95" s="32">
        <v>60.1</v>
      </c>
      <c r="CO95" s="95">
        <v>2.1636000000000002</v>
      </c>
      <c r="CP95" s="32">
        <v>18.3</v>
      </c>
      <c r="CQ95" s="95">
        <v>0.65880000000000005</v>
      </c>
      <c r="CR95" s="95">
        <v>0.03</v>
      </c>
      <c r="CS95" s="96" t="s">
        <v>778</v>
      </c>
      <c r="CT95" s="69"/>
      <c r="CU95" s="69"/>
      <c r="CV95" s="69"/>
      <c r="CW95" s="69"/>
      <c r="CX95" s="69"/>
      <c r="CY95" s="100"/>
      <c r="CZ95" s="100"/>
      <c r="DA95" s="100"/>
      <c r="DB95" s="100"/>
      <c r="DC95" s="100"/>
      <c r="DD95" s="97">
        <v>89.678044738374709</v>
      </c>
      <c r="DE95" s="98">
        <v>32.212674</v>
      </c>
      <c r="DF95" s="820"/>
      <c r="DG95" s="29" t="s">
        <v>673</v>
      </c>
      <c r="DH95" s="872"/>
      <c r="DI95" s="872"/>
      <c r="DJ95" s="872"/>
      <c r="DK95" s="872">
        <v>1</v>
      </c>
      <c r="DL95" s="872">
        <v>0</v>
      </c>
      <c r="DM95" s="872">
        <v>0</v>
      </c>
      <c r="DN95" s="820" t="s">
        <v>440</v>
      </c>
      <c r="DO95" s="873" t="s">
        <v>601</v>
      </c>
      <c r="DP95" s="872">
        <v>80</v>
      </c>
      <c r="DQ95" s="872" t="s">
        <v>440</v>
      </c>
      <c r="DR95" s="872" t="s">
        <v>440</v>
      </c>
      <c r="DS95" s="873" t="s">
        <v>3386</v>
      </c>
      <c r="DT95" s="873" t="s">
        <v>3387</v>
      </c>
      <c r="DW95" s="61"/>
      <c r="DX95" s="15"/>
      <c r="DY95" s="15"/>
    </row>
    <row r="96" spans="1:188" ht="13.15" customHeight="1">
      <c r="A96" s="29">
        <v>38</v>
      </c>
      <c r="B96" s="30">
        <v>10015</v>
      </c>
      <c r="C96" s="810" t="s">
        <v>262</v>
      </c>
      <c r="D96" s="32" t="s">
        <v>894</v>
      </c>
      <c r="E96" s="32">
        <v>8753196155</v>
      </c>
      <c r="F96" s="69">
        <v>57</v>
      </c>
      <c r="G96" s="32" t="s">
        <v>1736</v>
      </c>
      <c r="H96" s="842" t="s">
        <v>35</v>
      </c>
      <c r="I96" s="845" t="s">
        <v>278</v>
      </c>
      <c r="J96" s="844" t="s">
        <v>262</v>
      </c>
      <c r="K96" s="29" t="s">
        <v>48</v>
      </c>
      <c r="L96" s="32" t="s">
        <v>164</v>
      </c>
      <c r="M96" s="845" t="s">
        <v>166</v>
      </c>
      <c r="N96" s="29">
        <v>1</v>
      </c>
      <c r="O96" s="29"/>
      <c r="P96" s="29">
        <v>1</v>
      </c>
      <c r="Q96" s="69" t="s">
        <v>777</v>
      </c>
      <c r="R96" s="852">
        <v>3.6382307499999988E-2</v>
      </c>
      <c r="S96" s="98">
        <v>430.77081700000008</v>
      </c>
      <c r="T96" s="29" t="s">
        <v>124</v>
      </c>
      <c r="U96" s="29" t="s">
        <v>124</v>
      </c>
      <c r="V96" s="29" t="s">
        <v>124</v>
      </c>
      <c r="W96" s="29" t="s">
        <v>124</v>
      </c>
      <c r="X96" s="29" t="s">
        <v>124</v>
      </c>
      <c r="Y96" s="29" t="s">
        <v>124</v>
      </c>
      <c r="Z96" s="29" t="s">
        <v>124</v>
      </c>
      <c r="AA96" s="39">
        <v>1630.5</v>
      </c>
      <c r="AB96" s="853">
        <f>AO96*AA96/100</f>
        <v>97.993049999999997</v>
      </c>
      <c r="AC96" s="32" t="s">
        <v>124</v>
      </c>
      <c r="AD96" s="32" t="s">
        <v>124</v>
      </c>
      <c r="AE96" s="29" t="s">
        <v>124</v>
      </c>
      <c r="AF96" s="29" t="s">
        <v>124</v>
      </c>
      <c r="AG96" s="853" t="s">
        <v>124</v>
      </c>
      <c r="AH96" s="29" t="s">
        <v>124</v>
      </c>
      <c r="AI96" s="29" t="s">
        <v>124</v>
      </c>
      <c r="AJ96" s="62">
        <v>6</v>
      </c>
      <c r="AK96" s="822"/>
      <c r="AL96" s="822"/>
      <c r="AM96" s="29"/>
      <c r="AN96" s="29"/>
      <c r="AO96" s="95">
        <v>6.01</v>
      </c>
      <c r="AP96" s="95">
        <v>81.3</v>
      </c>
      <c r="AQ96" s="32">
        <v>3293</v>
      </c>
      <c r="AR96" s="32">
        <v>3.84</v>
      </c>
      <c r="AS96" s="32">
        <v>5680</v>
      </c>
      <c r="AT96" s="32">
        <v>91.6</v>
      </c>
      <c r="AU96" s="32">
        <v>10509</v>
      </c>
      <c r="AV96" s="32">
        <v>4.6399999999999997</v>
      </c>
      <c r="AW96" s="32">
        <v>15009</v>
      </c>
      <c r="AX96" s="32">
        <v>94.1</v>
      </c>
      <c r="AY96" s="32">
        <v>4983</v>
      </c>
      <c r="AZ96" s="32">
        <v>94.1</v>
      </c>
      <c r="BA96" s="32">
        <v>10132</v>
      </c>
      <c r="BB96" s="95">
        <v>43.7</v>
      </c>
      <c r="BC96" s="32">
        <v>33.4</v>
      </c>
      <c r="BD96" s="32">
        <v>64.599999999999994</v>
      </c>
      <c r="BE96" s="32">
        <v>5216</v>
      </c>
      <c r="BF96" s="32">
        <v>94.3</v>
      </c>
      <c r="BG96" s="32">
        <v>2327</v>
      </c>
      <c r="BH96" s="32">
        <v>53.8</v>
      </c>
      <c r="BI96" s="32">
        <v>8063</v>
      </c>
      <c r="BJ96" s="32">
        <v>71.900000000000006</v>
      </c>
      <c r="BK96" s="32">
        <v>6224</v>
      </c>
      <c r="BL96" s="32">
        <v>4.7</v>
      </c>
      <c r="BM96" s="32">
        <v>5927</v>
      </c>
      <c r="BN96" s="32">
        <v>4.58</v>
      </c>
      <c r="BO96" s="32">
        <v>4088</v>
      </c>
      <c r="BP96" s="32">
        <v>48.6</v>
      </c>
      <c r="BQ96" s="82">
        <v>50.6</v>
      </c>
      <c r="BR96" s="84">
        <v>44.8</v>
      </c>
      <c r="BS96" s="86">
        <v>2.91</v>
      </c>
      <c r="BT96" s="109">
        <v>35.4</v>
      </c>
      <c r="BU96" s="88">
        <v>0.1</v>
      </c>
      <c r="BV96" s="108">
        <v>0.2</v>
      </c>
      <c r="BW96" s="109" t="s">
        <v>124</v>
      </c>
      <c r="BX96" s="109" t="s">
        <v>124</v>
      </c>
      <c r="BY96" s="109">
        <v>7.0000000000000007E-2</v>
      </c>
      <c r="BZ96" s="69">
        <v>38.1</v>
      </c>
      <c r="CA96" s="95">
        <v>61.4</v>
      </c>
      <c r="CB96" s="93">
        <v>0.62052117263843654</v>
      </c>
      <c r="CC96" s="94">
        <v>0.9</v>
      </c>
      <c r="CD96" s="109" t="s">
        <v>124</v>
      </c>
      <c r="CE96" s="69">
        <v>5.2</v>
      </c>
      <c r="CF96" s="32">
        <v>8.8000000000000007</v>
      </c>
      <c r="CG96" s="95">
        <v>8.1347106167846306</v>
      </c>
      <c r="CH96" s="32">
        <v>87.5</v>
      </c>
      <c r="CI96" s="32">
        <v>30300</v>
      </c>
      <c r="CJ96" s="95">
        <v>12.5</v>
      </c>
      <c r="CK96" s="95">
        <v>38.733110616784629</v>
      </c>
      <c r="CL96" s="95">
        <v>5.2</v>
      </c>
      <c r="CM96" s="95">
        <v>2.3555106167846307</v>
      </c>
      <c r="CN96" s="95">
        <v>12.9</v>
      </c>
      <c r="CO96" s="95">
        <v>5.7791999999999994</v>
      </c>
      <c r="CP96" s="95">
        <v>68.3</v>
      </c>
      <c r="CQ96" s="95">
        <v>30.598399999999998</v>
      </c>
      <c r="CR96" s="98">
        <v>10.7</v>
      </c>
      <c r="CS96" s="32" t="s">
        <v>173</v>
      </c>
      <c r="CT96" s="847" t="s">
        <v>409</v>
      </c>
      <c r="CU96" s="847" t="s">
        <v>409</v>
      </c>
      <c r="CV96" s="847">
        <v>614</v>
      </c>
      <c r="CW96" s="847">
        <v>14.7</v>
      </c>
      <c r="CX96" s="847">
        <v>85.3</v>
      </c>
      <c r="CY96" s="847">
        <v>0.1</v>
      </c>
      <c r="CZ96" s="847">
        <v>2522</v>
      </c>
      <c r="DA96" s="847" t="s">
        <v>409</v>
      </c>
      <c r="DB96" s="847">
        <v>1.96</v>
      </c>
      <c r="DC96" s="848">
        <v>0</v>
      </c>
      <c r="DD96" s="97">
        <v>32.623049219687879</v>
      </c>
      <c r="DE96" s="98">
        <v>0.27174999999999999</v>
      </c>
      <c r="DF96" s="820"/>
      <c r="DG96" s="32" t="s">
        <v>3267</v>
      </c>
      <c r="DH96" s="872" t="s">
        <v>615</v>
      </c>
      <c r="DI96" s="872" t="s">
        <v>615</v>
      </c>
      <c r="DJ96" s="872" t="s">
        <v>615</v>
      </c>
      <c r="DK96" s="872">
        <v>2</v>
      </c>
      <c r="DL96" s="872">
        <v>0</v>
      </c>
      <c r="DM96" s="872">
        <v>0</v>
      </c>
      <c r="DN96" s="820" t="s">
        <v>438</v>
      </c>
      <c r="DO96" s="845" t="s">
        <v>601</v>
      </c>
      <c r="DP96" s="29">
        <v>18</v>
      </c>
      <c r="DQ96" s="29" t="s">
        <v>438</v>
      </c>
      <c r="DR96" s="29" t="s">
        <v>438</v>
      </c>
      <c r="DS96" s="845" t="s">
        <v>3388</v>
      </c>
      <c r="DT96" s="845" t="s">
        <v>3389</v>
      </c>
      <c r="DW96" s="61"/>
      <c r="DX96" s="15"/>
    </row>
    <row r="97" spans="1:188" ht="13.15" customHeight="1">
      <c r="A97" s="29"/>
      <c r="B97" s="30">
        <v>11600</v>
      </c>
      <c r="C97" s="810" t="s">
        <v>676</v>
      </c>
      <c r="D97" s="32" t="s">
        <v>1277</v>
      </c>
      <c r="E97" s="855">
        <v>9362015718</v>
      </c>
      <c r="F97" s="69">
        <v>26</v>
      </c>
      <c r="G97" s="32" t="s">
        <v>1276</v>
      </c>
      <c r="H97" s="842" t="s">
        <v>668</v>
      </c>
      <c r="I97" s="843" t="s">
        <v>675</v>
      </c>
      <c r="J97" s="30" t="s">
        <v>676</v>
      </c>
      <c r="K97" s="29" t="s">
        <v>48</v>
      </c>
      <c r="L97" s="29" t="s">
        <v>677</v>
      </c>
      <c r="M97" s="845" t="s">
        <v>678</v>
      </c>
      <c r="N97" s="29">
        <v>2</v>
      </c>
      <c r="O97" s="29">
        <v>2</v>
      </c>
      <c r="P97" s="29">
        <v>1</v>
      </c>
      <c r="Q97" s="846" t="s">
        <v>781</v>
      </c>
      <c r="R97" s="29"/>
      <c r="S97" s="98">
        <v>108.97655999999915</v>
      </c>
      <c r="T97" s="29" t="s">
        <v>124</v>
      </c>
      <c r="U97" s="29" t="s">
        <v>124</v>
      </c>
      <c r="V97" s="29" t="s">
        <v>124</v>
      </c>
      <c r="W97" s="29" t="s">
        <v>124</v>
      </c>
      <c r="X97" s="29" t="s">
        <v>124</v>
      </c>
      <c r="Y97" s="29" t="s">
        <v>124</v>
      </c>
      <c r="Z97" s="29" t="s">
        <v>124</v>
      </c>
      <c r="AA97" s="39">
        <v>10771.798060184034</v>
      </c>
      <c r="AB97" s="853">
        <f>AO97*AA97/100</f>
        <v>1022.2436359114648</v>
      </c>
      <c r="AC97" s="29" t="s">
        <v>124</v>
      </c>
      <c r="AD97" s="29" t="s">
        <v>124</v>
      </c>
      <c r="AE97" s="29" t="s">
        <v>124</v>
      </c>
      <c r="AF97" s="29" t="s">
        <v>124</v>
      </c>
      <c r="AG97" s="853" t="s">
        <v>124</v>
      </c>
      <c r="AH97" s="29" t="s">
        <v>124</v>
      </c>
      <c r="AI97" s="29" t="s">
        <v>124</v>
      </c>
      <c r="AJ97" s="62"/>
      <c r="AK97" s="29"/>
      <c r="AL97" s="29"/>
      <c r="AM97" s="29"/>
      <c r="AN97" s="29"/>
      <c r="AO97" s="95">
        <v>9.49</v>
      </c>
      <c r="AP97" s="95">
        <v>95.3</v>
      </c>
      <c r="AQ97" s="32">
        <v>7563</v>
      </c>
      <c r="AR97" s="32">
        <v>21.4</v>
      </c>
      <c r="AS97" s="32">
        <v>2751</v>
      </c>
      <c r="AT97" s="32">
        <v>84.1</v>
      </c>
      <c r="AU97" s="32">
        <v>6696</v>
      </c>
      <c r="AV97" s="32">
        <v>14.6</v>
      </c>
      <c r="AW97" s="32">
        <v>34475</v>
      </c>
      <c r="AX97" s="32">
        <v>96.8</v>
      </c>
      <c r="AY97" s="32">
        <v>6614</v>
      </c>
      <c r="AZ97" s="32">
        <v>91.2</v>
      </c>
      <c r="BA97" s="32">
        <v>10132</v>
      </c>
      <c r="BB97" s="95">
        <v>4.51</v>
      </c>
      <c r="BC97" s="32">
        <v>56.4</v>
      </c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32">
        <v>73</v>
      </c>
      <c r="BQ97" s="82">
        <v>7.6</v>
      </c>
      <c r="BR97" s="84">
        <v>65.099999999999994</v>
      </c>
      <c r="BS97" s="86">
        <v>27.1</v>
      </c>
      <c r="BT97" s="69">
        <v>6.7</v>
      </c>
      <c r="BU97" s="88">
        <v>0.3</v>
      </c>
      <c r="BV97" s="87">
        <v>4.2</v>
      </c>
      <c r="BW97" s="69" t="s">
        <v>124</v>
      </c>
      <c r="BX97" s="91">
        <v>39.6</v>
      </c>
      <c r="BY97" s="69" t="s">
        <v>124</v>
      </c>
      <c r="BZ97" s="69">
        <v>58.2</v>
      </c>
      <c r="CA97" s="69">
        <v>41.8</v>
      </c>
      <c r="CB97" s="93">
        <v>1.3923444976076558</v>
      </c>
      <c r="CC97" s="94">
        <v>0.2</v>
      </c>
      <c r="CD97" s="69" t="s">
        <v>124</v>
      </c>
      <c r="CE97" s="69">
        <v>33.700000000000003</v>
      </c>
      <c r="CF97" s="69">
        <v>26.4</v>
      </c>
      <c r="CG97" s="95">
        <v>51.884699999999995</v>
      </c>
      <c r="CH97" s="32">
        <v>97.8</v>
      </c>
      <c r="CI97" s="32">
        <v>21897</v>
      </c>
      <c r="CJ97" s="95">
        <v>2.2000000000000028</v>
      </c>
      <c r="CK97" s="95">
        <v>64.774499999999989</v>
      </c>
      <c r="CL97" s="32">
        <v>38.5</v>
      </c>
      <c r="CM97" s="95">
        <v>25.063499999999998</v>
      </c>
      <c r="CN97" s="32">
        <v>41.2</v>
      </c>
      <c r="CO97" s="95">
        <v>26.821199999999997</v>
      </c>
      <c r="CP97" s="32">
        <v>19.8</v>
      </c>
      <c r="CQ97" s="95">
        <v>12.889800000000001</v>
      </c>
      <c r="CR97" s="95">
        <v>0.1</v>
      </c>
      <c r="CS97" s="96" t="s">
        <v>792</v>
      </c>
      <c r="CT97" s="69"/>
      <c r="CU97" s="69"/>
      <c r="CV97" s="69"/>
      <c r="CW97" s="69"/>
      <c r="CX97" s="69"/>
      <c r="CY97" s="100"/>
      <c r="CZ97" s="100"/>
      <c r="DA97" s="100"/>
      <c r="DB97" s="100"/>
      <c r="DC97" s="100"/>
      <c r="DD97" s="97">
        <v>33.015839041095887</v>
      </c>
      <c r="DE97" s="98">
        <v>0.43087192240736133</v>
      </c>
      <c r="DF97" s="820"/>
      <c r="DG97" s="29" t="s">
        <v>677</v>
      </c>
      <c r="DH97" s="872" t="s">
        <v>615</v>
      </c>
      <c r="DI97" s="872" t="s">
        <v>615</v>
      </c>
      <c r="DJ97" s="872" t="s">
        <v>615</v>
      </c>
      <c r="DK97" s="872">
        <v>1</v>
      </c>
      <c r="DL97" s="872">
        <v>0</v>
      </c>
      <c r="DM97" s="872">
        <v>0</v>
      </c>
      <c r="DN97" s="820" t="s">
        <v>438</v>
      </c>
      <c r="DO97" s="845" t="s">
        <v>3390</v>
      </c>
      <c r="DP97" s="29">
        <v>35</v>
      </c>
      <c r="DQ97" s="29" t="s">
        <v>615</v>
      </c>
      <c r="DR97" s="29" t="s">
        <v>438</v>
      </c>
      <c r="DS97" s="845" t="s">
        <v>3391</v>
      </c>
      <c r="DT97" s="845" t="s">
        <v>466</v>
      </c>
      <c r="DW97" s="61"/>
    </row>
    <row r="98" spans="1:188" ht="13.15" customHeight="1">
      <c r="A98" s="29">
        <v>28</v>
      </c>
      <c r="B98" s="30">
        <v>9507</v>
      </c>
      <c r="C98" s="810" t="s">
        <v>92</v>
      </c>
      <c r="D98" s="32" t="s">
        <v>1012</v>
      </c>
      <c r="E98" s="91">
        <v>5604300097</v>
      </c>
      <c r="F98" s="69">
        <v>62</v>
      </c>
      <c r="G98" s="32" t="s">
        <v>1881</v>
      </c>
      <c r="H98" s="842" t="s">
        <v>35</v>
      </c>
      <c r="I98" s="845" t="s">
        <v>22</v>
      </c>
      <c r="J98" s="30" t="s">
        <v>92</v>
      </c>
      <c r="K98" s="29" t="s">
        <v>43</v>
      </c>
      <c r="L98" s="29" t="s">
        <v>93</v>
      </c>
      <c r="M98" s="845" t="s">
        <v>105</v>
      </c>
      <c r="N98" s="29">
        <v>3</v>
      </c>
      <c r="O98" s="29">
        <v>3</v>
      </c>
      <c r="P98" s="29">
        <v>1</v>
      </c>
      <c r="Q98" s="846" t="s">
        <v>777</v>
      </c>
      <c r="R98" s="852">
        <v>0.18645501070000001</v>
      </c>
      <c r="S98" s="98">
        <v>237.62038799999982</v>
      </c>
      <c r="T98" s="29">
        <v>16</v>
      </c>
      <c r="U98" s="29">
        <v>11</v>
      </c>
      <c r="V98" s="29">
        <v>0.36</v>
      </c>
      <c r="W98" s="29">
        <v>392712</v>
      </c>
      <c r="X98" s="822">
        <v>47.9</v>
      </c>
      <c r="Y98" s="822">
        <v>2.25</v>
      </c>
      <c r="Z98" s="29">
        <v>167211</v>
      </c>
      <c r="AA98" s="39">
        <v>674.38596491228066</v>
      </c>
      <c r="AB98" s="853">
        <f>X98*AA98/100</f>
        <v>323.03087719298242</v>
      </c>
      <c r="AC98" s="32">
        <v>1.4</v>
      </c>
      <c r="AD98" s="32">
        <v>199183</v>
      </c>
      <c r="AE98" s="854">
        <f>Y98-AC98</f>
        <v>0.85000000000000009</v>
      </c>
      <c r="AF98" s="29"/>
      <c r="AG98" s="853">
        <f>AB98*Y98/100</f>
        <v>7.268194736842104</v>
      </c>
      <c r="AH98" s="853">
        <f>AC98*AB98/100</f>
        <v>4.5224322807017536</v>
      </c>
      <c r="AI98" s="853">
        <f>AG98-AH98</f>
        <v>2.7457624561403504</v>
      </c>
      <c r="AJ98" s="62">
        <v>11</v>
      </c>
      <c r="AK98" s="853">
        <f>AG98/AJ98</f>
        <v>0.66074497607655491</v>
      </c>
      <c r="AL98" s="853">
        <f>AH98/AJ98</f>
        <v>0.41113020733652306</v>
      </c>
      <c r="AM98" s="853">
        <f>AB98/AJ98</f>
        <v>29.366443381180218</v>
      </c>
      <c r="AN98" s="29">
        <v>2</v>
      </c>
      <c r="AO98" s="822"/>
      <c r="AP98" s="822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822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82">
        <v>35.1</v>
      </c>
      <c r="BR98" s="84">
        <v>9.65</v>
      </c>
      <c r="BS98" s="86">
        <v>48.8</v>
      </c>
      <c r="BT98" s="87">
        <v>15.8</v>
      </c>
      <c r="BU98" s="88">
        <v>5.75</v>
      </c>
      <c r="BV98" s="87">
        <v>16.399999999999999</v>
      </c>
      <c r="BW98" s="95" t="s">
        <v>124</v>
      </c>
      <c r="BX98" s="90">
        <v>0.8</v>
      </c>
      <c r="BY98" s="32" t="s">
        <v>124</v>
      </c>
      <c r="BZ98" s="32">
        <v>62.2</v>
      </c>
      <c r="CA98" s="32">
        <v>36.4</v>
      </c>
      <c r="CB98" s="93">
        <v>1.7087912087912089</v>
      </c>
      <c r="CC98" s="94">
        <v>0.03</v>
      </c>
      <c r="CD98" s="32" t="s">
        <v>124</v>
      </c>
      <c r="CE98" s="95">
        <v>3.16</v>
      </c>
      <c r="CF98" s="95">
        <v>5.39</v>
      </c>
      <c r="CG98" s="95">
        <v>3.22</v>
      </c>
      <c r="CH98" s="95" t="s">
        <v>124</v>
      </c>
      <c r="CI98" s="95" t="s">
        <v>124</v>
      </c>
      <c r="CJ98" s="95" t="s">
        <v>124</v>
      </c>
      <c r="CK98" s="95">
        <v>6.52</v>
      </c>
      <c r="CL98" s="95">
        <v>24.1</v>
      </c>
      <c r="CM98" s="95">
        <v>2.33</v>
      </c>
      <c r="CN98" s="95">
        <v>9.18</v>
      </c>
      <c r="CO98" s="95">
        <v>0.89</v>
      </c>
      <c r="CP98" s="95">
        <v>34.200000000000003</v>
      </c>
      <c r="CQ98" s="95">
        <v>3.3</v>
      </c>
      <c r="CR98" s="87" t="s">
        <v>124</v>
      </c>
      <c r="CS98" s="32" t="s">
        <v>790</v>
      </c>
      <c r="CT98" s="847" t="s">
        <v>409</v>
      </c>
      <c r="CU98" s="847" t="s">
        <v>409</v>
      </c>
      <c r="CV98" s="847">
        <v>92</v>
      </c>
      <c r="CW98" s="847">
        <v>12</v>
      </c>
      <c r="CX98" s="847">
        <v>88</v>
      </c>
      <c r="CY98" s="847">
        <v>0.1</v>
      </c>
      <c r="CZ98" s="847">
        <v>31.7</v>
      </c>
      <c r="DA98" s="847" t="s">
        <v>409</v>
      </c>
      <c r="DB98" s="847">
        <v>3.68</v>
      </c>
      <c r="DC98" s="848">
        <v>0</v>
      </c>
      <c r="DD98" s="97">
        <v>0.19598046313385201</v>
      </c>
      <c r="DE98" s="98">
        <v>6.7438596491228062E-2</v>
      </c>
      <c r="DF98" s="820"/>
      <c r="DG98" s="29" t="s">
        <v>93</v>
      </c>
      <c r="DH98" s="872" t="s">
        <v>615</v>
      </c>
      <c r="DI98" s="872" t="s">
        <v>615</v>
      </c>
      <c r="DJ98" s="872" t="s">
        <v>615</v>
      </c>
      <c r="DK98" s="872">
        <v>2</v>
      </c>
      <c r="DL98" s="872">
        <v>2</v>
      </c>
      <c r="DM98" s="872">
        <v>1</v>
      </c>
      <c r="DN98" s="820" t="s">
        <v>438</v>
      </c>
      <c r="DO98" s="845" t="s">
        <v>3294</v>
      </c>
      <c r="DP98" s="29">
        <v>25</v>
      </c>
      <c r="DQ98" s="29" t="s">
        <v>438</v>
      </c>
      <c r="DR98" s="29" t="s">
        <v>438</v>
      </c>
      <c r="DS98" s="845" t="s">
        <v>3393</v>
      </c>
      <c r="DT98" s="845" t="s">
        <v>3392</v>
      </c>
      <c r="DW98" s="61"/>
      <c r="DX98" s="15"/>
      <c r="DY98" s="15"/>
      <c r="EV98" s="17"/>
      <c r="EW98" s="17"/>
      <c r="EX98" s="17"/>
      <c r="EY98" s="17"/>
      <c r="EZ98" s="17"/>
      <c r="FA98" s="17"/>
      <c r="FB98" s="17"/>
      <c r="FC98" s="17"/>
      <c r="FD98" s="17"/>
      <c r="FE98" s="806"/>
      <c r="FF98" s="806"/>
      <c r="FG98" s="806"/>
      <c r="FH98" s="806"/>
      <c r="FI98" s="806"/>
      <c r="FJ98" s="806"/>
      <c r="FK98" s="806"/>
      <c r="FL98" s="806"/>
      <c r="FM98" s="806"/>
      <c r="FN98" s="806"/>
      <c r="FO98" s="806"/>
      <c r="FP98" s="806"/>
      <c r="FQ98" s="806"/>
      <c r="FR98" s="806"/>
      <c r="FS98" s="806"/>
      <c r="FT98" s="806"/>
      <c r="FU98" s="806"/>
      <c r="FV98" s="806"/>
      <c r="FW98" s="806"/>
      <c r="FX98" s="806"/>
      <c r="FY98" s="806"/>
      <c r="FZ98" s="806"/>
      <c r="GA98" s="806"/>
      <c r="GB98" s="806"/>
      <c r="GC98" s="806"/>
      <c r="GD98" s="806"/>
      <c r="GE98" s="806"/>
      <c r="GF98" s="806"/>
    </row>
    <row r="99" spans="1:188" ht="13.15" customHeight="1">
      <c r="A99" s="29"/>
      <c r="B99" s="30">
        <v>8376</v>
      </c>
      <c r="C99" s="810" t="s">
        <v>639</v>
      </c>
      <c r="D99" s="32" t="s">
        <v>838</v>
      </c>
      <c r="E99" s="32">
        <v>6403041359</v>
      </c>
      <c r="F99" s="69">
        <v>54</v>
      </c>
      <c r="G99" s="32" t="s">
        <v>2148</v>
      </c>
      <c r="H99" s="842" t="s">
        <v>720</v>
      </c>
      <c r="I99" s="843"/>
      <c r="J99" s="844" t="s">
        <v>639</v>
      </c>
      <c r="K99" s="29" t="s">
        <v>43</v>
      </c>
      <c r="L99" s="32" t="s">
        <v>60</v>
      </c>
      <c r="M99" s="845"/>
      <c r="N99" s="29">
        <v>3</v>
      </c>
      <c r="O99" s="29"/>
      <c r="P99" s="29">
        <v>1</v>
      </c>
      <c r="Q99" s="846" t="s">
        <v>777</v>
      </c>
      <c r="R99" s="29"/>
      <c r="S99" s="98">
        <v>579.51149999999916</v>
      </c>
      <c r="T99" s="29"/>
      <c r="U99" s="29"/>
      <c r="V99" s="29"/>
      <c r="W99" s="29"/>
      <c r="X99" s="32"/>
      <c r="Y99" s="32"/>
      <c r="Z99" s="32"/>
      <c r="AA99" s="29"/>
      <c r="AB99" s="29"/>
      <c r="AC99" s="32"/>
      <c r="AD99" s="32"/>
      <c r="AE99" s="29"/>
      <c r="AF99" s="29"/>
      <c r="AG99" s="29"/>
      <c r="AH99" s="29"/>
      <c r="AI99" s="29"/>
      <c r="AJ99" s="62"/>
      <c r="AK99" s="29"/>
      <c r="AL99" s="29"/>
      <c r="AM99" s="29"/>
      <c r="AN99" s="29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32"/>
      <c r="BQ99" s="81">
        <v>3.2</v>
      </c>
      <c r="BR99" s="83">
        <v>15.5</v>
      </c>
      <c r="BS99" s="85">
        <v>78.5</v>
      </c>
      <c r="BT99" s="69">
        <v>1.8</v>
      </c>
      <c r="BU99" s="89">
        <v>0.2</v>
      </c>
      <c r="BV99" s="69">
        <v>7</v>
      </c>
      <c r="BW99" s="32" t="s">
        <v>124</v>
      </c>
      <c r="BX99" s="90">
        <v>38.700000000000003</v>
      </c>
      <c r="BY99" s="69">
        <v>0.23</v>
      </c>
      <c r="BZ99" s="69">
        <v>36.700000000000003</v>
      </c>
      <c r="CA99" s="69">
        <v>62.7</v>
      </c>
      <c r="CB99" s="93">
        <v>0.58532695374800636</v>
      </c>
      <c r="CC99" s="94">
        <v>0.03</v>
      </c>
      <c r="CD99" s="32" t="s">
        <v>124</v>
      </c>
      <c r="CE99" s="69">
        <v>5.5</v>
      </c>
      <c r="CF99" s="69">
        <v>8.8000000000000007</v>
      </c>
      <c r="CG99" s="95">
        <v>17.380000000000003</v>
      </c>
      <c r="CH99" s="95">
        <v>86.8</v>
      </c>
      <c r="CI99" s="107">
        <v>38004</v>
      </c>
      <c r="CJ99" s="95">
        <v>13.200000000000003</v>
      </c>
      <c r="CK99" s="95">
        <v>21.470000000000002</v>
      </c>
      <c r="CL99" s="95">
        <v>43.6</v>
      </c>
      <c r="CM99" s="95">
        <v>11.3</v>
      </c>
      <c r="CN99" s="95">
        <v>23.5</v>
      </c>
      <c r="CO99" s="95">
        <v>6.08</v>
      </c>
      <c r="CP99" s="95">
        <v>15.8</v>
      </c>
      <c r="CQ99" s="95">
        <v>4.09</v>
      </c>
      <c r="CR99" s="95">
        <v>0.5</v>
      </c>
      <c r="CS99" s="32" t="s">
        <v>778</v>
      </c>
      <c r="CT99" s="847" t="s">
        <v>409</v>
      </c>
      <c r="CU99" s="847" t="s">
        <v>409</v>
      </c>
      <c r="CV99" s="847">
        <v>561</v>
      </c>
      <c r="CW99" s="847">
        <v>58.8</v>
      </c>
      <c r="CX99" s="847">
        <v>41.2</v>
      </c>
      <c r="CY99" s="847" t="s">
        <v>409</v>
      </c>
      <c r="CZ99" s="847" t="s">
        <v>409</v>
      </c>
      <c r="DA99" s="847" t="s">
        <v>409</v>
      </c>
      <c r="DB99" s="847" t="s">
        <v>409</v>
      </c>
      <c r="DC99" s="848">
        <v>0</v>
      </c>
      <c r="DD99" s="97">
        <v>91.191360107998648</v>
      </c>
      <c r="DE99" s="98">
        <v>0.21615999999999999</v>
      </c>
      <c r="DF99" s="29" t="s">
        <v>164</v>
      </c>
      <c r="DG99" s="29" t="s">
        <v>164</v>
      </c>
      <c r="DH99" s="872" t="s">
        <v>615</v>
      </c>
      <c r="DI99" s="872" t="s">
        <v>615</v>
      </c>
      <c r="DJ99" s="875" t="s">
        <v>615</v>
      </c>
      <c r="DK99" s="29">
        <v>1</v>
      </c>
      <c r="DL99" s="29">
        <v>2</v>
      </c>
      <c r="DM99" s="29">
        <v>1</v>
      </c>
      <c r="DN99" s="29" t="s">
        <v>438</v>
      </c>
      <c r="DO99" s="845" t="s">
        <v>640</v>
      </c>
      <c r="DP99" s="68">
        <v>15</v>
      </c>
      <c r="DQ99" s="29" t="s">
        <v>438</v>
      </c>
      <c r="DR99" s="29" t="s">
        <v>438</v>
      </c>
      <c r="DS99" s="845" t="s">
        <v>641</v>
      </c>
      <c r="DT99" s="845" t="s">
        <v>618</v>
      </c>
      <c r="DW99" s="61"/>
    </row>
    <row r="100" spans="1:188" ht="13.15" customHeight="1">
      <c r="A100" s="29">
        <v>67</v>
      </c>
      <c r="B100" s="30">
        <v>10380</v>
      </c>
      <c r="C100" s="810" t="s">
        <v>232</v>
      </c>
      <c r="D100" s="32" t="s">
        <v>838</v>
      </c>
      <c r="E100" s="32">
        <v>5512211452</v>
      </c>
      <c r="F100" s="69">
        <v>64</v>
      </c>
      <c r="G100" s="32" t="s">
        <v>1620</v>
      </c>
      <c r="H100" s="842" t="s">
        <v>35</v>
      </c>
      <c r="I100" s="845" t="s">
        <v>220</v>
      </c>
      <c r="J100" s="30" t="s">
        <v>232</v>
      </c>
      <c r="K100" s="29" t="s">
        <v>43</v>
      </c>
      <c r="L100" s="29" t="s">
        <v>60</v>
      </c>
      <c r="M100" s="845" t="s">
        <v>105</v>
      </c>
      <c r="N100" s="29">
        <v>3</v>
      </c>
      <c r="O100" s="29"/>
      <c r="P100" s="29">
        <v>1</v>
      </c>
      <c r="Q100" s="846" t="s">
        <v>801</v>
      </c>
      <c r="R100" s="852">
        <v>8.3884850107000002</v>
      </c>
      <c r="S100" s="98">
        <v>534.96013699999867</v>
      </c>
      <c r="T100" s="29">
        <v>14.3</v>
      </c>
      <c r="U100" s="29">
        <v>8.48</v>
      </c>
      <c r="V100" s="29">
        <v>0.43</v>
      </c>
      <c r="W100" s="29">
        <v>5870000</v>
      </c>
      <c r="X100" s="822">
        <v>50.4</v>
      </c>
      <c r="Y100" s="822">
        <v>0.56000000000000005</v>
      </c>
      <c r="Z100" s="29">
        <v>7170000</v>
      </c>
      <c r="AA100" s="39">
        <v>3765.8666666666663</v>
      </c>
      <c r="AB100" s="853">
        <f>X100*AA100/100</f>
        <v>1897.9967999999997</v>
      </c>
      <c r="AC100" s="32">
        <v>1.78</v>
      </c>
      <c r="AD100" s="32">
        <v>7960000</v>
      </c>
      <c r="AE100" s="854">
        <v>0</v>
      </c>
      <c r="AF100" s="29"/>
      <c r="AG100" s="853">
        <f>AB100*Y100/100</f>
        <v>10.628782079999999</v>
      </c>
      <c r="AH100" s="853">
        <f>AC100*AB100/100</f>
        <v>33.784343039999996</v>
      </c>
      <c r="AI100" s="853">
        <v>0</v>
      </c>
      <c r="AJ100" s="62">
        <v>12</v>
      </c>
      <c r="AK100" s="853">
        <f>AG100/AJ100</f>
        <v>0.88573183999999994</v>
      </c>
      <c r="AL100" s="853">
        <f>AH100/AJ100</f>
        <v>2.8153619199999995</v>
      </c>
      <c r="AM100" s="853">
        <f>AB100/AJ100</f>
        <v>158.16639999999998</v>
      </c>
      <c r="AN100" s="29">
        <v>2</v>
      </c>
      <c r="AO100" s="95">
        <v>54.2</v>
      </c>
      <c r="AP100" s="822" t="s">
        <v>124</v>
      </c>
      <c r="AQ100" s="29" t="s">
        <v>124</v>
      </c>
      <c r="AR100" s="32">
        <v>4.66</v>
      </c>
      <c r="AS100" s="32">
        <v>3426</v>
      </c>
      <c r="AT100" s="32">
        <v>18.399999999999999</v>
      </c>
      <c r="AU100" s="32">
        <v>3630</v>
      </c>
      <c r="AV100" s="32">
        <v>8.9700000000000006</v>
      </c>
      <c r="AW100" s="32">
        <v>8648</v>
      </c>
      <c r="AX100" s="32">
        <v>31.1</v>
      </c>
      <c r="AY100" s="32">
        <v>2924</v>
      </c>
      <c r="AZ100" s="32">
        <v>34.4</v>
      </c>
      <c r="BA100" s="32">
        <v>3941</v>
      </c>
      <c r="BB100" s="95">
        <v>32.799999999999997</v>
      </c>
      <c r="BC100" s="32">
        <v>5.7</v>
      </c>
      <c r="BD100" s="32">
        <v>92.8</v>
      </c>
      <c r="BE100" s="32">
        <v>1903</v>
      </c>
      <c r="BF100" s="32">
        <v>95.9</v>
      </c>
      <c r="BG100" s="32">
        <v>2054</v>
      </c>
      <c r="BH100" s="32">
        <v>8.2799999999999994</v>
      </c>
      <c r="BI100" s="32">
        <v>2209</v>
      </c>
      <c r="BJ100" s="32">
        <v>52.8</v>
      </c>
      <c r="BK100" s="32">
        <v>5750</v>
      </c>
      <c r="BL100" s="32">
        <v>0.87</v>
      </c>
      <c r="BM100" s="32">
        <v>4660</v>
      </c>
      <c r="BN100" s="32">
        <v>2.34</v>
      </c>
      <c r="BO100" s="32">
        <v>3108</v>
      </c>
      <c r="BP100" s="32">
        <v>9.25</v>
      </c>
      <c r="BQ100" s="81">
        <v>47.5</v>
      </c>
      <c r="BR100" s="83">
        <v>9</v>
      </c>
      <c r="BS100" s="85">
        <v>41.2</v>
      </c>
      <c r="BT100" s="32">
        <v>28.5</v>
      </c>
      <c r="BU100" s="88">
        <v>0.1</v>
      </c>
      <c r="BV100" s="32">
        <v>0.2</v>
      </c>
      <c r="BW100" s="109" t="s">
        <v>124</v>
      </c>
      <c r="BX100" s="109">
        <v>17.100000000000001</v>
      </c>
      <c r="BY100" s="32">
        <v>0.03</v>
      </c>
      <c r="BZ100" s="69">
        <v>55.1</v>
      </c>
      <c r="CA100" s="69">
        <v>44.9</v>
      </c>
      <c r="CB100" s="93">
        <v>1.2271714922048997</v>
      </c>
      <c r="CC100" s="111">
        <v>0.1</v>
      </c>
      <c r="CD100" s="32" t="s">
        <v>124</v>
      </c>
      <c r="CE100" s="69">
        <v>24.5</v>
      </c>
      <c r="CF100" s="69">
        <v>24.9</v>
      </c>
      <c r="CG100" s="95">
        <v>2.1393176724581062</v>
      </c>
      <c r="CH100" s="32">
        <v>92.3</v>
      </c>
      <c r="CI100" s="32">
        <v>55294</v>
      </c>
      <c r="CJ100" s="95">
        <v>7.7000000000000028</v>
      </c>
      <c r="CK100" s="95">
        <v>8.0703176724581063</v>
      </c>
      <c r="CL100" s="95">
        <v>3.57</v>
      </c>
      <c r="CM100" s="95">
        <v>0.33031767245810628</v>
      </c>
      <c r="CN100" s="95">
        <v>20.100000000000001</v>
      </c>
      <c r="CO100" s="95">
        <v>1.8090000000000002</v>
      </c>
      <c r="CP100" s="95">
        <v>65.900000000000006</v>
      </c>
      <c r="CQ100" s="95">
        <v>5.931</v>
      </c>
      <c r="CR100" s="98">
        <v>0.57999999999999996</v>
      </c>
      <c r="CS100" s="32" t="s">
        <v>790</v>
      </c>
      <c r="CT100" s="847" t="s">
        <v>409</v>
      </c>
      <c r="CU100" s="847" t="s">
        <v>409</v>
      </c>
      <c r="CV100" s="847">
        <v>1236</v>
      </c>
      <c r="CW100" s="847">
        <v>65.400000000000006</v>
      </c>
      <c r="CX100" s="847">
        <v>34.6</v>
      </c>
      <c r="CY100" s="847" t="s">
        <v>409</v>
      </c>
      <c r="CZ100" s="847" t="s">
        <v>409</v>
      </c>
      <c r="DA100" s="847" t="s">
        <v>409</v>
      </c>
      <c r="DB100" s="847" t="s">
        <v>409</v>
      </c>
      <c r="DC100" s="848">
        <v>0</v>
      </c>
      <c r="DD100" s="97">
        <v>29.748062015503876</v>
      </c>
      <c r="DE100" s="98">
        <v>0.75317333333333325</v>
      </c>
      <c r="DF100" s="820"/>
      <c r="DG100" s="29" t="s">
        <v>3268</v>
      </c>
      <c r="DH100" s="872">
        <v>184</v>
      </c>
      <c r="DI100" s="872">
        <v>75</v>
      </c>
      <c r="DJ100" s="872">
        <v>22.2</v>
      </c>
      <c r="DK100" s="872">
        <v>2</v>
      </c>
      <c r="DL100" s="872">
        <v>2</v>
      </c>
      <c r="DM100" s="872">
        <v>1</v>
      </c>
      <c r="DN100" s="820" t="s">
        <v>438</v>
      </c>
      <c r="DO100" s="845" t="s">
        <v>3394</v>
      </c>
      <c r="DP100" s="29">
        <v>25</v>
      </c>
      <c r="DQ100" s="29" t="s">
        <v>440</v>
      </c>
      <c r="DR100" s="29" t="s">
        <v>438</v>
      </c>
      <c r="DS100" s="845" t="s">
        <v>3395</v>
      </c>
      <c r="DT100" s="845" t="s">
        <v>3360</v>
      </c>
      <c r="DW100" s="61"/>
      <c r="DX100" s="50"/>
      <c r="DY100" s="819"/>
      <c r="FE100" s="50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</row>
    <row r="101" spans="1:188" ht="13.15" hidden="1" customHeight="1">
      <c r="A101" s="29"/>
      <c r="B101" s="30">
        <v>9993</v>
      </c>
      <c r="C101" s="810" t="s">
        <v>583</v>
      </c>
      <c r="D101" s="32" t="s">
        <v>1001</v>
      </c>
      <c r="E101" s="32">
        <v>6704301637</v>
      </c>
      <c r="F101" s="69">
        <v>51</v>
      </c>
      <c r="G101" s="32" t="s">
        <v>1744</v>
      </c>
      <c r="H101" s="842" t="s">
        <v>667</v>
      </c>
      <c r="I101" s="843"/>
      <c r="J101" s="844" t="s">
        <v>583</v>
      </c>
      <c r="K101" s="29" t="s">
        <v>43</v>
      </c>
      <c r="L101" s="32" t="s">
        <v>55</v>
      </c>
      <c r="M101" s="845"/>
      <c r="N101" s="29">
        <v>3</v>
      </c>
      <c r="O101" s="850">
        <v>5</v>
      </c>
      <c r="P101" s="29">
        <v>1</v>
      </c>
      <c r="Q101" s="69" t="s">
        <v>777</v>
      </c>
      <c r="R101" s="29"/>
      <c r="S101" s="98">
        <v>883.76962499999945</v>
      </c>
      <c r="T101" s="29"/>
      <c r="U101" s="29"/>
      <c r="V101" s="29"/>
      <c r="W101" s="29"/>
      <c r="X101" s="32"/>
      <c r="Y101" s="32"/>
      <c r="Z101" s="32"/>
      <c r="AA101" s="29"/>
      <c r="AB101" s="29"/>
      <c r="AC101" s="32"/>
      <c r="AD101" s="32"/>
      <c r="AE101" s="29"/>
      <c r="AF101" s="29"/>
      <c r="AG101" s="29"/>
      <c r="AH101" s="29"/>
      <c r="AI101" s="29"/>
      <c r="AJ101" s="62"/>
      <c r="AK101" s="29"/>
      <c r="AL101" s="29"/>
      <c r="AM101" s="29"/>
      <c r="AN101" s="29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32"/>
      <c r="BQ101" s="82">
        <v>9.0399999999999991</v>
      </c>
      <c r="BR101" s="84">
        <v>5.8</v>
      </c>
      <c r="BS101" s="86">
        <v>84.4</v>
      </c>
      <c r="BT101" s="109">
        <v>5.0999999999999996</v>
      </c>
      <c r="BU101" s="109">
        <v>0.1</v>
      </c>
      <c r="BV101" s="108">
        <v>2</v>
      </c>
      <c r="BW101" s="109" t="s">
        <v>124</v>
      </c>
      <c r="BX101" s="109">
        <v>2.8</v>
      </c>
      <c r="BY101" s="109">
        <v>0.03</v>
      </c>
      <c r="BZ101" s="69">
        <v>59.2</v>
      </c>
      <c r="CA101" s="95">
        <v>42.1</v>
      </c>
      <c r="CB101" s="93">
        <v>1.4061757719714965</v>
      </c>
      <c r="CC101" s="94">
        <v>0.2</v>
      </c>
      <c r="CD101" s="32" t="s">
        <v>124</v>
      </c>
      <c r="CE101" s="69">
        <v>4.3</v>
      </c>
      <c r="CF101" s="32">
        <v>6.1</v>
      </c>
      <c r="CG101" s="32">
        <v>1.6899562363238512</v>
      </c>
      <c r="CH101" s="32">
        <v>96.3</v>
      </c>
      <c r="CI101" s="32">
        <v>94056</v>
      </c>
      <c r="CJ101" s="32">
        <v>3.7000000000000028</v>
      </c>
      <c r="CK101" s="95">
        <v>2.0699562363238511</v>
      </c>
      <c r="CL101" s="95">
        <v>10.4</v>
      </c>
      <c r="CM101" s="95">
        <v>0.65995623632385114</v>
      </c>
      <c r="CN101" s="95">
        <v>56.4</v>
      </c>
      <c r="CO101" s="95">
        <v>1.03</v>
      </c>
      <c r="CP101" s="95">
        <v>20.9</v>
      </c>
      <c r="CQ101" s="95">
        <v>0.38</v>
      </c>
      <c r="CR101" s="69">
        <v>0.15</v>
      </c>
      <c r="CS101" s="32" t="s">
        <v>778</v>
      </c>
      <c r="CT101" s="26">
        <v>17</v>
      </c>
      <c r="CU101" s="847" t="s">
        <v>409</v>
      </c>
      <c r="CV101" s="847">
        <v>85645</v>
      </c>
      <c r="CW101" s="847">
        <v>88.4</v>
      </c>
      <c r="CX101" s="847">
        <v>11.6</v>
      </c>
      <c r="CY101" s="847" t="s">
        <v>409</v>
      </c>
      <c r="CZ101" s="847" t="s">
        <v>409</v>
      </c>
      <c r="DA101" s="847" t="s">
        <v>409</v>
      </c>
      <c r="DB101" s="847" t="s">
        <v>409</v>
      </c>
      <c r="DC101" s="848" t="s">
        <v>800</v>
      </c>
      <c r="DD101" s="97">
        <v>85.745416840414677</v>
      </c>
      <c r="DE101" s="98">
        <v>38.854268656716421</v>
      </c>
      <c r="DF101" s="820"/>
      <c r="DG101" s="29" t="s">
        <v>199</v>
      </c>
      <c r="DH101" s="877"/>
      <c r="DI101" s="877"/>
      <c r="DJ101" s="877"/>
      <c r="DK101" s="29">
        <v>2</v>
      </c>
      <c r="DL101" s="29">
        <v>3</v>
      </c>
      <c r="DM101" s="29">
        <v>2</v>
      </c>
      <c r="DN101" s="29" t="s">
        <v>440</v>
      </c>
      <c r="DO101" s="845" t="s">
        <v>584</v>
      </c>
      <c r="DP101" s="29" t="s">
        <v>585</v>
      </c>
      <c r="DQ101" s="29" t="s">
        <v>440</v>
      </c>
      <c r="DR101" s="29" t="s">
        <v>440</v>
      </c>
      <c r="DS101" s="845" t="s">
        <v>586</v>
      </c>
      <c r="DT101" s="845" t="s">
        <v>587</v>
      </c>
      <c r="DW101" s="61"/>
      <c r="DX101" s="50"/>
      <c r="DY101" s="819"/>
    </row>
    <row r="102" spans="1:188" ht="13.15" hidden="1" customHeight="1">
      <c r="A102" s="29"/>
      <c r="B102" s="30">
        <v>8793</v>
      </c>
      <c r="C102" s="810" t="s">
        <v>2054</v>
      </c>
      <c r="D102" s="32" t="s">
        <v>877</v>
      </c>
      <c r="E102" s="32">
        <v>6603101252</v>
      </c>
      <c r="F102" s="69">
        <v>52</v>
      </c>
      <c r="G102" s="32" t="s">
        <v>2053</v>
      </c>
      <c r="H102" s="842" t="s">
        <v>667</v>
      </c>
      <c r="I102" s="843"/>
      <c r="J102" s="844" t="s">
        <v>651</v>
      </c>
      <c r="K102" s="29" t="s">
        <v>43</v>
      </c>
      <c r="L102" s="32" t="s">
        <v>652</v>
      </c>
      <c r="M102" s="845"/>
      <c r="N102" s="29">
        <v>3</v>
      </c>
      <c r="O102" s="29">
        <v>3</v>
      </c>
      <c r="P102" s="29">
        <v>1</v>
      </c>
      <c r="Q102" s="846" t="s">
        <v>777</v>
      </c>
      <c r="R102" s="29"/>
      <c r="S102" s="98">
        <v>257.25346499999932</v>
      </c>
      <c r="T102" s="29"/>
      <c r="U102" s="29"/>
      <c r="V102" s="29"/>
      <c r="W102" s="29"/>
      <c r="X102" s="32"/>
      <c r="Y102" s="32"/>
      <c r="Z102" s="32"/>
      <c r="AA102" s="29"/>
      <c r="AB102" s="29"/>
      <c r="AC102" s="32"/>
      <c r="AD102" s="32"/>
      <c r="AE102" s="29"/>
      <c r="AF102" s="29"/>
      <c r="AG102" s="29"/>
      <c r="AH102" s="29"/>
      <c r="AI102" s="29"/>
      <c r="AJ102" s="62"/>
      <c r="AK102" s="29"/>
      <c r="AL102" s="29"/>
      <c r="AM102" s="29"/>
      <c r="AN102" s="29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32"/>
      <c r="BQ102" s="82">
        <v>18.7</v>
      </c>
      <c r="BR102" s="84">
        <v>17.399999999999999</v>
      </c>
      <c r="BS102" s="86">
        <v>59.7</v>
      </c>
      <c r="BT102" s="69">
        <v>11.7</v>
      </c>
      <c r="BU102" s="88">
        <v>0.2</v>
      </c>
      <c r="BV102" s="69">
        <v>1</v>
      </c>
      <c r="BW102" s="32" t="s">
        <v>124</v>
      </c>
      <c r="BX102" s="91">
        <v>9.6</v>
      </c>
      <c r="BY102" s="32">
        <v>0.11</v>
      </c>
      <c r="BZ102" s="69">
        <v>58.1</v>
      </c>
      <c r="CA102" s="69">
        <v>8.3000000000000007</v>
      </c>
      <c r="CB102" s="93">
        <v>7</v>
      </c>
      <c r="CC102" s="94">
        <v>0.1</v>
      </c>
      <c r="CD102" s="32" t="s">
        <v>124</v>
      </c>
      <c r="CE102" s="69">
        <v>6.1</v>
      </c>
      <c r="CF102" s="69">
        <v>8.3000000000000007</v>
      </c>
      <c r="CG102" s="95">
        <v>10.88</v>
      </c>
      <c r="CH102" s="95">
        <v>92.6</v>
      </c>
      <c r="CI102" s="107">
        <v>51455</v>
      </c>
      <c r="CJ102" s="95">
        <v>7.4000000000000057</v>
      </c>
      <c r="CK102" s="95">
        <v>15.98</v>
      </c>
      <c r="CL102" s="95">
        <v>14.3</v>
      </c>
      <c r="CM102" s="95">
        <v>2.48</v>
      </c>
      <c r="CN102" s="95">
        <v>48.3</v>
      </c>
      <c r="CO102" s="95">
        <v>8.4</v>
      </c>
      <c r="CP102" s="95">
        <v>29.3</v>
      </c>
      <c r="CQ102" s="95">
        <v>5.0999999999999996</v>
      </c>
      <c r="CR102" s="95">
        <v>0.76</v>
      </c>
      <c r="CS102" s="32" t="s">
        <v>790</v>
      </c>
      <c r="CT102" s="847" t="s">
        <v>409</v>
      </c>
      <c r="CU102" s="847" t="s">
        <v>409</v>
      </c>
      <c r="CV102" s="847">
        <v>740</v>
      </c>
      <c r="CW102" s="847">
        <v>46.5</v>
      </c>
      <c r="CX102" s="847">
        <v>53.5</v>
      </c>
      <c r="CY102" s="847" t="s">
        <v>409</v>
      </c>
      <c r="CZ102" s="847" t="s">
        <v>409</v>
      </c>
      <c r="DA102" s="847" t="s">
        <v>409</v>
      </c>
      <c r="DB102" s="847" t="s">
        <v>409</v>
      </c>
      <c r="DC102" s="848">
        <v>0</v>
      </c>
      <c r="DD102" s="97">
        <v>11.750206705043603</v>
      </c>
      <c r="DE102" s="98">
        <v>0.20085333333333333</v>
      </c>
      <c r="DF102" s="29" t="s">
        <v>609</v>
      </c>
      <c r="DG102" s="29" t="s">
        <v>609</v>
      </c>
      <c r="DH102" s="29">
        <v>183</v>
      </c>
      <c r="DI102" s="29">
        <v>112</v>
      </c>
      <c r="DJ102" s="822">
        <v>33.4438173728687</v>
      </c>
      <c r="DK102" s="29">
        <v>2</v>
      </c>
      <c r="DL102" s="29">
        <v>3</v>
      </c>
      <c r="DM102" s="29">
        <v>1</v>
      </c>
      <c r="DN102" s="29" t="s">
        <v>438</v>
      </c>
      <c r="DO102" s="845" t="s">
        <v>439</v>
      </c>
      <c r="DP102" s="68">
        <v>60</v>
      </c>
      <c r="DQ102" s="29" t="s">
        <v>440</v>
      </c>
      <c r="DR102" s="29" t="s">
        <v>438</v>
      </c>
      <c r="DS102" s="845" t="s">
        <v>646</v>
      </c>
      <c r="DT102" s="845" t="s">
        <v>653</v>
      </c>
      <c r="DW102" s="61"/>
    </row>
    <row r="103" spans="1:188" ht="13.15" customHeight="1">
      <c r="A103" s="29">
        <v>59</v>
      </c>
      <c r="B103" s="30">
        <v>10221</v>
      </c>
      <c r="C103" s="810" t="s">
        <v>198</v>
      </c>
      <c r="D103" s="32" t="s">
        <v>838</v>
      </c>
      <c r="E103" s="32">
        <v>6109291243</v>
      </c>
      <c r="F103" s="69">
        <v>58</v>
      </c>
      <c r="G103" s="32" t="s">
        <v>1686</v>
      </c>
      <c r="H103" s="842" t="s">
        <v>35</v>
      </c>
      <c r="I103" s="845" t="s">
        <v>194</v>
      </c>
      <c r="J103" s="30" t="s">
        <v>198</v>
      </c>
      <c r="K103" s="29" t="s">
        <v>43</v>
      </c>
      <c r="L103" s="29" t="s">
        <v>199</v>
      </c>
      <c r="M103" s="845" t="s">
        <v>166</v>
      </c>
      <c r="N103" s="29">
        <v>1</v>
      </c>
      <c r="O103" s="29"/>
      <c r="P103" s="29">
        <v>1</v>
      </c>
      <c r="Q103" s="846" t="s">
        <v>777</v>
      </c>
      <c r="R103" s="852">
        <v>0.50643945630000009</v>
      </c>
      <c r="S103" s="98">
        <v>534.96013699999867</v>
      </c>
      <c r="T103" s="29">
        <v>55.9</v>
      </c>
      <c r="U103" s="29">
        <v>41.4</v>
      </c>
      <c r="V103" s="29">
        <v>0.89</v>
      </c>
      <c r="W103" s="29">
        <v>2180000</v>
      </c>
      <c r="X103" s="822">
        <v>5.28</v>
      </c>
      <c r="Y103" s="822">
        <v>84.6</v>
      </c>
      <c r="Z103" s="29">
        <v>5180000</v>
      </c>
      <c r="AA103" s="39">
        <v>6087.6417910447763</v>
      </c>
      <c r="AB103" s="853">
        <f>Y103*AA103/100</f>
        <v>5150.1449552238801</v>
      </c>
      <c r="AC103" s="32">
        <v>4.09</v>
      </c>
      <c r="AD103" s="32">
        <v>1950000</v>
      </c>
      <c r="AE103" s="854">
        <f>Y103-AC103</f>
        <v>80.509999999999991</v>
      </c>
      <c r="AF103" s="29">
        <f>Z103-AD103</f>
        <v>3230000</v>
      </c>
      <c r="AG103" s="853">
        <f>AB103*Y103/100</f>
        <v>4357.0226321194023</v>
      </c>
      <c r="AH103" s="853">
        <f>AC103*AB103/100</f>
        <v>210.64092866865667</v>
      </c>
      <c r="AI103" s="853">
        <f>AG103-AH103</f>
        <v>4146.3817034507456</v>
      </c>
      <c r="AJ103" s="62">
        <v>28</v>
      </c>
      <c r="AK103" s="853">
        <f>AG103/AJ103</f>
        <v>155.6079511471215</v>
      </c>
      <c r="AL103" s="853">
        <f>AH103/AJ103</f>
        <v>7.5228903095948807</v>
      </c>
      <c r="AM103" s="853">
        <f>AB103/AJ103</f>
        <v>183.93374840085286</v>
      </c>
      <c r="AN103" s="29"/>
      <c r="AO103" s="95">
        <v>8.4600000000000009</v>
      </c>
      <c r="AP103" s="95">
        <v>93.5</v>
      </c>
      <c r="AQ103" s="32">
        <v>3447</v>
      </c>
      <c r="AR103" s="32">
        <v>4.26</v>
      </c>
      <c r="AS103" s="32">
        <v>3033</v>
      </c>
      <c r="AT103" s="32">
        <v>90.8</v>
      </c>
      <c r="AU103" s="32">
        <v>8186</v>
      </c>
      <c r="AV103" s="32">
        <v>4.26</v>
      </c>
      <c r="AW103" s="32">
        <v>11001</v>
      </c>
      <c r="AX103" s="32">
        <v>97.4</v>
      </c>
      <c r="AY103" s="32">
        <v>5560</v>
      </c>
      <c r="AZ103" s="32">
        <v>96.2</v>
      </c>
      <c r="BA103" s="32">
        <v>10801</v>
      </c>
      <c r="BB103" s="95">
        <v>38.6</v>
      </c>
      <c r="BC103" s="32">
        <v>40.799999999999997</v>
      </c>
      <c r="BD103" s="32">
        <v>81</v>
      </c>
      <c r="BE103" s="32">
        <v>12464</v>
      </c>
      <c r="BF103" s="32">
        <v>97.2</v>
      </c>
      <c r="BG103" s="32">
        <v>1974</v>
      </c>
      <c r="BH103" s="32">
        <v>10.7</v>
      </c>
      <c r="BI103" s="32">
        <v>2785</v>
      </c>
      <c r="BJ103" s="32">
        <v>87.1</v>
      </c>
      <c r="BK103" s="32">
        <v>8648</v>
      </c>
      <c r="BL103" s="32">
        <v>0.43</v>
      </c>
      <c r="BM103" s="32">
        <v>4998</v>
      </c>
      <c r="BN103" s="32">
        <v>6.94</v>
      </c>
      <c r="BO103" s="32">
        <v>2996</v>
      </c>
      <c r="BP103" s="32">
        <v>52.4</v>
      </c>
      <c r="BQ103" s="82">
        <v>42.6</v>
      </c>
      <c r="BR103" s="84">
        <v>45.6</v>
      </c>
      <c r="BS103" s="86">
        <v>10.7</v>
      </c>
      <c r="BT103" s="109">
        <v>36.9</v>
      </c>
      <c r="BU103" s="88">
        <v>0.5</v>
      </c>
      <c r="BV103" s="108">
        <v>1.3</v>
      </c>
      <c r="BW103" s="32" t="s">
        <v>124</v>
      </c>
      <c r="BX103" s="109">
        <v>8.9</v>
      </c>
      <c r="BY103" s="109">
        <v>0.11</v>
      </c>
      <c r="BZ103" s="69">
        <v>50.1</v>
      </c>
      <c r="CA103" s="95">
        <v>49.9</v>
      </c>
      <c r="CB103" s="93">
        <v>1.0040080160320641</v>
      </c>
      <c r="CC103" s="94">
        <v>0.6</v>
      </c>
      <c r="CD103" s="32" t="s">
        <v>124</v>
      </c>
      <c r="CE103" s="69">
        <v>8.9</v>
      </c>
      <c r="CF103" s="32">
        <v>12.1</v>
      </c>
      <c r="CG103" s="95">
        <v>24.937726144455748</v>
      </c>
      <c r="CH103" s="32">
        <v>95.1</v>
      </c>
      <c r="CI103" s="32">
        <v>79683</v>
      </c>
      <c r="CJ103" s="95">
        <v>4.9000000000000057</v>
      </c>
      <c r="CK103" s="95">
        <v>42.858526144455752</v>
      </c>
      <c r="CL103" s="95">
        <v>34</v>
      </c>
      <c r="CM103" s="95">
        <v>15.772126144455747</v>
      </c>
      <c r="CN103" s="95">
        <v>20.100000000000001</v>
      </c>
      <c r="CO103" s="95">
        <v>9.1656000000000013</v>
      </c>
      <c r="CP103" s="95">
        <v>39.299999999999997</v>
      </c>
      <c r="CQ103" s="95">
        <v>17.9208</v>
      </c>
      <c r="CR103" s="98">
        <v>0.75</v>
      </c>
      <c r="CS103" s="32" t="s">
        <v>792</v>
      </c>
      <c r="CT103" s="847" t="s">
        <v>409</v>
      </c>
      <c r="CU103" s="847" t="s">
        <v>409</v>
      </c>
      <c r="CV103" s="847">
        <v>757</v>
      </c>
      <c r="CW103" s="847">
        <v>9.1999999999999993</v>
      </c>
      <c r="CX103" s="847">
        <v>90.8</v>
      </c>
      <c r="CY103" s="847" t="s">
        <v>409</v>
      </c>
      <c r="CZ103" s="847" t="s">
        <v>409</v>
      </c>
      <c r="DA103" s="847" t="s">
        <v>409</v>
      </c>
      <c r="DB103" s="847" t="s">
        <v>409</v>
      </c>
      <c r="DC103" s="848">
        <v>0</v>
      </c>
      <c r="DD103" s="97">
        <v>44.614792257341875</v>
      </c>
      <c r="DE103" s="98">
        <v>0.3804776119402985</v>
      </c>
      <c r="DF103" s="820"/>
      <c r="DG103" s="29" t="s">
        <v>199</v>
      </c>
      <c r="DH103" s="872">
        <v>177</v>
      </c>
      <c r="DI103" s="872">
        <v>130</v>
      </c>
      <c r="DJ103" s="872">
        <v>41.5</v>
      </c>
      <c r="DK103" s="872">
        <v>2</v>
      </c>
      <c r="DL103" s="872">
        <v>1</v>
      </c>
      <c r="DM103" s="872">
        <v>2</v>
      </c>
      <c r="DN103" s="820" t="s">
        <v>438</v>
      </c>
      <c r="DO103" s="845" t="s">
        <v>456</v>
      </c>
      <c r="DP103" s="29">
        <v>35</v>
      </c>
      <c r="DQ103" s="29" t="s">
        <v>438</v>
      </c>
      <c r="DR103" s="29" t="s">
        <v>438</v>
      </c>
      <c r="DS103" s="845" t="s">
        <v>3396</v>
      </c>
      <c r="DT103" s="845" t="s">
        <v>3397</v>
      </c>
      <c r="DW103" s="61"/>
    </row>
    <row r="104" spans="1:188" ht="13.15" hidden="1" customHeight="1">
      <c r="A104" s="29"/>
      <c r="B104" s="30">
        <v>8801</v>
      </c>
      <c r="C104" s="871" t="s">
        <v>141</v>
      </c>
      <c r="D104" s="111" t="s">
        <v>1012</v>
      </c>
      <c r="E104" s="111">
        <v>511022335</v>
      </c>
      <c r="F104" s="69">
        <v>67</v>
      </c>
      <c r="G104" s="32" t="s">
        <v>2048</v>
      </c>
      <c r="H104" s="842" t="s">
        <v>667</v>
      </c>
      <c r="I104" s="843"/>
      <c r="J104" s="844" t="s">
        <v>141</v>
      </c>
      <c r="K104" s="29" t="s">
        <v>43</v>
      </c>
      <c r="L104" s="32" t="s">
        <v>60</v>
      </c>
      <c r="M104" s="845"/>
      <c r="N104" s="29">
        <v>3</v>
      </c>
      <c r="O104" s="805">
        <v>5</v>
      </c>
      <c r="P104" s="29">
        <v>1</v>
      </c>
      <c r="Q104" s="846" t="s">
        <v>777</v>
      </c>
      <c r="R104" s="29"/>
      <c r="S104" s="98">
        <v>1356.0960000000027</v>
      </c>
      <c r="T104" s="29"/>
      <c r="U104" s="29"/>
      <c r="V104" s="29"/>
      <c r="W104" s="29"/>
      <c r="X104" s="32"/>
      <c r="Y104" s="32"/>
      <c r="Z104" s="32"/>
      <c r="AA104" s="29"/>
      <c r="AB104" s="29"/>
      <c r="AC104" s="32"/>
      <c r="AD104" s="32"/>
      <c r="AE104" s="29"/>
      <c r="AF104" s="29"/>
      <c r="AG104" s="29"/>
      <c r="AH104" s="29"/>
      <c r="AI104" s="29"/>
      <c r="AJ104" s="62"/>
      <c r="AK104" s="29"/>
      <c r="AL104" s="29"/>
      <c r="AM104" s="29"/>
      <c r="AN104" s="29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32"/>
      <c r="BQ104" s="82">
        <v>13.8</v>
      </c>
      <c r="BR104" s="84">
        <v>3.91</v>
      </c>
      <c r="BS104" s="86">
        <v>80.099999999999994</v>
      </c>
      <c r="BT104" s="69">
        <v>11</v>
      </c>
      <c r="BU104" s="88">
        <v>0.4</v>
      </c>
      <c r="BV104" s="69">
        <v>1.9</v>
      </c>
      <c r="BW104" s="32" t="s">
        <v>124</v>
      </c>
      <c r="BX104" s="91">
        <v>3.1</v>
      </c>
      <c r="BY104" s="32">
        <v>0.01</v>
      </c>
      <c r="BZ104" s="69">
        <v>72.3</v>
      </c>
      <c r="CA104" s="69">
        <v>26.8</v>
      </c>
      <c r="CB104" s="93">
        <v>2.6977611940298507</v>
      </c>
      <c r="CC104" s="94">
        <v>0.8</v>
      </c>
      <c r="CD104" s="32" t="s">
        <v>124</v>
      </c>
      <c r="CE104" s="69">
        <v>5.4</v>
      </c>
      <c r="CF104" s="87">
        <v>3.8</v>
      </c>
      <c r="CG104" s="95">
        <v>1.96</v>
      </c>
      <c r="CH104" s="95">
        <v>94.9</v>
      </c>
      <c r="CI104" s="107">
        <v>58229</v>
      </c>
      <c r="CJ104" s="95">
        <v>5.0999999999999943</v>
      </c>
      <c r="CK104" s="95">
        <v>3.56</v>
      </c>
      <c r="CL104" s="95">
        <v>16.100000000000001</v>
      </c>
      <c r="CM104" s="95">
        <v>0.63</v>
      </c>
      <c r="CN104" s="95">
        <v>34.1</v>
      </c>
      <c r="CO104" s="95">
        <v>1.33</v>
      </c>
      <c r="CP104" s="95">
        <v>41</v>
      </c>
      <c r="CQ104" s="95">
        <v>1.6</v>
      </c>
      <c r="CR104" s="95">
        <v>0.47</v>
      </c>
      <c r="CS104" s="32" t="s">
        <v>778</v>
      </c>
      <c r="CT104" s="847" t="s">
        <v>409</v>
      </c>
      <c r="CU104" s="847" t="s">
        <v>409</v>
      </c>
      <c r="CV104" s="847">
        <v>25545</v>
      </c>
      <c r="CW104" s="847">
        <v>79.400000000000006</v>
      </c>
      <c r="CX104" s="847">
        <v>20.6</v>
      </c>
      <c r="CY104" s="847" t="s">
        <v>409</v>
      </c>
      <c r="CZ104" s="847" t="s">
        <v>409</v>
      </c>
      <c r="DA104" s="847" t="s">
        <v>409</v>
      </c>
      <c r="DB104" s="847" t="s">
        <v>409</v>
      </c>
      <c r="DC104" s="848">
        <v>0</v>
      </c>
      <c r="DD104" s="97">
        <v>86.113782901982162</v>
      </c>
      <c r="DE104" s="98">
        <v>14.491893333333334</v>
      </c>
      <c r="DF104" s="29" t="s">
        <v>60</v>
      </c>
      <c r="DG104" s="29" t="s">
        <v>60</v>
      </c>
      <c r="DH104" s="29">
        <v>178</v>
      </c>
      <c r="DI104" s="29">
        <v>94</v>
      </c>
      <c r="DJ104" s="822">
        <v>29.667971215755585</v>
      </c>
      <c r="DK104" s="29">
        <v>1</v>
      </c>
      <c r="DL104" s="29">
        <v>2</v>
      </c>
      <c r="DM104" s="29">
        <v>2</v>
      </c>
      <c r="DN104" s="29" t="s">
        <v>438</v>
      </c>
      <c r="DO104" s="845" t="s">
        <v>534</v>
      </c>
      <c r="DP104" s="68">
        <v>18</v>
      </c>
      <c r="DQ104" s="29" t="s">
        <v>440</v>
      </c>
      <c r="DR104" s="29" t="s">
        <v>438</v>
      </c>
      <c r="DS104" s="75">
        <v>0</v>
      </c>
      <c r="DT104" s="845" t="s">
        <v>535</v>
      </c>
      <c r="DW104" s="61"/>
    </row>
    <row r="105" spans="1:188" ht="13.15" customHeight="1">
      <c r="A105" s="29">
        <v>39</v>
      </c>
      <c r="B105" s="30">
        <v>10029</v>
      </c>
      <c r="C105" s="871" t="s">
        <v>141</v>
      </c>
      <c r="D105" s="111" t="s">
        <v>1012</v>
      </c>
      <c r="E105" s="111">
        <v>511022335</v>
      </c>
      <c r="F105" s="69">
        <v>68</v>
      </c>
      <c r="G105" s="32" t="s">
        <v>1733</v>
      </c>
      <c r="H105" s="842" t="s">
        <v>35</v>
      </c>
      <c r="I105" s="845" t="s">
        <v>128</v>
      </c>
      <c r="J105" s="30" t="s">
        <v>141</v>
      </c>
      <c r="K105" s="29" t="s">
        <v>43</v>
      </c>
      <c r="L105" s="29" t="s">
        <v>60</v>
      </c>
      <c r="M105" s="845" t="s">
        <v>105</v>
      </c>
      <c r="N105" s="29">
        <v>3</v>
      </c>
      <c r="O105" s="850">
        <v>5</v>
      </c>
      <c r="P105" s="29">
        <v>1</v>
      </c>
      <c r="Q105" s="69" t="s">
        <v>777</v>
      </c>
      <c r="R105" s="852">
        <v>46.532727652300004</v>
      </c>
      <c r="S105" s="98">
        <v>2013.2356249999971</v>
      </c>
      <c r="T105" s="29">
        <v>60.1</v>
      </c>
      <c r="U105" s="29">
        <v>2.1800000000000002</v>
      </c>
      <c r="V105" s="29">
        <v>0.64</v>
      </c>
      <c r="W105" s="29">
        <v>1120000</v>
      </c>
      <c r="X105" s="822">
        <v>84.4</v>
      </c>
      <c r="Y105" s="822">
        <v>17.100000000000001</v>
      </c>
      <c r="Z105" s="29">
        <v>458000</v>
      </c>
      <c r="AA105" s="39">
        <v>219378.39344262297</v>
      </c>
      <c r="AB105" s="853">
        <f>X105*AA105/100</f>
        <v>185155.36406557381</v>
      </c>
      <c r="AC105" s="32">
        <v>0.98</v>
      </c>
      <c r="AD105" s="32">
        <v>347444</v>
      </c>
      <c r="AE105" s="854">
        <f>Y105-AC105</f>
        <v>16.12</v>
      </c>
      <c r="AF105" s="29">
        <f>Z105-AD105</f>
        <v>110556</v>
      </c>
      <c r="AG105" s="853">
        <f>AB105*Y105/100</f>
        <v>31661.567255213125</v>
      </c>
      <c r="AH105" s="853">
        <f>AC105*AB105/100</f>
        <v>1814.5225678426234</v>
      </c>
      <c r="AI105" s="853">
        <f>AG105-AH105</f>
        <v>29847.0446873705</v>
      </c>
      <c r="AJ105" s="62">
        <v>6</v>
      </c>
      <c r="AK105" s="853">
        <f>AG105/AJ105</f>
        <v>5276.9278758688542</v>
      </c>
      <c r="AL105" s="853">
        <f>AH105/AJ105</f>
        <v>302.42042797377059</v>
      </c>
      <c r="AM105" s="853">
        <f>AB105/AJ105</f>
        <v>30859.227344262301</v>
      </c>
      <c r="AN105" s="29">
        <v>3</v>
      </c>
      <c r="AO105" s="95">
        <v>86.5</v>
      </c>
      <c r="AP105" s="95">
        <v>96.5</v>
      </c>
      <c r="AQ105" s="32">
        <v>4983</v>
      </c>
      <c r="AR105" s="32">
        <v>1.98</v>
      </c>
      <c r="AS105" s="32">
        <v>2130</v>
      </c>
      <c r="AT105" s="32">
        <v>43.6</v>
      </c>
      <c r="AU105" s="32">
        <v>3989</v>
      </c>
      <c r="AV105" s="32">
        <v>1.36</v>
      </c>
      <c r="AW105" s="32">
        <v>7773</v>
      </c>
      <c r="AX105" s="32">
        <v>95.7</v>
      </c>
      <c r="AY105" s="32">
        <v>3846</v>
      </c>
      <c r="AZ105" s="32">
        <v>94.6</v>
      </c>
      <c r="BA105" s="32">
        <v>4731</v>
      </c>
      <c r="BB105" s="95">
        <v>9.48</v>
      </c>
      <c r="BC105" s="32">
        <v>2.14</v>
      </c>
      <c r="BD105" s="32">
        <v>93.9</v>
      </c>
      <c r="BE105" s="32">
        <v>9418</v>
      </c>
      <c r="BF105" s="32">
        <v>96.2</v>
      </c>
      <c r="BG105" s="32">
        <v>2264</v>
      </c>
      <c r="BH105" s="32">
        <v>22.6</v>
      </c>
      <c r="BI105" s="32">
        <v>5767</v>
      </c>
      <c r="BJ105" s="32">
        <v>84.8</v>
      </c>
      <c r="BK105" s="32">
        <v>7941</v>
      </c>
      <c r="BL105" s="32">
        <v>2.72</v>
      </c>
      <c r="BM105" s="32">
        <v>3697</v>
      </c>
      <c r="BN105" s="32">
        <v>2.04</v>
      </c>
      <c r="BO105" s="32">
        <v>4688</v>
      </c>
      <c r="BP105" s="32">
        <v>3.36</v>
      </c>
      <c r="BQ105" s="82">
        <v>4.33</v>
      </c>
      <c r="BR105" s="84">
        <v>1.49</v>
      </c>
      <c r="BS105" s="86">
        <v>91.9</v>
      </c>
      <c r="BT105" s="109">
        <v>4</v>
      </c>
      <c r="BU105" s="88">
        <v>0.1</v>
      </c>
      <c r="BV105" s="108">
        <v>1.8</v>
      </c>
      <c r="BW105" s="109" t="s">
        <v>124</v>
      </c>
      <c r="BX105" s="109">
        <v>0.7</v>
      </c>
      <c r="BY105" s="109">
        <v>0</v>
      </c>
      <c r="BZ105" s="69">
        <v>70.599999999999994</v>
      </c>
      <c r="CA105" s="95">
        <v>29.4</v>
      </c>
      <c r="CB105" s="93">
        <v>2.4013605442176869</v>
      </c>
      <c r="CC105" s="94">
        <v>0.4</v>
      </c>
      <c r="CD105" s="109" t="s">
        <v>124</v>
      </c>
      <c r="CE105" s="69">
        <v>3.8</v>
      </c>
      <c r="CF105" s="32">
        <v>3.8</v>
      </c>
      <c r="CG105" s="95">
        <v>0.73501972073039745</v>
      </c>
      <c r="CH105" s="32">
        <v>93.6</v>
      </c>
      <c r="CI105" s="32">
        <v>61527</v>
      </c>
      <c r="CJ105" s="95">
        <v>6.4000000000000057</v>
      </c>
      <c r="CK105" s="95">
        <v>1.3071797207303975</v>
      </c>
      <c r="CL105" s="95">
        <v>13.9</v>
      </c>
      <c r="CM105" s="95">
        <v>0.22245972073039744</v>
      </c>
      <c r="CN105" s="95">
        <v>34.4</v>
      </c>
      <c r="CO105" s="95">
        <v>0.51256000000000002</v>
      </c>
      <c r="CP105" s="95">
        <v>38.4</v>
      </c>
      <c r="CQ105" s="95">
        <v>0.57216</v>
      </c>
      <c r="CR105" s="98">
        <v>0.17</v>
      </c>
      <c r="CS105" s="32" t="s">
        <v>778</v>
      </c>
      <c r="CT105" s="847" t="s">
        <v>409</v>
      </c>
      <c r="CU105" s="847" t="s">
        <v>409</v>
      </c>
      <c r="CV105" s="847">
        <v>53188</v>
      </c>
      <c r="CW105" s="847">
        <v>91.2</v>
      </c>
      <c r="CX105" s="847">
        <v>8.4</v>
      </c>
      <c r="CY105" s="847" t="s">
        <v>409</v>
      </c>
      <c r="CZ105" s="847" t="s">
        <v>409</v>
      </c>
      <c r="DA105" s="847" t="s">
        <v>409</v>
      </c>
      <c r="DB105" s="847" t="s">
        <v>409</v>
      </c>
      <c r="DC105" s="848">
        <v>0</v>
      </c>
      <c r="DD105" s="97">
        <v>83.055543970137421</v>
      </c>
      <c r="DE105" s="98">
        <v>31.339770491803279</v>
      </c>
      <c r="DF105" s="29" t="s">
        <v>60</v>
      </c>
      <c r="DG105" s="29" t="s">
        <v>60</v>
      </c>
      <c r="DH105" s="29">
        <v>178</v>
      </c>
      <c r="DI105" s="872">
        <v>91</v>
      </c>
      <c r="DJ105" s="872">
        <v>28.7</v>
      </c>
      <c r="DK105" s="29">
        <v>2</v>
      </c>
      <c r="DL105" s="29">
        <v>2</v>
      </c>
      <c r="DM105" s="29">
        <v>2</v>
      </c>
      <c r="DN105" s="29" t="s">
        <v>438</v>
      </c>
      <c r="DO105" s="845" t="s">
        <v>449</v>
      </c>
      <c r="DP105" s="29" t="s">
        <v>450</v>
      </c>
      <c r="DQ105" s="29" t="s">
        <v>440</v>
      </c>
      <c r="DR105" s="29" t="s">
        <v>440</v>
      </c>
      <c r="DS105" s="845" t="s">
        <v>451</v>
      </c>
      <c r="DT105" s="845" t="s">
        <v>452</v>
      </c>
      <c r="DW105" s="61"/>
      <c r="DX105" s="15"/>
    </row>
    <row r="106" spans="1:188" ht="13.15" customHeight="1">
      <c r="A106" s="29"/>
      <c r="B106" s="30">
        <v>10851</v>
      </c>
      <c r="C106" s="810" t="s">
        <v>740</v>
      </c>
      <c r="D106" s="32" t="s">
        <v>1429</v>
      </c>
      <c r="E106" s="32">
        <v>7311208190</v>
      </c>
      <c r="F106" s="69">
        <v>46</v>
      </c>
      <c r="G106" s="32" t="s">
        <v>1427</v>
      </c>
      <c r="H106" s="842" t="s">
        <v>719</v>
      </c>
      <c r="I106" s="843"/>
      <c r="J106" s="844" t="s">
        <v>740</v>
      </c>
      <c r="K106" s="29" t="s">
        <v>43</v>
      </c>
      <c r="L106" s="69" t="s">
        <v>225</v>
      </c>
      <c r="M106" s="845"/>
      <c r="N106" s="29">
        <v>1</v>
      </c>
      <c r="O106" s="29"/>
      <c r="P106" s="29">
        <v>1</v>
      </c>
      <c r="Q106" s="846" t="s">
        <v>777</v>
      </c>
      <c r="R106" s="29"/>
      <c r="S106" s="98"/>
      <c r="T106" s="29"/>
      <c r="U106" s="29"/>
      <c r="V106" s="29"/>
      <c r="W106" s="29"/>
      <c r="X106" s="32"/>
      <c r="Y106" s="32"/>
      <c r="Z106" s="32"/>
      <c r="AA106" s="29"/>
      <c r="AB106" s="29"/>
      <c r="AC106" s="32"/>
      <c r="AD106" s="32"/>
      <c r="AE106" s="29"/>
      <c r="AF106" s="29"/>
      <c r="AG106" s="29"/>
      <c r="AH106" s="29"/>
      <c r="AI106" s="29"/>
      <c r="AJ106" s="62"/>
      <c r="AK106" s="29"/>
      <c r="AL106" s="29"/>
      <c r="AM106" s="29"/>
      <c r="AN106" s="29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32"/>
      <c r="BQ106" s="81">
        <v>23.9</v>
      </c>
      <c r="BR106" s="83">
        <v>69</v>
      </c>
      <c r="BS106" s="85">
        <v>6.9</v>
      </c>
      <c r="BT106" s="69">
        <v>21.7</v>
      </c>
      <c r="BU106" s="89">
        <v>0.4</v>
      </c>
      <c r="BV106" s="69">
        <v>1.7</v>
      </c>
      <c r="BW106" s="69" t="s">
        <v>124</v>
      </c>
      <c r="BX106" s="91">
        <v>26.8</v>
      </c>
      <c r="BY106" s="69" t="s">
        <v>124</v>
      </c>
      <c r="BZ106" s="69">
        <v>31.7</v>
      </c>
      <c r="CA106" s="69">
        <v>68.3</v>
      </c>
      <c r="CB106" s="93">
        <v>0.46412884333821375</v>
      </c>
      <c r="CC106" s="111">
        <v>0.2</v>
      </c>
      <c r="CD106" s="69" t="s">
        <v>124</v>
      </c>
      <c r="CE106" s="69">
        <v>52.5</v>
      </c>
      <c r="CF106" s="69">
        <v>50.4</v>
      </c>
      <c r="CG106" s="95">
        <v>20.493000000000002</v>
      </c>
      <c r="CH106" s="32">
        <v>89.9</v>
      </c>
      <c r="CI106" s="32">
        <v>8430</v>
      </c>
      <c r="CJ106" s="95">
        <v>10.099999999999994</v>
      </c>
      <c r="CK106" s="95">
        <v>68.31</v>
      </c>
      <c r="CL106" s="32">
        <v>14.9</v>
      </c>
      <c r="CM106" s="95">
        <v>10.281000000000001</v>
      </c>
      <c r="CN106" s="32">
        <v>14.8</v>
      </c>
      <c r="CO106" s="95">
        <v>10.212</v>
      </c>
      <c r="CP106" s="32">
        <v>69.3</v>
      </c>
      <c r="CQ106" s="95">
        <v>47.817</v>
      </c>
      <c r="CR106" s="32">
        <v>2.6</v>
      </c>
      <c r="CS106" s="96" t="s">
        <v>792</v>
      </c>
      <c r="CT106" s="847" t="s">
        <v>409</v>
      </c>
      <c r="CU106" s="847" t="s">
        <v>409</v>
      </c>
      <c r="CV106" s="847">
        <v>115</v>
      </c>
      <c r="CW106" s="847">
        <v>14.8</v>
      </c>
      <c r="CX106" s="847">
        <v>85.2</v>
      </c>
      <c r="CY106" s="847" t="s">
        <v>409</v>
      </c>
      <c r="CZ106" s="847" t="s">
        <v>409</v>
      </c>
      <c r="DA106" s="847" t="s">
        <v>409</v>
      </c>
      <c r="DB106" s="847" t="s">
        <v>409</v>
      </c>
      <c r="DC106" s="848">
        <v>0</v>
      </c>
      <c r="DD106" s="97">
        <v>26.250595521676988</v>
      </c>
      <c r="DE106" s="98">
        <v>7.0162318840579704E-2</v>
      </c>
      <c r="DF106" s="820"/>
      <c r="DG106" s="69" t="s">
        <v>225</v>
      </c>
      <c r="DH106" s="872">
        <v>180</v>
      </c>
      <c r="DI106" s="872">
        <v>96</v>
      </c>
      <c r="DJ106" s="872">
        <v>29.6</v>
      </c>
      <c r="DK106" s="872">
        <v>2</v>
      </c>
      <c r="DL106" s="872">
        <v>2</v>
      </c>
      <c r="DM106" s="872">
        <v>2</v>
      </c>
      <c r="DN106" s="820" t="s">
        <v>438</v>
      </c>
      <c r="DO106" s="845" t="s">
        <v>3398</v>
      </c>
      <c r="DP106" s="29">
        <v>35</v>
      </c>
      <c r="DQ106" s="29" t="s">
        <v>440</v>
      </c>
      <c r="DR106" s="29" t="s">
        <v>438</v>
      </c>
      <c r="DS106" s="845" t="s">
        <v>3399</v>
      </c>
      <c r="DT106" s="845" t="s">
        <v>3400</v>
      </c>
      <c r="DW106" s="61"/>
    </row>
    <row r="107" spans="1:188" ht="13.15" customHeight="1">
      <c r="A107" s="29">
        <v>18</v>
      </c>
      <c r="B107" s="30">
        <v>9363</v>
      </c>
      <c r="C107" s="810" t="s">
        <v>77</v>
      </c>
      <c r="D107" s="32" t="s">
        <v>1027</v>
      </c>
      <c r="E107" s="32">
        <v>430517417</v>
      </c>
      <c r="F107" s="69">
        <v>75</v>
      </c>
      <c r="G107" s="32" t="s">
        <v>1930</v>
      </c>
      <c r="H107" s="842" t="s">
        <v>35</v>
      </c>
      <c r="I107" s="845" t="s">
        <v>15</v>
      </c>
      <c r="J107" s="30" t="s">
        <v>77</v>
      </c>
      <c r="K107" s="29" t="s">
        <v>43</v>
      </c>
      <c r="L107" s="29" t="s">
        <v>78</v>
      </c>
      <c r="M107" s="845" t="s">
        <v>117</v>
      </c>
      <c r="N107" s="29">
        <v>3</v>
      </c>
      <c r="O107" s="29"/>
      <c r="P107" s="29">
        <v>1</v>
      </c>
      <c r="Q107" s="866" t="s">
        <v>781</v>
      </c>
      <c r="R107" s="852">
        <v>2.0473121200000027E-2</v>
      </c>
      <c r="S107" s="98">
        <v>766.89259300000003</v>
      </c>
      <c r="T107" s="29">
        <v>32.799999999999997</v>
      </c>
      <c r="U107" s="29">
        <v>21.2</v>
      </c>
      <c r="V107" s="29">
        <v>0.05</v>
      </c>
      <c r="W107" s="29">
        <v>1050000</v>
      </c>
      <c r="X107" s="822">
        <v>64.400000000000006</v>
      </c>
      <c r="Y107" s="822">
        <v>0.1</v>
      </c>
      <c r="Z107" s="29">
        <v>548000</v>
      </c>
      <c r="AA107" s="63">
        <v>3521.9142857142861</v>
      </c>
      <c r="AB107" s="853">
        <f>X107*AA107/100</f>
        <v>2268.1128000000003</v>
      </c>
      <c r="AC107" s="32">
        <v>0.2</v>
      </c>
      <c r="AD107" s="32">
        <v>615000</v>
      </c>
      <c r="AE107" s="854">
        <v>0</v>
      </c>
      <c r="AF107" s="29"/>
      <c r="AG107" s="853">
        <f>AB107*Y107/100</f>
        <v>2.2681128000000004</v>
      </c>
      <c r="AH107" s="853">
        <f>AC107*AB107/100</f>
        <v>4.5362256000000007</v>
      </c>
      <c r="AI107" s="853">
        <v>0</v>
      </c>
      <c r="AJ107" s="62">
        <v>6</v>
      </c>
      <c r="AK107" s="853">
        <f>AG107/AJ107</f>
        <v>0.37801880000000004</v>
      </c>
      <c r="AL107" s="853">
        <f>AH107/AJ107</f>
        <v>0.75603760000000009</v>
      </c>
      <c r="AM107" s="853">
        <f>AB107/AJ107</f>
        <v>378.01880000000006</v>
      </c>
      <c r="AN107" s="29">
        <v>2</v>
      </c>
      <c r="AO107" s="822"/>
      <c r="AP107" s="822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822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81">
        <v>51</v>
      </c>
      <c r="BR107" s="83">
        <v>40.9</v>
      </c>
      <c r="BS107" s="86">
        <v>5.84</v>
      </c>
      <c r="BT107" s="95">
        <v>5.0193037974683534</v>
      </c>
      <c r="BU107" s="95">
        <v>1.6731012658227847E-2</v>
      </c>
      <c r="BV107" s="95">
        <v>0.54</v>
      </c>
      <c r="BW107" s="95" t="s">
        <v>124</v>
      </c>
      <c r="BX107" s="95">
        <v>7.41</v>
      </c>
      <c r="BY107" s="98">
        <v>0.17</v>
      </c>
      <c r="BZ107" s="95">
        <v>66.900000000000006</v>
      </c>
      <c r="CA107" s="95">
        <v>33.799999999999997</v>
      </c>
      <c r="CB107" s="93">
        <v>1.9792899408284026</v>
      </c>
      <c r="CC107" s="94">
        <v>0.27</v>
      </c>
      <c r="CD107" s="32" t="s">
        <v>124</v>
      </c>
      <c r="CE107" s="95">
        <v>19.5</v>
      </c>
      <c r="CF107" s="95">
        <v>24.8</v>
      </c>
      <c r="CG107" s="95">
        <v>20.22</v>
      </c>
      <c r="CH107" s="95">
        <v>98.1</v>
      </c>
      <c r="CI107" s="107">
        <v>95925</v>
      </c>
      <c r="CJ107" s="95">
        <v>1.9000000000000057</v>
      </c>
      <c r="CK107" s="95">
        <v>39.32</v>
      </c>
      <c r="CL107" s="95">
        <v>22.8</v>
      </c>
      <c r="CM107" s="95">
        <v>9.32</v>
      </c>
      <c r="CN107" s="95">
        <v>26.8</v>
      </c>
      <c r="CO107" s="95">
        <v>10.9</v>
      </c>
      <c r="CP107" s="87">
        <v>46.7</v>
      </c>
      <c r="CQ107" s="87">
        <v>19.100000000000001</v>
      </c>
      <c r="CR107" s="87">
        <v>0.98</v>
      </c>
      <c r="CS107" s="96" t="s">
        <v>793</v>
      </c>
      <c r="CT107" s="847" t="s">
        <v>409</v>
      </c>
      <c r="CU107" s="847" t="s">
        <v>409</v>
      </c>
      <c r="CV107" s="847">
        <v>506</v>
      </c>
      <c r="CW107" s="847">
        <v>3.4</v>
      </c>
      <c r="CX107" s="847">
        <v>96.6</v>
      </c>
      <c r="CY107" s="847" t="s">
        <v>409</v>
      </c>
      <c r="CZ107" s="847" t="s">
        <v>409</v>
      </c>
      <c r="DA107" s="847" t="s">
        <v>409</v>
      </c>
      <c r="DB107" s="847" t="s">
        <v>409</v>
      </c>
      <c r="DC107" s="848">
        <v>0</v>
      </c>
      <c r="DD107" s="97">
        <v>1.1430075711837877</v>
      </c>
      <c r="DE107" s="98">
        <v>0.20717142857142859</v>
      </c>
      <c r="DF107" s="820"/>
      <c r="DG107" s="879" t="s">
        <v>78</v>
      </c>
      <c r="DH107" s="872">
        <v>176</v>
      </c>
      <c r="DI107" s="872">
        <v>69</v>
      </c>
      <c r="DJ107" s="872">
        <v>22.3</v>
      </c>
      <c r="DK107" s="872">
        <v>1</v>
      </c>
      <c r="DL107" s="872">
        <v>2</v>
      </c>
      <c r="DM107" s="872">
        <v>2</v>
      </c>
      <c r="DN107" s="820" t="s">
        <v>438</v>
      </c>
      <c r="DO107" s="845" t="s">
        <v>601</v>
      </c>
      <c r="DP107" s="29" t="s">
        <v>615</v>
      </c>
      <c r="DQ107" s="29" t="s">
        <v>438</v>
      </c>
      <c r="DR107" s="29" t="s">
        <v>438</v>
      </c>
      <c r="DS107" s="845" t="s">
        <v>3401</v>
      </c>
      <c r="DT107" s="845" t="s">
        <v>615</v>
      </c>
      <c r="DW107" s="61"/>
      <c r="DX107" s="15"/>
    </row>
    <row r="108" spans="1:188" ht="13.15" customHeight="1">
      <c r="A108" s="29">
        <v>65</v>
      </c>
      <c r="B108" s="30">
        <v>10364</v>
      </c>
      <c r="C108" s="810" t="s">
        <v>229</v>
      </c>
      <c r="D108" s="32" t="s">
        <v>1018</v>
      </c>
      <c r="E108" s="32">
        <v>6451131951</v>
      </c>
      <c r="F108" s="69">
        <v>55</v>
      </c>
      <c r="G108" s="32" t="s">
        <v>1627</v>
      </c>
      <c r="H108" s="842" t="s">
        <v>35</v>
      </c>
      <c r="I108" s="845" t="s">
        <v>218</v>
      </c>
      <c r="J108" s="30" t="s">
        <v>229</v>
      </c>
      <c r="K108" s="29" t="s">
        <v>48</v>
      </c>
      <c r="L108" s="29" t="s">
        <v>230</v>
      </c>
      <c r="M108" s="845" t="s">
        <v>231</v>
      </c>
      <c r="N108" s="29">
        <v>1</v>
      </c>
      <c r="O108" s="29"/>
      <c r="P108" s="29">
        <v>1</v>
      </c>
      <c r="Q108" s="846" t="s">
        <v>777</v>
      </c>
      <c r="R108" s="852">
        <v>0.97982014270000006</v>
      </c>
      <c r="S108" s="98">
        <v>391.79763200000025</v>
      </c>
      <c r="T108" s="29">
        <v>15.8</v>
      </c>
      <c r="U108" s="29">
        <v>41.8</v>
      </c>
      <c r="V108" s="29">
        <v>0.23</v>
      </c>
      <c r="W108" s="29">
        <v>2050000</v>
      </c>
      <c r="X108" s="822">
        <v>19.100000000000001</v>
      </c>
      <c r="Y108" s="822">
        <v>2</v>
      </c>
      <c r="Z108" s="29">
        <v>1760000</v>
      </c>
      <c r="AA108" s="39">
        <v>2797.0877192982457</v>
      </c>
      <c r="AB108" s="853">
        <f>Y108*AA108/100</f>
        <v>55.941754385964913</v>
      </c>
      <c r="AC108" s="32">
        <v>1.23</v>
      </c>
      <c r="AD108" s="32">
        <v>1790000</v>
      </c>
      <c r="AE108" s="854">
        <f>Y108-AC108</f>
        <v>0.77</v>
      </c>
      <c r="AF108" s="29"/>
      <c r="AG108" s="853">
        <f>AB108*Y108/100</f>
        <v>1.1188350877192983</v>
      </c>
      <c r="AH108" s="853">
        <f>AC108*AB108/100</f>
        <v>0.68808357894736849</v>
      </c>
      <c r="AI108" s="853">
        <f>AG108-AH108</f>
        <v>0.4307515087719298</v>
      </c>
      <c r="AJ108" s="62">
        <v>11</v>
      </c>
      <c r="AK108" s="853">
        <f>AG108/AJ108</f>
        <v>0.10171228070175439</v>
      </c>
      <c r="AL108" s="853">
        <f>AH108/AJ108</f>
        <v>6.2553052631578954E-2</v>
      </c>
      <c r="AM108" s="853">
        <f>AB108/AJ108</f>
        <v>5.085614035087719</v>
      </c>
      <c r="AN108" s="29"/>
      <c r="AO108" s="95">
        <v>13.4</v>
      </c>
      <c r="AP108" s="95">
        <v>44.2</v>
      </c>
      <c r="AQ108" s="32">
        <v>2023</v>
      </c>
      <c r="AR108" s="32">
        <v>1.87</v>
      </c>
      <c r="AS108" s="32">
        <v>4358</v>
      </c>
      <c r="AT108" s="32">
        <v>74.2</v>
      </c>
      <c r="AU108" s="32">
        <v>9163</v>
      </c>
      <c r="AV108" s="32">
        <v>3.02</v>
      </c>
      <c r="AW108" s="32">
        <v>30894</v>
      </c>
      <c r="AX108" s="32">
        <v>82.8</v>
      </c>
      <c r="AY108" s="32">
        <v>4983</v>
      </c>
      <c r="AZ108" s="32">
        <v>78.099999999999994</v>
      </c>
      <c r="BA108" s="32">
        <v>12464</v>
      </c>
      <c r="BB108" s="95">
        <v>18.399999999999999</v>
      </c>
      <c r="BC108" s="32">
        <v>49.5</v>
      </c>
      <c r="BD108" s="32">
        <v>93.1</v>
      </c>
      <c r="BE108" s="32">
        <v>11272</v>
      </c>
      <c r="BF108" s="32">
        <v>98.5</v>
      </c>
      <c r="BG108" s="32">
        <v>1690</v>
      </c>
      <c r="BH108" s="32">
        <v>35.700000000000003</v>
      </c>
      <c r="BI108" s="32">
        <v>4520</v>
      </c>
      <c r="BJ108" s="32">
        <v>72.5</v>
      </c>
      <c r="BK108" s="32">
        <v>9979</v>
      </c>
      <c r="BL108" s="32">
        <v>1.63</v>
      </c>
      <c r="BM108" s="32">
        <v>10477</v>
      </c>
      <c r="BN108" s="32">
        <v>13.3</v>
      </c>
      <c r="BO108" s="32">
        <v>3263</v>
      </c>
      <c r="BP108" s="32">
        <v>66.400000000000006</v>
      </c>
      <c r="BQ108" s="82">
        <v>20.8</v>
      </c>
      <c r="BR108" s="84">
        <v>58.6</v>
      </c>
      <c r="BS108" s="86">
        <v>18.600000000000001</v>
      </c>
      <c r="BT108" s="109">
        <v>13.8</v>
      </c>
      <c r="BU108" s="88">
        <v>0.6</v>
      </c>
      <c r="BV108" s="108">
        <v>3.2</v>
      </c>
      <c r="BW108" s="109" t="s">
        <v>124</v>
      </c>
      <c r="BX108" s="109">
        <v>51.7</v>
      </c>
      <c r="BY108" s="109">
        <v>0.05</v>
      </c>
      <c r="BZ108" s="69">
        <v>47</v>
      </c>
      <c r="CA108" s="95">
        <v>53.6</v>
      </c>
      <c r="CB108" s="93">
        <v>0.87686567164179097</v>
      </c>
      <c r="CC108" s="94">
        <v>0.1</v>
      </c>
      <c r="CD108" s="32" t="s">
        <v>124</v>
      </c>
      <c r="CE108" s="69">
        <v>23.6</v>
      </c>
      <c r="CF108" s="32">
        <v>30</v>
      </c>
      <c r="CG108" s="95">
        <v>26.459278118609404</v>
      </c>
      <c r="CH108" s="32">
        <v>94.6</v>
      </c>
      <c r="CI108" s="32">
        <v>69626</v>
      </c>
      <c r="CJ108" s="95">
        <v>5.4000000000000057</v>
      </c>
      <c r="CK108" s="95">
        <v>54.528678118609406</v>
      </c>
      <c r="CL108" s="95">
        <v>29</v>
      </c>
      <c r="CM108" s="95">
        <v>17.376278118609406</v>
      </c>
      <c r="CN108" s="95">
        <v>15.5</v>
      </c>
      <c r="CO108" s="95">
        <v>9.0830000000000002</v>
      </c>
      <c r="CP108" s="95">
        <v>47.9</v>
      </c>
      <c r="CQ108" s="95">
        <v>28.069400000000002</v>
      </c>
      <c r="CR108" s="98">
        <v>1.03</v>
      </c>
      <c r="CS108" s="32" t="s">
        <v>172</v>
      </c>
      <c r="CT108" s="847" t="s">
        <v>410</v>
      </c>
      <c r="CU108" s="847" t="s">
        <v>409</v>
      </c>
      <c r="CV108" s="847" t="s">
        <v>409</v>
      </c>
      <c r="CW108" s="847" t="s">
        <v>409</v>
      </c>
      <c r="CX108" s="847" t="s">
        <v>409</v>
      </c>
      <c r="CY108" s="847" t="s">
        <v>409</v>
      </c>
      <c r="CZ108" s="847" t="s">
        <v>409</v>
      </c>
      <c r="DA108" s="847" t="s">
        <v>409</v>
      </c>
      <c r="DB108" s="847" t="s">
        <v>409</v>
      </c>
      <c r="DC108" s="847" t="s">
        <v>409</v>
      </c>
      <c r="DD108" s="97">
        <v>20.494909502262445</v>
      </c>
      <c r="DE108" s="98">
        <v>0.254280701754386</v>
      </c>
      <c r="DF108" s="820"/>
      <c r="DG108" s="29" t="s">
        <v>538</v>
      </c>
      <c r="DH108" s="872">
        <v>165</v>
      </c>
      <c r="DI108" s="872">
        <v>70</v>
      </c>
      <c r="DJ108" s="872">
        <v>25.7</v>
      </c>
      <c r="DK108" s="872">
        <v>1</v>
      </c>
      <c r="DL108" s="872">
        <v>2</v>
      </c>
      <c r="DM108" s="872">
        <v>1</v>
      </c>
      <c r="DN108" s="820" t="s">
        <v>438</v>
      </c>
      <c r="DO108" s="845" t="s">
        <v>456</v>
      </c>
      <c r="DP108" s="29" t="s">
        <v>3329</v>
      </c>
      <c r="DQ108" s="29" t="s">
        <v>438</v>
      </c>
      <c r="DR108" s="29" t="s">
        <v>438</v>
      </c>
      <c r="DS108" s="845" t="s">
        <v>3402</v>
      </c>
      <c r="DT108" s="845" t="s">
        <v>3310</v>
      </c>
      <c r="DU108" s="1"/>
      <c r="DV108" s="1"/>
      <c r="DW108" s="61"/>
      <c r="DX108" s="15"/>
    </row>
    <row r="109" spans="1:188" ht="13.15" customHeight="1">
      <c r="A109" s="850">
        <v>42</v>
      </c>
      <c r="B109" s="892">
        <v>10060</v>
      </c>
      <c r="C109" s="893" t="s">
        <v>263</v>
      </c>
      <c r="D109" s="805" t="s">
        <v>816</v>
      </c>
      <c r="E109" s="805">
        <v>360318051</v>
      </c>
      <c r="F109" s="805">
        <v>83</v>
      </c>
      <c r="G109" s="805" t="s">
        <v>1726</v>
      </c>
      <c r="H109" s="842" t="s">
        <v>35</v>
      </c>
      <c r="I109" s="845" t="s">
        <v>279</v>
      </c>
      <c r="J109" s="844" t="s">
        <v>263</v>
      </c>
      <c r="K109" s="29" t="s">
        <v>43</v>
      </c>
      <c r="L109" s="32" t="s">
        <v>264</v>
      </c>
      <c r="M109" s="845" t="s">
        <v>265</v>
      </c>
      <c r="N109" s="29"/>
      <c r="O109" s="29"/>
      <c r="P109" s="29">
        <v>1</v>
      </c>
      <c r="Q109" s="866" t="s">
        <v>777</v>
      </c>
      <c r="R109" s="852">
        <v>0.43364924920000003</v>
      </c>
      <c r="S109" s="98">
        <v>399.04925700000013</v>
      </c>
      <c r="T109" s="29" t="s">
        <v>124</v>
      </c>
      <c r="U109" s="29" t="s">
        <v>124</v>
      </c>
      <c r="V109" s="29" t="s">
        <v>124</v>
      </c>
      <c r="W109" s="29" t="s">
        <v>124</v>
      </c>
      <c r="X109" s="29" t="s">
        <v>124</v>
      </c>
      <c r="Y109" s="29" t="s">
        <v>124</v>
      </c>
      <c r="Z109" s="29" t="s">
        <v>124</v>
      </c>
      <c r="AA109" s="39">
        <v>4045.4794520547944</v>
      </c>
      <c r="AB109" s="853">
        <f>AO109*AA109/100</f>
        <v>67.154958904109577</v>
      </c>
      <c r="AC109" s="32" t="s">
        <v>124</v>
      </c>
      <c r="AD109" s="32" t="s">
        <v>124</v>
      </c>
      <c r="AE109" s="29" t="s">
        <v>124</v>
      </c>
      <c r="AF109" s="29" t="s">
        <v>124</v>
      </c>
      <c r="AG109" s="853" t="s">
        <v>124</v>
      </c>
      <c r="AH109" s="29" t="s">
        <v>124</v>
      </c>
      <c r="AI109" s="29" t="s">
        <v>124</v>
      </c>
      <c r="AJ109" s="62">
        <v>10</v>
      </c>
      <c r="AK109" s="822"/>
      <c r="AL109" s="822"/>
      <c r="AM109" s="29"/>
      <c r="AN109" s="29"/>
      <c r="AO109" s="95">
        <v>1.66</v>
      </c>
      <c r="AP109" s="95">
        <v>53.9</v>
      </c>
      <c r="AQ109" s="32">
        <v>1992</v>
      </c>
      <c r="AR109" s="32">
        <v>3.68</v>
      </c>
      <c r="AS109" s="32">
        <v>3146</v>
      </c>
      <c r="AT109" s="32">
        <v>89.9</v>
      </c>
      <c r="AU109" s="32">
        <v>12540</v>
      </c>
      <c r="AV109" s="32">
        <v>3.01</v>
      </c>
      <c r="AW109" s="32">
        <v>27770</v>
      </c>
      <c r="AX109" s="32">
        <v>97.1</v>
      </c>
      <c r="AY109" s="32">
        <v>4176</v>
      </c>
      <c r="AZ109" s="32">
        <v>96.3</v>
      </c>
      <c r="BA109" s="32">
        <v>5628</v>
      </c>
      <c r="BB109" s="95">
        <v>73.7</v>
      </c>
      <c r="BC109" s="32">
        <v>15.6</v>
      </c>
      <c r="BD109" s="32">
        <v>76.400000000000006</v>
      </c>
      <c r="BE109" s="32">
        <v>16000</v>
      </c>
      <c r="BF109" s="32">
        <v>83.9</v>
      </c>
      <c r="BG109" s="32">
        <v>1780</v>
      </c>
      <c r="BH109" s="32">
        <v>4.26</v>
      </c>
      <c r="BI109" s="32">
        <v>4038</v>
      </c>
      <c r="BJ109" s="32">
        <v>78.099999999999994</v>
      </c>
      <c r="BK109" s="32">
        <v>17109</v>
      </c>
      <c r="BL109" s="32">
        <v>0.14000000000000001</v>
      </c>
      <c r="BM109" s="32">
        <v>7679</v>
      </c>
      <c r="BN109" s="32">
        <v>0.73</v>
      </c>
      <c r="BO109" s="32">
        <v>4100</v>
      </c>
      <c r="BP109" s="32">
        <v>23.9</v>
      </c>
      <c r="BQ109" s="82">
        <v>76.099999999999994</v>
      </c>
      <c r="BR109" s="84">
        <v>19.899999999999999</v>
      </c>
      <c r="BS109" s="86">
        <v>1.89</v>
      </c>
      <c r="BT109" s="109">
        <v>52.1</v>
      </c>
      <c r="BU109" s="88">
        <v>0.6</v>
      </c>
      <c r="BV109" s="108">
        <v>0.8</v>
      </c>
      <c r="BW109" s="109" t="s">
        <v>124</v>
      </c>
      <c r="BX109" s="109">
        <v>21.1</v>
      </c>
      <c r="BY109" s="109">
        <v>0.02</v>
      </c>
      <c r="BZ109" s="69">
        <v>82.6</v>
      </c>
      <c r="CA109" s="95">
        <v>17.8</v>
      </c>
      <c r="CB109" s="93">
        <v>4.6404494382022463</v>
      </c>
      <c r="CC109" s="94">
        <v>1</v>
      </c>
      <c r="CD109" s="109" t="s">
        <v>124</v>
      </c>
      <c r="CE109" s="69">
        <v>47.4</v>
      </c>
      <c r="CF109" s="32">
        <v>51</v>
      </c>
      <c r="CG109" s="95">
        <v>16.918235772357722</v>
      </c>
      <c r="CH109" s="32">
        <v>99.8</v>
      </c>
      <c r="CI109" s="32">
        <v>115478</v>
      </c>
      <c r="CJ109" s="95">
        <v>0.20000000000000284</v>
      </c>
      <c r="CK109" s="95">
        <v>19.744035772357723</v>
      </c>
      <c r="CL109" s="95">
        <v>62.5</v>
      </c>
      <c r="CM109" s="95">
        <v>12.639735772357723</v>
      </c>
      <c r="CN109" s="95">
        <v>21.5</v>
      </c>
      <c r="CO109" s="95">
        <v>4.2784999999999993</v>
      </c>
      <c r="CP109" s="95">
        <v>14.2</v>
      </c>
      <c r="CQ109" s="95">
        <v>2.8257999999999996</v>
      </c>
      <c r="CR109" s="98">
        <v>1.35</v>
      </c>
      <c r="CS109" s="32" t="s">
        <v>793</v>
      </c>
      <c r="CT109" s="847" t="s">
        <v>409</v>
      </c>
      <c r="CU109" s="847" t="s">
        <v>409</v>
      </c>
      <c r="CV109" s="847">
        <v>495</v>
      </c>
      <c r="CW109" s="847">
        <v>9.4</v>
      </c>
      <c r="CX109" s="847">
        <v>90.6</v>
      </c>
      <c r="CY109" s="849" t="s">
        <v>409</v>
      </c>
      <c r="CZ109" s="849" t="s">
        <v>409</v>
      </c>
      <c r="DA109" s="849" t="s">
        <v>409</v>
      </c>
      <c r="DB109" s="849" t="s">
        <v>409</v>
      </c>
      <c r="DC109" s="858">
        <v>0</v>
      </c>
      <c r="DD109" s="97">
        <v>8.2538653310825154</v>
      </c>
      <c r="DE109" s="98">
        <v>0.40454794520547943</v>
      </c>
      <c r="DF109" s="820"/>
      <c r="DG109" s="894" t="s">
        <v>264</v>
      </c>
      <c r="DH109" s="895">
        <v>186</v>
      </c>
      <c r="DI109" s="895">
        <v>88</v>
      </c>
      <c r="DJ109" s="895">
        <v>25.4</v>
      </c>
      <c r="DK109" s="895">
        <v>0</v>
      </c>
      <c r="DL109" s="895" t="s">
        <v>615</v>
      </c>
      <c r="DM109" s="895" t="s">
        <v>615</v>
      </c>
      <c r="DN109" s="896" t="s">
        <v>440</v>
      </c>
      <c r="DO109" s="897" t="s">
        <v>3403</v>
      </c>
      <c r="DP109" s="850">
        <v>15</v>
      </c>
      <c r="DQ109" s="850" t="s">
        <v>440</v>
      </c>
      <c r="DR109" s="850" t="s">
        <v>440</v>
      </c>
      <c r="DS109" s="898" t="s">
        <v>3404</v>
      </c>
      <c r="DT109" s="898" t="s">
        <v>615</v>
      </c>
      <c r="DU109" s="883" t="s">
        <v>3405</v>
      </c>
      <c r="DV109" s="883"/>
      <c r="DW109" s="884"/>
      <c r="DX109" s="15"/>
    </row>
    <row r="110" spans="1:188" ht="13.15" customHeight="1">
      <c r="A110" s="29"/>
      <c r="B110" s="30">
        <v>10800</v>
      </c>
      <c r="C110" s="810" t="s">
        <v>710</v>
      </c>
      <c r="D110" s="32" t="s">
        <v>1450</v>
      </c>
      <c r="E110" s="32">
        <v>7361073687</v>
      </c>
      <c r="F110" s="69">
        <v>46</v>
      </c>
      <c r="G110" s="32" t="s">
        <v>1447</v>
      </c>
      <c r="H110" s="842" t="s">
        <v>738</v>
      </c>
      <c r="I110" s="843"/>
      <c r="J110" s="844" t="s">
        <v>710</v>
      </c>
      <c r="K110" s="29" t="s">
        <v>48</v>
      </c>
      <c r="L110" s="69" t="s">
        <v>711</v>
      </c>
      <c r="M110" s="845"/>
      <c r="N110" s="29"/>
      <c r="O110" s="29"/>
      <c r="P110" s="29">
        <v>1</v>
      </c>
      <c r="Q110" s="69" t="s">
        <v>777</v>
      </c>
      <c r="R110" s="29"/>
      <c r="S110" s="29"/>
      <c r="T110" s="29"/>
      <c r="U110" s="29"/>
      <c r="V110" s="29"/>
      <c r="W110" s="29"/>
      <c r="X110" s="32"/>
      <c r="Y110" s="32"/>
      <c r="Z110" s="32"/>
      <c r="AA110" s="29"/>
      <c r="AB110" s="29"/>
      <c r="AC110" s="32"/>
      <c r="AD110" s="32"/>
      <c r="AE110" s="29"/>
      <c r="AF110" s="29"/>
      <c r="AG110" s="29"/>
      <c r="AH110" s="29"/>
      <c r="AI110" s="29"/>
      <c r="AJ110" s="62"/>
      <c r="AK110" s="29"/>
      <c r="AL110" s="29"/>
      <c r="AM110" s="29"/>
      <c r="AN110" s="29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32"/>
      <c r="BQ110" s="81">
        <v>33</v>
      </c>
      <c r="BR110" s="83">
        <v>57.5</v>
      </c>
      <c r="BS110" s="85">
        <v>7.9</v>
      </c>
      <c r="BT110" s="69">
        <v>28.5</v>
      </c>
      <c r="BU110" s="89">
        <v>1.3</v>
      </c>
      <c r="BV110" s="69">
        <v>4.0999999999999996</v>
      </c>
      <c r="BW110" s="69" t="s">
        <v>124</v>
      </c>
      <c r="BX110" s="91">
        <v>24.4</v>
      </c>
      <c r="BY110" s="69" t="s">
        <v>124</v>
      </c>
      <c r="BZ110" s="69">
        <v>44.5</v>
      </c>
      <c r="CA110" s="69">
        <v>55.5</v>
      </c>
      <c r="CB110" s="93">
        <v>0.80180180180180183</v>
      </c>
      <c r="CC110" s="111">
        <v>0.3</v>
      </c>
      <c r="CD110" s="69" t="s">
        <v>124</v>
      </c>
      <c r="CE110" s="69">
        <v>51.2</v>
      </c>
      <c r="CF110" s="69">
        <v>52.4</v>
      </c>
      <c r="CG110" s="95">
        <v>15.525</v>
      </c>
      <c r="CH110" s="32">
        <v>86.4</v>
      </c>
      <c r="CI110" s="32">
        <v>10019</v>
      </c>
      <c r="CJ110" s="95">
        <v>13.599999999999994</v>
      </c>
      <c r="CK110" s="95">
        <v>57.04</v>
      </c>
      <c r="CL110" s="32">
        <v>10.5</v>
      </c>
      <c r="CM110" s="95">
        <v>6.0374999999999996</v>
      </c>
      <c r="CN110" s="32">
        <v>16.5</v>
      </c>
      <c r="CO110" s="95">
        <v>9.4875000000000007</v>
      </c>
      <c r="CP110" s="32">
        <v>72.2</v>
      </c>
      <c r="CQ110" s="95">
        <v>41.515000000000001</v>
      </c>
      <c r="CR110" s="32">
        <v>0.7</v>
      </c>
      <c r="CS110" s="96" t="s">
        <v>172</v>
      </c>
      <c r="CT110" s="847" t="s">
        <v>409</v>
      </c>
      <c r="CU110" s="847" t="s">
        <v>409</v>
      </c>
      <c r="CV110" s="847" t="s">
        <v>409</v>
      </c>
      <c r="CW110" s="847" t="s">
        <v>409</v>
      </c>
      <c r="CX110" s="847" t="s">
        <v>409</v>
      </c>
      <c r="CY110" s="847" t="s">
        <v>409</v>
      </c>
      <c r="CZ110" s="847" t="s">
        <v>409</v>
      </c>
      <c r="DA110" s="847" t="s">
        <v>409</v>
      </c>
      <c r="DB110" s="847" t="s">
        <v>409</v>
      </c>
      <c r="DC110" s="847" t="s">
        <v>409</v>
      </c>
      <c r="DD110" s="97">
        <v>4.8320895522388057</v>
      </c>
      <c r="DE110" s="98">
        <v>0.16498299999999996</v>
      </c>
      <c r="DF110" s="820"/>
      <c r="DG110" s="879" t="s">
        <v>711</v>
      </c>
      <c r="DH110" s="872">
        <v>176</v>
      </c>
      <c r="DI110" s="872">
        <v>87</v>
      </c>
      <c r="DJ110" s="872">
        <v>28.1</v>
      </c>
      <c r="DK110" s="872">
        <v>2</v>
      </c>
      <c r="DL110" s="872" t="s">
        <v>615</v>
      </c>
      <c r="DM110" s="872" t="s">
        <v>615</v>
      </c>
      <c r="DN110" s="820" t="s">
        <v>438</v>
      </c>
      <c r="DO110" s="845" t="s">
        <v>3406</v>
      </c>
      <c r="DP110" s="29">
        <v>10</v>
      </c>
      <c r="DQ110" s="29" t="s">
        <v>438</v>
      </c>
      <c r="DR110" s="29" t="s">
        <v>438</v>
      </c>
      <c r="DS110" s="845" t="s">
        <v>3407</v>
      </c>
      <c r="DT110" s="845" t="s">
        <v>3480</v>
      </c>
      <c r="DW110" s="61"/>
      <c r="DX110" s="15"/>
    </row>
    <row r="111" spans="1:188" ht="13.15" customHeight="1">
      <c r="A111" s="29">
        <v>60</v>
      </c>
      <c r="B111" s="30">
        <v>10232</v>
      </c>
      <c r="C111" s="871" t="s">
        <v>273</v>
      </c>
      <c r="D111" s="111" t="s">
        <v>1406</v>
      </c>
      <c r="E111" s="111">
        <v>6601090188</v>
      </c>
      <c r="F111" s="69">
        <v>53</v>
      </c>
      <c r="G111" s="32" t="s">
        <v>1680</v>
      </c>
      <c r="H111" s="842" t="s">
        <v>794</v>
      </c>
      <c r="I111" s="845" t="s">
        <v>276</v>
      </c>
      <c r="J111" s="844" t="s">
        <v>273</v>
      </c>
      <c r="K111" s="29" t="s">
        <v>43</v>
      </c>
      <c r="L111" s="32" t="s">
        <v>93</v>
      </c>
      <c r="M111" s="845" t="s">
        <v>105</v>
      </c>
      <c r="N111" s="29">
        <v>3</v>
      </c>
      <c r="O111" s="805">
        <v>5</v>
      </c>
      <c r="P111" s="29">
        <v>1</v>
      </c>
      <c r="Q111" s="846" t="s">
        <v>777</v>
      </c>
      <c r="R111" s="852">
        <v>45.406940929199997</v>
      </c>
      <c r="S111" s="98">
        <v>2069.3441279999984</v>
      </c>
      <c r="T111" s="32">
        <v>86.6</v>
      </c>
      <c r="U111" s="32">
        <v>3.68</v>
      </c>
      <c r="V111" s="32">
        <v>0.46</v>
      </c>
      <c r="W111" s="32">
        <v>1860000</v>
      </c>
      <c r="X111" s="95">
        <v>87.2</v>
      </c>
      <c r="Y111" s="95">
        <v>9.7100000000000009</v>
      </c>
      <c r="Z111" s="32">
        <v>1140000</v>
      </c>
      <c r="AA111" s="39">
        <v>13475.386666666667</v>
      </c>
      <c r="AB111" s="853">
        <f>Y111*AA111/100</f>
        <v>1308.4600453333335</v>
      </c>
      <c r="AC111" s="32">
        <v>0.43</v>
      </c>
      <c r="AD111" s="32">
        <v>785000</v>
      </c>
      <c r="AE111" s="854">
        <f>Y111-AC111</f>
        <v>9.2800000000000011</v>
      </c>
      <c r="AF111" s="29">
        <f>Z111-AD111</f>
        <v>355000</v>
      </c>
      <c r="AG111" s="853">
        <f>AB111*Y111/100</f>
        <v>127.05147040186669</v>
      </c>
      <c r="AH111" s="853">
        <f>AC111*AB111/100</f>
        <v>5.6263781949333342</v>
      </c>
      <c r="AI111" s="853">
        <f>AG111-AH111</f>
        <v>121.42509220693336</v>
      </c>
      <c r="AJ111" s="62">
        <v>16</v>
      </c>
      <c r="AK111" s="853">
        <f>AG111/AJ111</f>
        <v>7.9407169001166684</v>
      </c>
      <c r="AL111" s="853">
        <f>AH111/AJ111</f>
        <v>0.35164863718333339</v>
      </c>
      <c r="AM111" s="853">
        <f>AB111/AJ111</f>
        <v>81.778752833333343</v>
      </c>
      <c r="AN111" s="29"/>
      <c r="AO111" s="95">
        <v>86.6</v>
      </c>
      <c r="AP111" s="95">
        <v>99.1</v>
      </c>
      <c r="AQ111" s="32">
        <v>4063</v>
      </c>
      <c r="AR111" s="32">
        <v>0.68</v>
      </c>
      <c r="AS111" s="32">
        <v>2819</v>
      </c>
      <c r="AT111" s="32">
        <v>79.2</v>
      </c>
      <c r="AU111" s="32">
        <v>4703</v>
      </c>
      <c r="AV111" s="32">
        <v>0.78</v>
      </c>
      <c r="AW111" s="32">
        <v>8943</v>
      </c>
      <c r="AX111" s="32">
        <v>97.2</v>
      </c>
      <c r="AY111" s="32">
        <v>4279</v>
      </c>
      <c r="AZ111" s="32">
        <v>97.3</v>
      </c>
      <c r="BA111" s="32">
        <v>12578</v>
      </c>
      <c r="BB111" s="95">
        <v>6.88</v>
      </c>
      <c r="BC111" s="32">
        <v>4.5199999999999996</v>
      </c>
      <c r="BD111" s="32">
        <v>82</v>
      </c>
      <c r="BE111" s="32">
        <v>11980</v>
      </c>
      <c r="BF111" s="32">
        <v>98.2</v>
      </c>
      <c r="BG111" s="32">
        <v>1886</v>
      </c>
      <c r="BH111" s="32">
        <v>31.3</v>
      </c>
      <c r="BI111" s="32">
        <v>3070</v>
      </c>
      <c r="BJ111" s="32">
        <v>88.5</v>
      </c>
      <c r="BK111" s="32">
        <v>8997</v>
      </c>
      <c r="BL111" s="32">
        <v>3.88</v>
      </c>
      <c r="BM111" s="32">
        <v>2734</v>
      </c>
      <c r="BN111" s="32">
        <v>4.49</v>
      </c>
      <c r="BO111" s="32">
        <v>5312</v>
      </c>
      <c r="BP111" s="32">
        <v>6.14</v>
      </c>
      <c r="BQ111" s="82">
        <v>7.56</v>
      </c>
      <c r="BR111" s="84">
        <v>5.4</v>
      </c>
      <c r="BS111" s="86">
        <v>86.7</v>
      </c>
      <c r="BT111" s="109">
        <v>4.7</v>
      </c>
      <c r="BU111" s="88">
        <v>0.1</v>
      </c>
      <c r="BV111" s="108">
        <v>2.4</v>
      </c>
      <c r="BW111" s="32" t="s">
        <v>124</v>
      </c>
      <c r="BX111" s="109">
        <v>5.8</v>
      </c>
      <c r="BY111" s="109">
        <v>0</v>
      </c>
      <c r="BZ111" s="69">
        <v>59.5</v>
      </c>
      <c r="CA111" s="95">
        <v>40.4</v>
      </c>
      <c r="CB111" s="93">
        <v>1.4727722772277227</v>
      </c>
      <c r="CC111" s="94">
        <v>0.2</v>
      </c>
      <c r="CD111" s="32" t="s">
        <v>124</v>
      </c>
      <c r="CE111" s="69">
        <v>6.5</v>
      </c>
      <c r="CF111" s="32">
        <v>9.6999999999999993</v>
      </c>
      <c r="CG111" s="95">
        <v>3.9028485683987273</v>
      </c>
      <c r="CH111" s="32">
        <v>95.5</v>
      </c>
      <c r="CI111" s="32">
        <v>64538</v>
      </c>
      <c r="CJ111" s="95">
        <v>4.5</v>
      </c>
      <c r="CK111" s="95">
        <v>4.9882485683987277</v>
      </c>
      <c r="CL111" s="95">
        <v>42.6</v>
      </c>
      <c r="CM111" s="95">
        <v>2.4394485683987273</v>
      </c>
      <c r="CN111" s="95">
        <v>27.1</v>
      </c>
      <c r="CO111" s="95">
        <v>1.4634</v>
      </c>
      <c r="CP111" s="95">
        <v>20.100000000000001</v>
      </c>
      <c r="CQ111" s="95">
        <v>1.0854000000000001</v>
      </c>
      <c r="CR111" s="98">
        <v>6.2E-2</v>
      </c>
      <c r="CS111" s="32" t="s">
        <v>778</v>
      </c>
      <c r="CT111" s="847" t="s">
        <v>409</v>
      </c>
      <c r="CU111" s="847" t="s">
        <v>409</v>
      </c>
      <c r="CV111" s="847">
        <v>22125</v>
      </c>
      <c r="CW111" s="847">
        <v>86.8</v>
      </c>
      <c r="CX111" s="847">
        <v>13.2</v>
      </c>
      <c r="CY111" s="847" t="s">
        <v>409</v>
      </c>
      <c r="CZ111" s="847" t="s">
        <v>409</v>
      </c>
      <c r="DA111" s="847" t="s">
        <v>409</v>
      </c>
      <c r="DB111" s="847" t="s">
        <v>409</v>
      </c>
      <c r="DC111" s="848">
        <v>0</v>
      </c>
      <c r="DD111" s="97">
        <v>91.806694826724808</v>
      </c>
      <c r="DE111" s="98">
        <v>13.475386666666667</v>
      </c>
      <c r="DF111" s="820"/>
      <c r="DG111" s="32" t="s">
        <v>93</v>
      </c>
      <c r="DH111" s="872">
        <v>180</v>
      </c>
      <c r="DI111" s="872">
        <v>96</v>
      </c>
      <c r="DJ111" s="872">
        <v>29.6</v>
      </c>
      <c r="DK111" s="29">
        <v>1</v>
      </c>
      <c r="DL111" s="29">
        <v>2</v>
      </c>
      <c r="DM111" s="29">
        <v>2</v>
      </c>
      <c r="DN111" s="29" t="s">
        <v>438</v>
      </c>
      <c r="DO111" s="845" t="s">
        <v>601</v>
      </c>
      <c r="DP111" s="29" t="s">
        <v>464</v>
      </c>
      <c r="DQ111" s="29" t="s">
        <v>440</v>
      </c>
      <c r="DR111" s="29" t="s">
        <v>438</v>
      </c>
      <c r="DS111" s="845" t="s">
        <v>602</v>
      </c>
      <c r="DT111" s="845" t="s">
        <v>603</v>
      </c>
      <c r="DW111" s="61"/>
    </row>
    <row r="112" spans="1:188" ht="13.15" customHeight="1">
      <c r="A112" s="29"/>
      <c r="B112" s="30">
        <v>11044</v>
      </c>
      <c r="C112" s="871" t="s">
        <v>273</v>
      </c>
      <c r="D112" s="111" t="s">
        <v>1406</v>
      </c>
      <c r="E112" s="111">
        <v>6601090188</v>
      </c>
      <c r="F112" s="69">
        <v>53</v>
      </c>
      <c r="G112" s="32" t="s">
        <v>1405</v>
      </c>
      <c r="H112" s="842" t="s">
        <v>668</v>
      </c>
      <c r="I112" s="843" t="s">
        <v>346</v>
      </c>
      <c r="J112" s="30" t="s">
        <v>273</v>
      </c>
      <c r="K112" s="29" t="s">
        <v>43</v>
      </c>
      <c r="L112" s="29" t="s">
        <v>60</v>
      </c>
      <c r="M112" s="845" t="s">
        <v>105</v>
      </c>
      <c r="N112" s="29">
        <v>3</v>
      </c>
      <c r="O112" s="29"/>
      <c r="P112" s="29">
        <v>1</v>
      </c>
      <c r="Q112" s="862" t="s">
        <v>777</v>
      </c>
      <c r="R112" s="852">
        <v>21.371923607500001</v>
      </c>
      <c r="S112" s="98">
        <v>1143.82206</v>
      </c>
      <c r="T112" s="29" t="s">
        <v>124</v>
      </c>
      <c r="U112" s="29" t="s">
        <v>124</v>
      </c>
      <c r="V112" s="29" t="s">
        <v>124</v>
      </c>
      <c r="W112" s="29" t="s">
        <v>124</v>
      </c>
      <c r="X112" s="29" t="s">
        <v>124</v>
      </c>
      <c r="Y112" s="29" t="s">
        <v>124</v>
      </c>
      <c r="Z112" s="29" t="s">
        <v>124</v>
      </c>
      <c r="AA112" s="39">
        <v>80394.495999999985</v>
      </c>
      <c r="AB112" s="853">
        <f>AO112*AA112/100</f>
        <v>66405.853695999976</v>
      </c>
      <c r="AC112" s="29"/>
      <c r="AD112" s="29"/>
      <c r="AE112" s="29"/>
      <c r="AF112" s="29"/>
      <c r="AG112" s="29"/>
      <c r="AH112" s="29"/>
      <c r="AI112" s="29"/>
      <c r="AJ112" s="62">
        <v>7</v>
      </c>
      <c r="AK112" s="822"/>
      <c r="AL112" s="822"/>
      <c r="AM112" s="29"/>
      <c r="AN112" s="29"/>
      <c r="AO112" s="95">
        <v>82.6</v>
      </c>
      <c r="AP112" s="95">
        <v>76.900000000000006</v>
      </c>
      <c r="AQ112" s="32">
        <v>3630</v>
      </c>
      <c r="AR112" s="32">
        <v>1.23</v>
      </c>
      <c r="AS112" s="32">
        <v>6358</v>
      </c>
      <c r="AT112" s="32">
        <v>92.2</v>
      </c>
      <c r="AU112" s="32">
        <v>7381</v>
      </c>
      <c r="AV112" s="32">
        <v>1.02</v>
      </c>
      <c r="AW112" s="32">
        <v>30242</v>
      </c>
      <c r="AX112" s="32">
        <v>96.5</v>
      </c>
      <c r="AY112" s="32">
        <v>4833</v>
      </c>
      <c r="AZ112" s="32">
        <v>95.7</v>
      </c>
      <c r="BA112" s="32">
        <v>13007</v>
      </c>
      <c r="BB112" s="95">
        <v>11.5</v>
      </c>
      <c r="BC112" s="32">
        <v>3.19</v>
      </c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32">
        <v>5.47</v>
      </c>
      <c r="BQ112" s="81">
        <v>11.6</v>
      </c>
      <c r="BR112" s="83">
        <v>5.0999999999999996</v>
      </c>
      <c r="BS112" s="85">
        <v>82.9</v>
      </c>
      <c r="BT112" s="69">
        <v>10.9</v>
      </c>
      <c r="BU112" s="89">
        <v>0.1</v>
      </c>
      <c r="BV112" s="69">
        <v>1</v>
      </c>
      <c r="BW112" s="69" t="s">
        <v>124</v>
      </c>
      <c r="BX112" s="91">
        <v>44.1</v>
      </c>
      <c r="BY112" s="69" t="s">
        <v>124</v>
      </c>
      <c r="BZ112" s="69">
        <v>64.599999999999994</v>
      </c>
      <c r="CA112" s="69">
        <v>35.4</v>
      </c>
      <c r="CB112" s="93">
        <v>1.8248587570621468</v>
      </c>
      <c r="CC112" s="111">
        <v>0.4</v>
      </c>
      <c r="CD112" s="69" t="s">
        <v>124</v>
      </c>
      <c r="CE112" s="69">
        <v>23.9</v>
      </c>
      <c r="CF112" s="69">
        <v>37.700000000000003</v>
      </c>
      <c r="CG112" s="95">
        <v>3.8403</v>
      </c>
      <c r="CH112" s="32">
        <v>90.6</v>
      </c>
      <c r="CI112" s="32">
        <v>15709</v>
      </c>
      <c r="CJ112" s="95">
        <v>9.4000000000000057</v>
      </c>
      <c r="CK112" s="95">
        <v>4.9979999999999993</v>
      </c>
      <c r="CL112" s="32">
        <v>45</v>
      </c>
      <c r="CM112" s="95">
        <v>2.2949999999999999</v>
      </c>
      <c r="CN112" s="32">
        <v>30.3</v>
      </c>
      <c r="CO112" s="95">
        <v>1.5453000000000001</v>
      </c>
      <c r="CP112" s="32">
        <v>22.7</v>
      </c>
      <c r="CQ112" s="95">
        <v>1.1576999999999997</v>
      </c>
      <c r="CR112" s="32">
        <v>0</v>
      </c>
      <c r="CS112" s="96" t="s">
        <v>778</v>
      </c>
      <c r="CT112" s="847" t="s">
        <v>409</v>
      </c>
      <c r="CU112" s="847" t="s">
        <v>409</v>
      </c>
      <c r="CV112" s="847" t="s">
        <v>409</v>
      </c>
      <c r="CW112" s="847" t="s">
        <v>409</v>
      </c>
      <c r="CX112" s="847" t="s">
        <v>409</v>
      </c>
      <c r="CY112" s="847" t="s">
        <v>409</v>
      </c>
      <c r="CZ112" s="847" t="s">
        <v>409</v>
      </c>
      <c r="DA112" s="847" t="s">
        <v>409</v>
      </c>
      <c r="DB112" s="847" t="s">
        <v>409</v>
      </c>
      <c r="DC112" s="847" t="s">
        <v>409</v>
      </c>
      <c r="DD112" s="97">
        <v>60.501932871080569</v>
      </c>
      <c r="DE112" s="98">
        <v>2.5123279999999997</v>
      </c>
      <c r="DF112" s="820"/>
      <c r="DG112" s="29" t="s">
        <v>60</v>
      </c>
      <c r="DH112" s="872">
        <v>180</v>
      </c>
      <c r="DI112" s="872">
        <v>96</v>
      </c>
      <c r="DJ112" s="872">
        <v>29.6</v>
      </c>
      <c r="DK112" s="872">
        <v>1</v>
      </c>
      <c r="DL112" s="872">
        <v>2</v>
      </c>
      <c r="DM112" s="872">
        <v>1</v>
      </c>
      <c r="DN112" s="820" t="s">
        <v>438</v>
      </c>
      <c r="DO112" s="845" t="s">
        <v>601</v>
      </c>
      <c r="DP112" s="29">
        <v>60</v>
      </c>
      <c r="DQ112" s="29" t="s">
        <v>440</v>
      </c>
      <c r="DR112" s="29" t="s">
        <v>438</v>
      </c>
      <c r="DS112" s="845" t="s">
        <v>3408</v>
      </c>
      <c r="DT112" s="845" t="s">
        <v>3409</v>
      </c>
      <c r="DW112" s="61"/>
      <c r="DX112" s="15"/>
    </row>
    <row r="113" spans="1:151" ht="13.15" customHeight="1">
      <c r="A113" s="29">
        <v>14</v>
      </c>
      <c r="B113" s="30">
        <v>9104</v>
      </c>
      <c r="C113" s="810" t="s">
        <v>70</v>
      </c>
      <c r="D113" s="32" t="s">
        <v>1018</v>
      </c>
      <c r="E113" s="32">
        <v>515302283</v>
      </c>
      <c r="F113" s="69">
        <v>67</v>
      </c>
      <c r="G113" s="32" t="s">
        <v>1999</v>
      </c>
      <c r="H113" s="842" t="s">
        <v>35</v>
      </c>
      <c r="I113" s="845" t="s">
        <v>12</v>
      </c>
      <c r="J113" s="30" t="s">
        <v>70</v>
      </c>
      <c r="K113" s="29" t="s">
        <v>48</v>
      </c>
      <c r="L113" s="29" t="s">
        <v>60</v>
      </c>
      <c r="M113" s="845" t="s">
        <v>105</v>
      </c>
      <c r="N113" s="29">
        <v>3</v>
      </c>
      <c r="O113" s="29">
        <v>3</v>
      </c>
      <c r="P113" s="29">
        <v>1</v>
      </c>
      <c r="Q113" s="846" t="s">
        <v>777</v>
      </c>
      <c r="R113" s="852">
        <v>0</v>
      </c>
      <c r="S113" s="98">
        <v>335.22277700000041</v>
      </c>
      <c r="T113" s="29">
        <v>52.6</v>
      </c>
      <c r="U113" s="29">
        <v>24.9</v>
      </c>
      <c r="V113" s="29">
        <v>0.32</v>
      </c>
      <c r="W113" s="29">
        <v>2640000</v>
      </c>
      <c r="X113" s="822">
        <v>0.59</v>
      </c>
      <c r="Y113" s="822">
        <v>12.7</v>
      </c>
      <c r="Z113" s="29">
        <v>748000</v>
      </c>
      <c r="AA113" s="63">
        <v>3273.1914893617022</v>
      </c>
      <c r="AB113" s="853">
        <f>X113*AA113/100</f>
        <v>19.311829787234043</v>
      </c>
      <c r="AC113" s="32">
        <v>1.23</v>
      </c>
      <c r="AD113" s="32">
        <v>2900000</v>
      </c>
      <c r="AE113" s="854">
        <f>Y113-AC113</f>
        <v>11.469999999999999</v>
      </c>
      <c r="AF113" s="29"/>
      <c r="AG113" s="853">
        <f>AB113*Y113/100</f>
        <v>2.4526023829787231</v>
      </c>
      <c r="AH113" s="853">
        <f>AC113*AB113/100</f>
        <v>0.23753550638297874</v>
      </c>
      <c r="AI113" s="853">
        <f>AG113-AH113</f>
        <v>2.2150668765957442</v>
      </c>
      <c r="AJ113" s="62">
        <v>13</v>
      </c>
      <c r="AK113" s="853">
        <f>AG113/AJ113</f>
        <v>0.18866172176759408</v>
      </c>
      <c r="AL113" s="853">
        <f>AH113/AJ113</f>
        <v>1.8271962029459902E-2</v>
      </c>
      <c r="AM113" s="853">
        <f>AB113/AJ113</f>
        <v>1.4855253682487726</v>
      </c>
      <c r="AN113" s="29">
        <v>1</v>
      </c>
      <c r="AO113" s="822"/>
      <c r="AP113" s="822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822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82">
        <v>73.5</v>
      </c>
      <c r="BR113" s="84">
        <v>25.1</v>
      </c>
      <c r="BS113" s="86">
        <v>0.97</v>
      </c>
      <c r="BT113" s="69">
        <v>62.1</v>
      </c>
      <c r="BU113" s="88">
        <v>2.1</v>
      </c>
      <c r="BV113" s="69">
        <v>3.1</v>
      </c>
      <c r="BW113" s="32" t="s">
        <v>124</v>
      </c>
      <c r="BX113" s="91">
        <v>16.8</v>
      </c>
      <c r="BY113" s="32">
        <v>0.03</v>
      </c>
      <c r="BZ113" s="69">
        <v>22.8</v>
      </c>
      <c r="CA113" s="69">
        <v>76.400000000000006</v>
      </c>
      <c r="CB113" s="93">
        <v>0.29842931937172773</v>
      </c>
      <c r="CC113" s="94" t="s">
        <v>124</v>
      </c>
      <c r="CD113" s="32" t="s">
        <v>124</v>
      </c>
      <c r="CE113" s="69">
        <v>15.7</v>
      </c>
      <c r="CF113" s="69">
        <v>24</v>
      </c>
      <c r="CG113" s="95">
        <v>15.5</v>
      </c>
      <c r="CH113" s="95">
        <v>92.2</v>
      </c>
      <c r="CI113" s="107">
        <v>65691</v>
      </c>
      <c r="CJ113" s="95">
        <v>7.7999999999999972</v>
      </c>
      <c r="CK113" s="95">
        <v>22.759999999999998</v>
      </c>
      <c r="CL113" s="95">
        <v>43.6</v>
      </c>
      <c r="CM113" s="95">
        <v>10.9</v>
      </c>
      <c r="CN113" s="95">
        <v>18.3</v>
      </c>
      <c r="CO113" s="95">
        <v>4.5999999999999996</v>
      </c>
      <c r="CP113" s="95">
        <v>28.9</v>
      </c>
      <c r="CQ113" s="95">
        <v>7.26</v>
      </c>
      <c r="CR113" s="95">
        <v>0.54</v>
      </c>
      <c r="CS113" s="96" t="s">
        <v>173</v>
      </c>
      <c r="CT113" s="847" t="s">
        <v>409</v>
      </c>
      <c r="CU113" s="847" t="s">
        <v>409</v>
      </c>
      <c r="CV113" s="847">
        <v>412</v>
      </c>
      <c r="CW113" s="847">
        <v>7.5</v>
      </c>
      <c r="CX113" s="847">
        <v>92.5</v>
      </c>
      <c r="CY113" s="847">
        <v>0.7</v>
      </c>
      <c r="CZ113" s="847">
        <v>933.1</v>
      </c>
      <c r="DA113" s="847" t="s">
        <v>409</v>
      </c>
      <c r="DB113" s="847">
        <v>1.99</v>
      </c>
      <c r="DC113" s="848">
        <v>0</v>
      </c>
      <c r="DD113" s="97">
        <v>33.881283365928432</v>
      </c>
      <c r="DE113" s="98">
        <v>0.27276595744680848</v>
      </c>
      <c r="DF113" s="820"/>
      <c r="DG113" s="29" t="s">
        <v>60</v>
      </c>
      <c r="DH113" s="872" t="s">
        <v>615</v>
      </c>
      <c r="DI113" s="872" t="s">
        <v>615</v>
      </c>
      <c r="DJ113" s="872" t="s">
        <v>615</v>
      </c>
      <c r="DK113" s="872">
        <v>2</v>
      </c>
      <c r="DL113" s="872">
        <v>1</v>
      </c>
      <c r="DM113" s="872">
        <v>1</v>
      </c>
      <c r="DN113" s="820" t="s">
        <v>438</v>
      </c>
      <c r="DO113" s="845" t="s">
        <v>3332</v>
      </c>
      <c r="DP113" s="29">
        <v>25</v>
      </c>
      <c r="DQ113" s="29" t="s">
        <v>438</v>
      </c>
      <c r="DR113" s="29" t="s">
        <v>438</v>
      </c>
      <c r="DS113" s="845" t="s">
        <v>3411</v>
      </c>
      <c r="DT113" s="845" t="s">
        <v>3481</v>
      </c>
      <c r="DW113" s="61"/>
      <c r="DX113" s="15"/>
    </row>
    <row r="114" spans="1:151" ht="13.15" customHeight="1">
      <c r="A114" s="29">
        <v>11</v>
      </c>
      <c r="B114" s="30">
        <v>8992</v>
      </c>
      <c r="C114" s="810" t="s">
        <v>64</v>
      </c>
      <c r="D114" s="32" t="s">
        <v>1320</v>
      </c>
      <c r="E114" s="91">
        <v>6061220660</v>
      </c>
      <c r="F114" s="69">
        <v>58</v>
      </c>
      <c r="G114" s="32" t="s">
        <v>2003</v>
      </c>
      <c r="H114" s="842" t="s">
        <v>794</v>
      </c>
      <c r="I114" s="845" t="s">
        <v>10</v>
      </c>
      <c r="J114" s="30" t="s">
        <v>64</v>
      </c>
      <c r="K114" s="29" t="s">
        <v>48</v>
      </c>
      <c r="L114" s="29" t="s">
        <v>65</v>
      </c>
      <c r="M114" s="845" t="s">
        <v>120</v>
      </c>
      <c r="N114" s="29">
        <v>3</v>
      </c>
      <c r="O114" s="850" t="s">
        <v>3196</v>
      </c>
      <c r="P114" s="29">
        <v>1</v>
      </c>
      <c r="Q114" s="846" t="s">
        <v>781</v>
      </c>
      <c r="R114" s="852">
        <v>20.671099254700003</v>
      </c>
      <c r="S114" s="98">
        <v>430.77081700000008</v>
      </c>
      <c r="T114" s="29">
        <v>69</v>
      </c>
      <c r="U114" s="29">
        <v>9.69</v>
      </c>
      <c r="V114" s="29">
        <v>1.93</v>
      </c>
      <c r="W114" s="29">
        <v>1030000</v>
      </c>
      <c r="X114" s="822">
        <v>72.900000000000006</v>
      </c>
      <c r="Y114" s="822">
        <v>25.7</v>
      </c>
      <c r="Z114" s="29">
        <v>724000</v>
      </c>
      <c r="AA114" s="39">
        <v>311284.58666666667</v>
      </c>
      <c r="AB114" s="853">
        <f>X114*AA114/100</f>
        <v>226926.46368000002</v>
      </c>
      <c r="AC114" s="32">
        <v>0.85</v>
      </c>
      <c r="AD114" s="32">
        <v>581000</v>
      </c>
      <c r="AE114" s="854">
        <f>Y114-AC114</f>
        <v>24.849999999999998</v>
      </c>
      <c r="AF114" s="29">
        <f>Z114-AD114</f>
        <v>143000</v>
      </c>
      <c r="AG114" s="853">
        <f>AB114*Y114/100</f>
        <v>58320.101165760003</v>
      </c>
      <c r="AH114" s="853">
        <f>AC114*AB114/100</f>
        <v>1928.8749412800003</v>
      </c>
      <c r="AI114" s="853">
        <f>AG114-AH114</f>
        <v>56391.22622448</v>
      </c>
      <c r="AJ114" s="62">
        <v>10</v>
      </c>
      <c r="AK114" s="853">
        <f>AG114/AJ114</f>
        <v>5832.0101165760007</v>
      </c>
      <c r="AL114" s="853">
        <f>AH114/AJ114</f>
        <v>192.88749412800001</v>
      </c>
      <c r="AM114" s="853">
        <f>AB114/AJ114</f>
        <v>22692.646368000002</v>
      </c>
      <c r="AN114" s="29">
        <v>3</v>
      </c>
      <c r="AO114" s="822"/>
      <c r="AP114" s="822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822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82">
        <v>0.95</v>
      </c>
      <c r="BR114" s="84">
        <v>14.4</v>
      </c>
      <c r="BS114" s="86">
        <v>84.6</v>
      </c>
      <c r="BT114" s="69">
        <v>0.1</v>
      </c>
      <c r="BU114" s="88">
        <v>0.06</v>
      </c>
      <c r="BV114" s="69">
        <v>8.8000000000000007</v>
      </c>
      <c r="BW114" s="32" t="s">
        <v>124</v>
      </c>
      <c r="BX114" s="91">
        <v>2.8</v>
      </c>
      <c r="BY114" s="98">
        <v>8.9999999999999993E-3</v>
      </c>
      <c r="BZ114" s="69">
        <v>50.9</v>
      </c>
      <c r="CA114" s="69">
        <v>47.9</v>
      </c>
      <c r="CB114" s="93">
        <v>1.0626304801670146</v>
      </c>
      <c r="CC114" s="94">
        <v>0</v>
      </c>
      <c r="CD114" s="32" t="s">
        <v>124</v>
      </c>
      <c r="CE114" s="69">
        <v>5.6</v>
      </c>
      <c r="CF114" s="69">
        <v>8.3000000000000007</v>
      </c>
      <c r="CG114" s="95">
        <v>12.48</v>
      </c>
      <c r="CH114" s="95">
        <v>94.6</v>
      </c>
      <c r="CI114" s="107">
        <v>47775</v>
      </c>
      <c r="CJ114" s="95">
        <v>5.4000000000000057</v>
      </c>
      <c r="CK114" s="95">
        <v>12.72</v>
      </c>
      <c r="CL114" s="95">
        <v>20.2</v>
      </c>
      <c r="CM114" s="95">
        <v>2.91</v>
      </c>
      <c r="CN114" s="95">
        <v>66.3</v>
      </c>
      <c r="CO114" s="95">
        <v>9.57</v>
      </c>
      <c r="CP114" s="95">
        <v>1.66</v>
      </c>
      <c r="CQ114" s="95">
        <v>0.24</v>
      </c>
      <c r="CR114" s="95">
        <v>2.5999999999999999E-2</v>
      </c>
      <c r="CS114" s="32" t="s">
        <v>784</v>
      </c>
      <c r="CT114" s="26">
        <v>8.6999999999999993</v>
      </c>
      <c r="CU114" s="847" t="s">
        <v>409</v>
      </c>
      <c r="CV114" s="847">
        <v>7045</v>
      </c>
      <c r="CW114" s="847">
        <v>85.1</v>
      </c>
      <c r="CX114" s="847">
        <v>14.9</v>
      </c>
      <c r="CY114" s="847" t="s">
        <v>409</v>
      </c>
      <c r="CZ114" s="847" t="s">
        <v>409</v>
      </c>
      <c r="DA114" s="847" t="s">
        <v>409</v>
      </c>
      <c r="DB114" s="847" t="s">
        <v>409</v>
      </c>
      <c r="DC114" s="848">
        <v>0</v>
      </c>
      <c r="DD114" s="97">
        <v>79.522520387351335</v>
      </c>
      <c r="DE114" s="98">
        <v>6.3527466666666665</v>
      </c>
      <c r="DF114" s="29" t="s">
        <v>60</v>
      </c>
      <c r="DG114" s="29" t="s">
        <v>60</v>
      </c>
      <c r="DH114" s="872" t="s">
        <v>615</v>
      </c>
      <c r="DI114" s="872" t="s">
        <v>615</v>
      </c>
      <c r="DJ114" s="872" t="s">
        <v>615</v>
      </c>
      <c r="DK114" s="29">
        <v>2</v>
      </c>
      <c r="DL114" s="29">
        <v>3</v>
      </c>
      <c r="DM114" s="29">
        <v>1</v>
      </c>
      <c r="DN114" s="29" t="s">
        <v>440</v>
      </c>
      <c r="DO114" s="845" t="s">
        <v>442</v>
      </c>
      <c r="DP114" s="68">
        <v>70</v>
      </c>
      <c r="DQ114" s="29" t="s">
        <v>440</v>
      </c>
      <c r="DR114" s="29" t="s">
        <v>438</v>
      </c>
      <c r="DS114" s="75" t="s">
        <v>3410</v>
      </c>
      <c r="DT114" s="845" t="s">
        <v>443</v>
      </c>
      <c r="DW114" s="61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</row>
    <row r="115" spans="1:151" ht="13.15" customHeight="1">
      <c r="A115" s="29"/>
      <c r="B115" s="30">
        <v>11210</v>
      </c>
      <c r="C115" s="810" t="s">
        <v>370</v>
      </c>
      <c r="D115" s="32" t="s">
        <v>1001</v>
      </c>
      <c r="E115" s="32">
        <v>6508131289</v>
      </c>
      <c r="F115" s="69">
        <v>54</v>
      </c>
      <c r="G115" s="32" t="s">
        <v>1356</v>
      </c>
      <c r="H115" s="842" t="s">
        <v>668</v>
      </c>
      <c r="I115" s="843" t="s">
        <v>352</v>
      </c>
      <c r="J115" s="30" t="s">
        <v>370</v>
      </c>
      <c r="K115" s="29" t="s">
        <v>43</v>
      </c>
      <c r="L115" s="29" t="s">
        <v>60</v>
      </c>
      <c r="M115" s="845" t="s">
        <v>105</v>
      </c>
      <c r="N115" s="29">
        <v>3</v>
      </c>
      <c r="O115" s="850">
        <v>5</v>
      </c>
      <c r="P115" s="29">
        <v>1</v>
      </c>
      <c r="Q115" s="862" t="s">
        <v>777</v>
      </c>
      <c r="R115" s="29"/>
      <c r="S115" s="98">
        <v>883.76962499999945</v>
      </c>
      <c r="T115" s="29" t="s">
        <v>124</v>
      </c>
      <c r="U115" s="29" t="s">
        <v>124</v>
      </c>
      <c r="V115" s="29" t="s">
        <v>124</v>
      </c>
      <c r="W115" s="29" t="s">
        <v>124</v>
      </c>
      <c r="X115" s="95">
        <v>87.4</v>
      </c>
      <c r="Y115" s="95">
        <v>41</v>
      </c>
      <c r="Z115" s="32">
        <v>101654</v>
      </c>
      <c r="AA115" s="39">
        <v>289896.4068</v>
      </c>
      <c r="AB115" s="853">
        <f>AO115*AA115/100</f>
        <v>240034.22483039997</v>
      </c>
      <c r="AC115" s="32">
        <v>2.5499999999999998</v>
      </c>
      <c r="AD115" s="32">
        <v>60199</v>
      </c>
      <c r="AE115" s="854">
        <f>Y115-AC115</f>
        <v>38.450000000000003</v>
      </c>
      <c r="AF115" s="29">
        <f>Z115-AD115</f>
        <v>41455</v>
      </c>
      <c r="AG115" s="853">
        <f>AB115*Y115/100</f>
        <v>98414.032180463983</v>
      </c>
      <c r="AH115" s="853">
        <f>AC115*AB115/100</f>
        <v>6120.8727331751988</v>
      </c>
      <c r="AI115" s="853">
        <f>AG115-AH115</f>
        <v>92293.159447288781</v>
      </c>
      <c r="AJ115" s="62">
        <v>13</v>
      </c>
      <c r="AK115" s="853">
        <f>AG115/AJ115</f>
        <v>7570.3101677279983</v>
      </c>
      <c r="AL115" s="853">
        <f>AH115/AJ115</f>
        <v>470.83636409039991</v>
      </c>
      <c r="AM115" s="853">
        <f>AB115/AJ115</f>
        <v>18464.171140799997</v>
      </c>
      <c r="AN115" s="29"/>
      <c r="AO115" s="95">
        <v>82.8</v>
      </c>
      <c r="AP115" s="95">
        <v>99.5</v>
      </c>
      <c r="AQ115" s="32">
        <v>6455</v>
      </c>
      <c r="AR115" s="32">
        <v>4.05</v>
      </c>
      <c r="AS115" s="32">
        <v>5248</v>
      </c>
      <c r="AT115" s="32">
        <v>71.7</v>
      </c>
      <c r="AU115" s="32">
        <v>4575</v>
      </c>
      <c r="AV115" s="32">
        <v>3.38</v>
      </c>
      <c r="AW115" s="32">
        <v>31368</v>
      </c>
      <c r="AX115" s="32">
        <v>94.9</v>
      </c>
      <c r="AY115" s="32">
        <v>5927</v>
      </c>
      <c r="AZ115" s="32">
        <v>95.4</v>
      </c>
      <c r="BA115" s="32">
        <v>16800</v>
      </c>
      <c r="BB115" s="95">
        <v>2.09</v>
      </c>
      <c r="BC115" s="32">
        <v>3.28</v>
      </c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32">
        <v>7.04</v>
      </c>
      <c r="BQ115" s="81">
        <v>2.78</v>
      </c>
      <c r="BR115" s="83">
        <v>10.199999999999999</v>
      </c>
      <c r="BS115" s="86">
        <v>86.3</v>
      </c>
      <c r="BT115" s="69">
        <v>2.25</v>
      </c>
      <c r="BU115" s="88">
        <v>0.23</v>
      </c>
      <c r="BV115" s="87">
        <v>8.2200000000000006</v>
      </c>
      <c r="BW115" s="69" t="s">
        <v>124</v>
      </c>
      <c r="BX115" s="91">
        <v>18.5</v>
      </c>
      <c r="BY115" s="69" t="s">
        <v>124</v>
      </c>
      <c r="BZ115" s="69">
        <v>61.7</v>
      </c>
      <c r="CA115" s="69">
        <v>38.299999999999997</v>
      </c>
      <c r="CB115" s="93">
        <v>1.6109660574412534</v>
      </c>
      <c r="CC115" s="94">
        <v>7.0200000000000002E-3</v>
      </c>
      <c r="CD115" s="69" t="s">
        <v>124</v>
      </c>
      <c r="CE115" s="69">
        <v>27.8</v>
      </c>
      <c r="CF115" s="69">
        <v>20</v>
      </c>
      <c r="CG115" s="95">
        <v>8.4659999999999993</v>
      </c>
      <c r="CH115" s="32">
        <v>92.8</v>
      </c>
      <c r="CI115" s="32">
        <v>16574</v>
      </c>
      <c r="CJ115" s="95">
        <v>7.2000000000000028</v>
      </c>
      <c r="CK115" s="95">
        <v>10.148999999999999</v>
      </c>
      <c r="CL115" s="32">
        <v>37.299999999999997</v>
      </c>
      <c r="CM115" s="95">
        <v>3.8045999999999993</v>
      </c>
      <c r="CN115" s="32">
        <v>45.7</v>
      </c>
      <c r="CO115" s="95">
        <v>4.6613999999999995</v>
      </c>
      <c r="CP115" s="32">
        <v>16.5</v>
      </c>
      <c r="CQ115" s="95">
        <v>1.6829999999999998</v>
      </c>
      <c r="CR115" s="95">
        <v>1.1399999999999999</v>
      </c>
      <c r="CS115" s="96" t="s">
        <v>778</v>
      </c>
      <c r="CT115" s="847">
        <v>119.3</v>
      </c>
      <c r="CU115" s="847" t="s">
        <v>409</v>
      </c>
      <c r="CV115" s="847">
        <v>11466</v>
      </c>
      <c r="CW115" s="847">
        <v>82.9</v>
      </c>
      <c r="CX115" s="847">
        <v>17.100000000000001</v>
      </c>
      <c r="CY115" s="847" t="s">
        <v>409</v>
      </c>
      <c r="CZ115" s="847">
        <v>5898</v>
      </c>
      <c r="DA115" s="847" t="s">
        <v>409</v>
      </c>
      <c r="DB115" s="847">
        <v>7.38</v>
      </c>
      <c r="DC115" s="847">
        <v>0</v>
      </c>
      <c r="DD115" s="97">
        <v>74.762551862720997</v>
      </c>
      <c r="DE115" s="98">
        <v>13.177109399999999</v>
      </c>
      <c r="DF115" s="820"/>
      <c r="DG115" s="29" t="s">
        <v>60</v>
      </c>
      <c r="DH115" s="872" t="s">
        <v>615</v>
      </c>
      <c r="DI115" s="872" t="s">
        <v>615</v>
      </c>
      <c r="DJ115" s="872" t="s">
        <v>615</v>
      </c>
      <c r="DK115" s="872">
        <v>2</v>
      </c>
      <c r="DL115" s="872">
        <v>2</v>
      </c>
      <c r="DM115" s="872">
        <v>2</v>
      </c>
      <c r="DN115" s="820" t="s">
        <v>440</v>
      </c>
      <c r="DO115" s="873" t="s">
        <v>3412</v>
      </c>
      <c r="DP115" s="872">
        <v>60</v>
      </c>
      <c r="DQ115" s="872" t="s">
        <v>438</v>
      </c>
      <c r="DR115" s="872" t="s">
        <v>438</v>
      </c>
      <c r="DS115" s="873" t="s">
        <v>3410</v>
      </c>
      <c r="DT115" s="873" t="s">
        <v>3481</v>
      </c>
      <c r="DW115" s="61"/>
      <c r="DX115" s="15"/>
      <c r="DY115" s="15"/>
    </row>
    <row r="116" spans="1:151" ht="13.15" hidden="1" customHeight="1">
      <c r="A116" s="29"/>
      <c r="B116" s="30">
        <v>8296</v>
      </c>
      <c r="C116" s="810" t="s">
        <v>504</v>
      </c>
      <c r="D116" s="32" t="s">
        <v>2167</v>
      </c>
      <c r="E116" s="32">
        <v>9062204844</v>
      </c>
      <c r="F116" s="69">
        <v>28</v>
      </c>
      <c r="G116" s="32" t="s">
        <v>2163</v>
      </c>
      <c r="H116" s="842" t="s">
        <v>667</v>
      </c>
      <c r="I116" s="843"/>
      <c r="J116" s="844" t="s">
        <v>504</v>
      </c>
      <c r="K116" s="29" t="s">
        <v>48</v>
      </c>
      <c r="L116" s="32" t="s">
        <v>505</v>
      </c>
      <c r="M116" s="845"/>
      <c r="N116" s="29">
        <v>2</v>
      </c>
      <c r="O116" s="850" t="s">
        <v>3196</v>
      </c>
      <c r="P116" s="29">
        <v>1</v>
      </c>
      <c r="Q116" s="846" t="s">
        <v>777</v>
      </c>
      <c r="R116" s="29"/>
      <c r="S116" s="98">
        <v>270.18528499999911</v>
      </c>
      <c r="T116" s="29"/>
      <c r="U116" s="29"/>
      <c r="V116" s="29"/>
      <c r="W116" s="29"/>
      <c r="X116" s="32"/>
      <c r="Y116" s="32"/>
      <c r="Z116" s="32"/>
      <c r="AA116" s="29"/>
      <c r="AB116" s="29"/>
      <c r="AC116" s="32"/>
      <c r="AD116" s="32"/>
      <c r="AE116" s="29"/>
      <c r="AF116" s="29"/>
      <c r="AG116" s="29"/>
      <c r="AH116" s="29"/>
      <c r="AI116" s="29"/>
      <c r="AJ116" s="62"/>
      <c r="AK116" s="29"/>
      <c r="AL116" s="29"/>
      <c r="AM116" s="29"/>
      <c r="AN116" s="29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32"/>
      <c r="BQ116" s="81">
        <v>1.84</v>
      </c>
      <c r="BR116" s="83">
        <v>1.25</v>
      </c>
      <c r="BS116" s="85">
        <v>95.5</v>
      </c>
      <c r="BT116" s="69">
        <v>0.19</v>
      </c>
      <c r="BU116" s="88">
        <v>2.5999999999999999E-2</v>
      </c>
      <c r="BV116" s="69">
        <v>8.77</v>
      </c>
      <c r="BW116" s="32" t="s">
        <v>124</v>
      </c>
      <c r="BX116" s="90">
        <v>0.91</v>
      </c>
      <c r="BY116" s="92">
        <v>8.4899999999999993E-3</v>
      </c>
      <c r="BZ116" s="69">
        <v>52.9</v>
      </c>
      <c r="CA116" s="69">
        <v>47.1</v>
      </c>
      <c r="CB116" s="93">
        <v>1.1231422505307855</v>
      </c>
      <c r="CC116" s="94">
        <v>2.9000000000000001E-2</v>
      </c>
      <c r="CD116" s="32" t="s">
        <v>124</v>
      </c>
      <c r="CE116" s="87">
        <v>3.12</v>
      </c>
      <c r="CF116" s="87">
        <v>0.91</v>
      </c>
      <c r="CG116" s="95">
        <v>1.01</v>
      </c>
      <c r="CH116" s="95">
        <v>93.6</v>
      </c>
      <c r="CI116" s="107">
        <v>19013</v>
      </c>
      <c r="CJ116" s="95">
        <v>6.4000000000000057</v>
      </c>
      <c r="CK116" s="95">
        <v>2.95</v>
      </c>
      <c r="CL116" s="95">
        <v>9.0299999999999994</v>
      </c>
      <c r="CM116" s="95">
        <v>0.3</v>
      </c>
      <c r="CN116" s="95">
        <v>21.6</v>
      </c>
      <c r="CO116" s="95">
        <v>0.71</v>
      </c>
      <c r="CP116" s="95">
        <v>59</v>
      </c>
      <c r="CQ116" s="95">
        <v>1.94</v>
      </c>
      <c r="CR116" s="95">
        <v>4.2999999999999997E-2</v>
      </c>
      <c r="CS116" s="32" t="s">
        <v>784</v>
      </c>
      <c r="CT116" s="26">
        <v>1.5</v>
      </c>
      <c r="CU116" s="847" t="s">
        <v>409</v>
      </c>
      <c r="CV116" s="847">
        <v>12646</v>
      </c>
      <c r="CW116" s="847">
        <v>90.8</v>
      </c>
      <c r="CX116" s="847">
        <v>9.1999999999999993</v>
      </c>
      <c r="CY116" s="847" t="s">
        <v>409</v>
      </c>
      <c r="CZ116" s="847" t="s">
        <v>409</v>
      </c>
      <c r="DA116" s="847" t="s">
        <v>409</v>
      </c>
      <c r="DB116" s="847" t="s">
        <v>409</v>
      </c>
      <c r="DC116" s="848">
        <v>0</v>
      </c>
      <c r="DD116" s="97">
        <v>97.042165498115338</v>
      </c>
      <c r="DE116" s="98">
        <v>7.9501599999999994</v>
      </c>
      <c r="DF116" s="29" t="s">
        <v>506</v>
      </c>
      <c r="DG116" s="29" t="s">
        <v>506</v>
      </c>
      <c r="DH116" s="29">
        <v>180</v>
      </c>
      <c r="DI116" s="29">
        <v>67</v>
      </c>
      <c r="DJ116" s="822">
        <v>20.679012345679013</v>
      </c>
      <c r="DK116" s="29">
        <v>1</v>
      </c>
      <c r="DL116" s="29">
        <v>0</v>
      </c>
      <c r="DM116" s="29">
        <v>0</v>
      </c>
      <c r="DN116" s="29" t="s">
        <v>438</v>
      </c>
      <c r="DO116" s="845" t="s">
        <v>507</v>
      </c>
      <c r="DP116" s="68">
        <v>32</v>
      </c>
      <c r="DQ116" s="29" t="s">
        <v>440</v>
      </c>
      <c r="DR116" s="29" t="s">
        <v>438</v>
      </c>
      <c r="DS116" s="75">
        <v>0</v>
      </c>
      <c r="DT116" s="845" t="s">
        <v>508</v>
      </c>
      <c r="DW116" s="61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</row>
    <row r="117" spans="1:151" ht="13.15" customHeight="1">
      <c r="A117" s="29"/>
      <c r="B117" s="30">
        <v>11202</v>
      </c>
      <c r="C117" s="810" t="s">
        <v>417</v>
      </c>
      <c r="D117" s="32" t="s">
        <v>1004</v>
      </c>
      <c r="E117" s="32">
        <v>6060141362</v>
      </c>
      <c r="F117" s="69">
        <v>59</v>
      </c>
      <c r="G117" s="32" t="s">
        <v>1359</v>
      </c>
      <c r="H117" s="842" t="s">
        <v>668</v>
      </c>
      <c r="I117" s="843" t="s">
        <v>397</v>
      </c>
      <c r="J117" s="30" t="s">
        <v>417</v>
      </c>
      <c r="K117" s="29" t="s">
        <v>48</v>
      </c>
      <c r="L117" s="29" t="s">
        <v>60</v>
      </c>
      <c r="M117" s="845" t="s">
        <v>105</v>
      </c>
      <c r="N117" s="29">
        <v>3</v>
      </c>
      <c r="O117" s="29">
        <v>3</v>
      </c>
      <c r="P117" s="29">
        <v>1</v>
      </c>
      <c r="Q117" s="862" t="s">
        <v>781</v>
      </c>
      <c r="R117" s="29"/>
      <c r="S117" s="98">
        <v>297.01576499999965</v>
      </c>
      <c r="T117" s="29" t="s">
        <v>124</v>
      </c>
      <c r="U117" s="29" t="s">
        <v>124</v>
      </c>
      <c r="V117" s="29" t="s">
        <v>124</v>
      </c>
      <c r="W117" s="29" t="s">
        <v>124</v>
      </c>
      <c r="X117" s="95">
        <v>24.9</v>
      </c>
      <c r="Y117" s="95">
        <v>46.9</v>
      </c>
      <c r="Z117" s="32">
        <v>70746</v>
      </c>
      <c r="AA117" s="39">
        <v>2843.0785392696353</v>
      </c>
      <c r="AB117" s="853">
        <f>X117*AA117/100</f>
        <v>707.92655627813917</v>
      </c>
      <c r="AC117" s="32">
        <v>22.5</v>
      </c>
      <c r="AD117" s="32">
        <v>38942</v>
      </c>
      <c r="AE117" s="854">
        <f>Y117-AC117</f>
        <v>24.4</v>
      </c>
      <c r="AF117" s="29">
        <f>Z117-AD117</f>
        <v>31804</v>
      </c>
      <c r="AG117" s="853">
        <f>AB117*Y117/100</f>
        <v>332.01755489444724</v>
      </c>
      <c r="AH117" s="853">
        <f>AC117*AB117/100</f>
        <v>159.28347516258131</v>
      </c>
      <c r="AI117" s="853">
        <f>AG117-AH117</f>
        <v>172.73407973186593</v>
      </c>
      <c r="AJ117" s="62">
        <v>7</v>
      </c>
      <c r="AK117" s="853">
        <f>AG117/AJ117</f>
        <v>47.431079270635323</v>
      </c>
      <c r="AL117" s="853">
        <f>AH117/AJ117</f>
        <v>22.754782166083043</v>
      </c>
      <c r="AM117" s="853">
        <f>AB117/AJ117</f>
        <v>101.13236518259131</v>
      </c>
      <c r="AN117" s="29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95"/>
      <c r="BC117" s="32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32"/>
      <c r="BQ117" s="81">
        <v>10.7</v>
      </c>
      <c r="BR117" s="83">
        <v>61.7</v>
      </c>
      <c r="BS117" s="86">
        <v>26.7</v>
      </c>
      <c r="BT117" s="69">
        <v>6.91</v>
      </c>
      <c r="BU117" s="88">
        <v>0.96</v>
      </c>
      <c r="BV117" s="87">
        <v>9.0399999999999991</v>
      </c>
      <c r="BW117" s="69" t="s">
        <v>124</v>
      </c>
      <c r="BX117" s="91">
        <v>58</v>
      </c>
      <c r="BY117" s="69" t="s">
        <v>124</v>
      </c>
      <c r="BZ117" s="69">
        <v>67.099999999999994</v>
      </c>
      <c r="CA117" s="69">
        <v>32.9</v>
      </c>
      <c r="CB117" s="93">
        <v>2.0395136778115499</v>
      </c>
      <c r="CC117" s="94">
        <v>4.2000000000000003E-2</v>
      </c>
      <c r="CD117" s="69" t="s">
        <v>124</v>
      </c>
      <c r="CE117" s="69">
        <v>60.3</v>
      </c>
      <c r="CF117" s="69">
        <v>40.6</v>
      </c>
      <c r="CG117" s="95">
        <v>40.722000000000001</v>
      </c>
      <c r="CH117" s="32">
        <v>93.5</v>
      </c>
      <c r="CI117" s="32">
        <v>13796</v>
      </c>
      <c r="CJ117" s="95">
        <v>6.5</v>
      </c>
      <c r="CK117" s="95">
        <v>60.6511</v>
      </c>
      <c r="CL117" s="32">
        <v>40.200000000000003</v>
      </c>
      <c r="CM117" s="95">
        <v>24.8034</v>
      </c>
      <c r="CN117" s="32">
        <v>25.8</v>
      </c>
      <c r="CO117" s="95">
        <v>15.918600000000001</v>
      </c>
      <c r="CP117" s="32">
        <v>32.299999999999997</v>
      </c>
      <c r="CQ117" s="95">
        <v>19.929099999999998</v>
      </c>
      <c r="CR117" s="95">
        <v>0.48</v>
      </c>
      <c r="CS117" s="96" t="s">
        <v>172</v>
      </c>
      <c r="CT117" s="29"/>
      <c r="CU117" s="29"/>
      <c r="CV117" s="29"/>
      <c r="CW117" s="29"/>
      <c r="CX117" s="29"/>
      <c r="CY117" s="29"/>
      <c r="CZ117" s="847" t="s">
        <v>409</v>
      </c>
      <c r="DA117" s="847" t="s">
        <v>409</v>
      </c>
      <c r="DB117" s="847" t="s">
        <v>409</v>
      </c>
      <c r="DC117" s="847">
        <v>0</v>
      </c>
      <c r="DD117" s="97">
        <v>42.16446124763705</v>
      </c>
      <c r="DE117" s="98">
        <v>0.56861570785392701</v>
      </c>
      <c r="DF117" s="820"/>
      <c r="DG117" s="29" t="s">
        <v>60</v>
      </c>
      <c r="DH117" s="872" t="s">
        <v>615</v>
      </c>
      <c r="DI117" s="872" t="s">
        <v>615</v>
      </c>
      <c r="DJ117" s="872" t="s">
        <v>615</v>
      </c>
      <c r="DK117" s="872">
        <v>2</v>
      </c>
      <c r="DL117" s="872">
        <v>2</v>
      </c>
      <c r="DM117" s="872">
        <v>1</v>
      </c>
      <c r="DN117" s="820" t="s">
        <v>440</v>
      </c>
      <c r="DO117" s="845" t="s">
        <v>3332</v>
      </c>
      <c r="DP117" s="29">
        <v>12</v>
      </c>
      <c r="DQ117" s="29" t="s">
        <v>438</v>
      </c>
      <c r="DR117" s="29" t="s">
        <v>438</v>
      </c>
      <c r="DS117" s="845" t="s">
        <v>3343</v>
      </c>
      <c r="DT117" s="845" t="s">
        <v>3482</v>
      </c>
      <c r="DW117" s="61"/>
    </row>
    <row r="118" spans="1:151" ht="13.15" customHeight="1">
      <c r="A118" s="29"/>
      <c r="B118" s="30">
        <v>11403</v>
      </c>
      <c r="C118" s="810" t="s">
        <v>388</v>
      </c>
      <c r="D118" s="32" t="s">
        <v>865</v>
      </c>
      <c r="E118" s="32">
        <v>7557305349</v>
      </c>
      <c r="F118" s="69">
        <v>44</v>
      </c>
      <c r="G118" s="32" t="s">
        <v>1333</v>
      </c>
      <c r="H118" s="842" t="s">
        <v>668</v>
      </c>
      <c r="I118" s="843" t="s">
        <v>377</v>
      </c>
      <c r="J118" s="30" t="s">
        <v>388</v>
      </c>
      <c r="K118" s="29" t="s">
        <v>48</v>
      </c>
      <c r="L118" s="29" t="s">
        <v>389</v>
      </c>
      <c r="M118" s="845" t="s">
        <v>106</v>
      </c>
      <c r="N118" s="29">
        <v>2</v>
      </c>
      <c r="O118" s="850">
        <v>5</v>
      </c>
      <c r="P118" s="29">
        <v>1</v>
      </c>
      <c r="Q118" s="862" t="s">
        <v>777</v>
      </c>
      <c r="R118" s="29"/>
      <c r="S118" s="98">
        <v>1939.7414649999969</v>
      </c>
      <c r="T118" s="29" t="s">
        <v>124</v>
      </c>
      <c r="U118" s="29" t="s">
        <v>124</v>
      </c>
      <c r="V118" s="29" t="s">
        <v>124</v>
      </c>
      <c r="W118" s="29" t="s">
        <v>124</v>
      </c>
      <c r="X118" s="95">
        <v>89.1</v>
      </c>
      <c r="Y118" s="95">
        <v>35.9</v>
      </c>
      <c r="Z118" s="32">
        <v>20168</v>
      </c>
      <c r="AA118" s="39">
        <v>619930.31099999999</v>
      </c>
      <c r="AB118" s="853">
        <f>AO118*AA118/100</f>
        <v>544298.81305799994</v>
      </c>
      <c r="AC118" s="32">
        <v>1.99</v>
      </c>
      <c r="AD118" s="32">
        <v>18295</v>
      </c>
      <c r="AE118" s="854">
        <f>Y118-AC118</f>
        <v>33.909999999999997</v>
      </c>
      <c r="AF118" s="29">
        <f>Z118-AD118</f>
        <v>1873</v>
      </c>
      <c r="AG118" s="853">
        <f>AB118*Y118/100</f>
        <v>195403.27388782197</v>
      </c>
      <c r="AH118" s="853">
        <f>AC118*AB118/100</f>
        <v>10831.546379854199</v>
      </c>
      <c r="AI118" s="853">
        <f>AG118-AH118</f>
        <v>184571.72750796776</v>
      </c>
      <c r="AJ118" s="62">
        <v>21</v>
      </c>
      <c r="AK118" s="853">
        <f>AG118/AJ118</f>
        <v>9304.9178041819978</v>
      </c>
      <c r="AL118" s="853">
        <f>AH118/AJ118</f>
        <v>515.78792285019995</v>
      </c>
      <c r="AM118" s="853">
        <f>AB118/AJ118</f>
        <v>25918.991097999999</v>
      </c>
      <c r="AN118" s="29"/>
      <c r="AO118" s="95">
        <v>87.8</v>
      </c>
      <c r="AP118" s="95">
        <v>95.4</v>
      </c>
      <c r="AQ118" s="32">
        <v>1571</v>
      </c>
      <c r="AR118" s="32">
        <v>3.36</v>
      </c>
      <c r="AS118" s="32">
        <v>3674</v>
      </c>
      <c r="AT118" s="32">
        <v>39</v>
      </c>
      <c r="AU118" s="32">
        <v>1807</v>
      </c>
      <c r="AV118" s="32">
        <v>2.06</v>
      </c>
      <c r="AW118" s="32">
        <v>5767</v>
      </c>
      <c r="AX118" s="32">
        <v>97.8</v>
      </c>
      <c r="AY118" s="32">
        <v>2785</v>
      </c>
      <c r="AZ118" s="32">
        <v>98.4</v>
      </c>
      <c r="BA118" s="32">
        <v>5377</v>
      </c>
      <c r="BB118" s="95">
        <v>2.67</v>
      </c>
      <c r="BC118" s="32">
        <v>4.4800000000000004</v>
      </c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32">
        <v>7.78</v>
      </c>
      <c r="BQ118" s="81">
        <v>10.7</v>
      </c>
      <c r="BR118" s="83">
        <v>14</v>
      </c>
      <c r="BS118" s="86">
        <v>72.2</v>
      </c>
      <c r="BT118" s="69">
        <v>10.1</v>
      </c>
      <c r="BU118" s="88">
        <v>0.1</v>
      </c>
      <c r="BV118" s="87">
        <v>1.6</v>
      </c>
      <c r="BW118" s="69" t="s">
        <v>124</v>
      </c>
      <c r="BX118" s="91" t="s">
        <v>124</v>
      </c>
      <c r="BY118" s="69" t="s">
        <v>124</v>
      </c>
      <c r="BZ118" s="69">
        <v>2.4300000000000002</v>
      </c>
      <c r="CA118" s="69">
        <v>97.5</v>
      </c>
      <c r="CB118" s="93">
        <v>2.4923076923076926E-2</v>
      </c>
      <c r="CC118" s="94">
        <v>0</v>
      </c>
      <c r="CD118" s="69" t="s">
        <v>124</v>
      </c>
      <c r="CE118" s="69">
        <v>56.9</v>
      </c>
      <c r="CF118" s="69">
        <v>59.5</v>
      </c>
      <c r="CG118" s="95">
        <v>12.417999999999999</v>
      </c>
      <c r="CH118" s="32">
        <v>89.6</v>
      </c>
      <c r="CI118" s="32">
        <v>16192</v>
      </c>
      <c r="CJ118" s="95">
        <v>10.400000000000006</v>
      </c>
      <c r="CK118" s="95">
        <v>13.719999999999999</v>
      </c>
      <c r="CL118" s="32">
        <v>11.2</v>
      </c>
      <c r="CM118" s="95">
        <v>1.5679999999999998</v>
      </c>
      <c r="CN118" s="32">
        <v>77.5</v>
      </c>
      <c r="CO118" s="95">
        <v>10.85</v>
      </c>
      <c r="CP118" s="32">
        <v>9.3000000000000007</v>
      </c>
      <c r="CQ118" s="95">
        <v>1.3020000000000003</v>
      </c>
      <c r="CR118" s="95">
        <v>0.03</v>
      </c>
      <c r="CS118" s="96" t="s">
        <v>789</v>
      </c>
      <c r="CT118" s="847">
        <v>6.3</v>
      </c>
      <c r="CU118" s="847" t="s">
        <v>409</v>
      </c>
      <c r="CV118" s="847">
        <v>30832</v>
      </c>
      <c r="CW118" s="847">
        <v>85.9</v>
      </c>
      <c r="CX118" s="847">
        <v>14.1</v>
      </c>
      <c r="CY118" s="847" t="s">
        <v>409</v>
      </c>
      <c r="CZ118" s="847" t="s">
        <v>409</v>
      </c>
      <c r="DA118" s="847" t="s">
        <v>409</v>
      </c>
      <c r="DB118" s="847" t="s">
        <v>409</v>
      </c>
      <c r="DC118" s="847">
        <v>0</v>
      </c>
      <c r="DD118" s="97">
        <v>91.231765655452094</v>
      </c>
      <c r="DE118" s="98">
        <v>29.520491000000003</v>
      </c>
      <c r="DF118" s="820"/>
      <c r="DG118" s="29" t="s">
        <v>389</v>
      </c>
      <c r="DH118" s="872" t="s">
        <v>615</v>
      </c>
      <c r="DI118" s="872" t="s">
        <v>615</v>
      </c>
      <c r="DJ118" s="872" t="s">
        <v>615</v>
      </c>
      <c r="DK118" s="872">
        <v>2</v>
      </c>
      <c r="DL118" s="872">
        <v>1</v>
      </c>
      <c r="DM118" s="872">
        <v>1</v>
      </c>
      <c r="DN118" s="820" t="s">
        <v>438</v>
      </c>
      <c r="DO118" s="873" t="s">
        <v>442</v>
      </c>
      <c r="DP118" s="872">
        <v>65</v>
      </c>
      <c r="DQ118" s="872" t="s">
        <v>440</v>
      </c>
      <c r="DR118" s="872" t="s">
        <v>438</v>
      </c>
      <c r="DS118" s="873" t="s">
        <v>3413</v>
      </c>
      <c r="DT118" s="873" t="s">
        <v>3414</v>
      </c>
      <c r="DW118" s="61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</row>
    <row r="119" spans="1:151" ht="13.15" customHeight="1">
      <c r="A119" s="29"/>
      <c r="B119" s="30">
        <v>10801</v>
      </c>
      <c r="C119" s="871" t="s">
        <v>358</v>
      </c>
      <c r="D119" s="111" t="s">
        <v>1328</v>
      </c>
      <c r="E119" s="111">
        <v>5707302018</v>
      </c>
      <c r="F119" s="69">
        <v>62</v>
      </c>
      <c r="G119" s="32" t="s">
        <v>1447</v>
      </c>
      <c r="H119" s="842" t="s">
        <v>668</v>
      </c>
      <c r="I119" s="843" t="s">
        <v>339</v>
      </c>
      <c r="J119" s="30" t="s">
        <v>358</v>
      </c>
      <c r="K119" s="29" t="s">
        <v>43</v>
      </c>
      <c r="L119" s="29" t="s">
        <v>226</v>
      </c>
      <c r="M119" s="845" t="s">
        <v>114</v>
      </c>
      <c r="N119" s="29">
        <v>2</v>
      </c>
      <c r="O119" s="850" t="s">
        <v>3196</v>
      </c>
      <c r="P119" s="29">
        <v>1</v>
      </c>
      <c r="Q119" s="69" t="s">
        <v>781</v>
      </c>
      <c r="R119" s="852">
        <v>35.6265466252</v>
      </c>
      <c r="S119" s="98">
        <v>1958.4234279999996</v>
      </c>
      <c r="T119" s="29" t="s">
        <v>124</v>
      </c>
      <c r="U119" s="29" t="s">
        <v>124</v>
      </c>
      <c r="V119" s="29" t="s">
        <v>124</v>
      </c>
      <c r="W119" s="29" t="s">
        <v>124</v>
      </c>
      <c r="X119" s="29" t="s">
        <v>124</v>
      </c>
      <c r="Y119" s="29" t="s">
        <v>124</v>
      </c>
      <c r="Z119" s="29" t="s">
        <v>124</v>
      </c>
      <c r="AA119" s="39">
        <v>101420.21716287217</v>
      </c>
      <c r="AB119" s="853">
        <f>AO119*AA119/100</f>
        <v>59229.406823117344</v>
      </c>
      <c r="AC119" s="29"/>
      <c r="AD119" s="29"/>
      <c r="AE119" s="29"/>
      <c r="AF119" s="29"/>
      <c r="AG119" s="29"/>
      <c r="AH119" s="29"/>
      <c r="AI119" s="29"/>
      <c r="AJ119" s="62">
        <v>12</v>
      </c>
      <c r="AK119" s="29"/>
      <c r="AL119" s="29"/>
      <c r="AM119" s="29"/>
      <c r="AN119" s="29"/>
      <c r="AO119" s="95">
        <v>58.4</v>
      </c>
      <c r="AP119" s="95">
        <v>95.8</v>
      </c>
      <c r="AQ119" s="32">
        <v>2862</v>
      </c>
      <c r="AR119" s="32">
        <v>1.68</v>
      </c>
      <c r="AS119" s="32">
        <v>3500</v>
      </c>
      <c r="AT119" s="32">
        <v>90.9</v>
      </c>
      <c r="AU119" s="32">
        <v>6281</v>
      </c>
      <c r="AV119" s="32">
        <v>1.66</v>
      </c>
      <c r="AW119" s="32">
        <v>18633</v>
      </c>
      <c r="AX119" s="32">
        <v>97.2</v>
      </c>
      <c r="AY119" s="32">
        <v>4646</v>
      </c>
      <c r="AZ119" s="32">
        <v>94.9</v>
      </c>
      <c r="BA119" s="32">
        <v>10163</v>
      </c>
      <c r="BB119" s="95">
        <v>3.78</v>
      </c>
      <c r="BC119" s="32">
        <v>11.7</v>
      </c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32">
        <v>23</v>
      </c>
      <c r="BQ119" s="81">
        <v>5.0999999999999996</v>
      </c>
      <c r="BR119" s="83">
        <v>27.4</v>
      </c>
      <c r="BS119" s="85">
        <v>66.900000000000006</v>
      </c>
      <c r="BT119" s="69">
        <v>4.2</v>
      </c>
      <c r="BU119" s="89">
        <v>0.4</v>
      </c>
      <c r="BV119" s="69">
        <v>7.5</v>
      </c>
      <c r="BW119" s="69" t="s">
        <v>124</v>
      </c>
      <c r="BX119" s="91">
        <v>82.3</v>
      </c>
      <c r="BY119" s="69" t="s">
        <v>124</v>
      </c>
      <c r="BZ119" s="69">
        <v>77.599999999999994</v>
      </c>
      <c r="CA119" s="69">
        <v>22.4</v>
      </c>
      <c r="CB119" s="93">
        <v>3.4642857142857144</v>
      </c>
      <c r="CC119" s="111">
        <v>0.2</v>
      </c>
      <c r="CD119" s="69" t="s">
        <v>124</v>
      </c>
      <c r="CE119" s="69">
        <v>51.8</v>
      </c>
      <c r="CF119" s="69">
        <v>15.3</v>
      </c>
      <c r="CG119" s="95">
        <v>24.413399999999999</v>
      </c>
      <c r="CH119" s="32">
        <v>97.3</v>
      </c>
      <c r="CI119" s="32">
        <v>22878</v>
      </c>
      <c r="CJ119" s="95">
        <v>2.7000000000000028</v>
      </c>
      <c r="CK119" s="95">
        <v>27.153399999999998</v>
      </c>
      <c r="CL119" s="32">
        <v>80.7</v>
      </c>
      <c r="CM119" s="95">
        <v>22.111799999999999</v>
      </c>
      <c r="CN119" s="32">
        <v>8.4</v>
      </c>
      <c r="CO119" s="95">
        <v>2.3016000000000001</v>
      </c>
      <c r="CP119" s="32">
        <v>10</v>
      </c>
      <c r="CQ119" s="95">
        <v>2.74</v>
      </c>
      <c r="CR119" s="32">
        <v>0.1</v>
      </c>
      <c r="CS119" s="96" t="s">
        <v>786</v>
      </c>
      <c r="CT119" s="26">
        <v>50.8</v>
      </c>
      <c r="CU119" s="847" t="s">
        <v>409</v>
      </c>
      <c r="CV119" s="847">
        <v>12773</v>
      </c>
      <c r="CW119" s="847">
        <v>54.3</v>
      </c>
      <c r="CX119" s="847">
        <v>45.7</v>
      </c>
      <c r="CY119" s="847" t="s">
        <v>409</v>
      </c>
      <c r="CZ119" s="847" t="s">
        <v>409</v>
      </c>
      <c r="DA119" s="847" t="s">
        <v>409</v>
      </c>
      <c r="DB119" s="847" t="s">
        <v>409</v>
      </c>
      <c r="DC119" s="848">
        <v>0</v>
      </c>
      <c r="DD119" s="97">
        <v>73.954661073675751</v>
      </c>
      <c r="DE119" s="98">
        <v>8.4516847635726808</v>
      </c>
      <c r="DF119" s="820"/>
      <c r="DG119" s="29" t="s">
        <v>226</v>
      </c>
      <c r="DH119" s="872" t="s">
        <v>615</v>
      </c>
      <c r="DI119" s="872" t="s">
        <v>615</v>
      </c>
      <c r="DJ119" s="872" t="s">
        <v>615</v>
      </c>
      <c r="DK119" s="872">
        <v>2</v>
      </c>
      <c r="DL119" s="872">
        <v>2</v>
      </c>
      <c r="DM119" s="872">
        <v>1</v>
      </c>
      <c r="DN119" s="820" t="s">
        <v>440</v>
      </c>
      <c r="DO119" s="873" t="s">
        <v>3398</v>
      </c>
      <c r="DP119" s="872">
        <v>40</v>
      </c>
      <c r="DQ119" s="872" t="s">
        <v>440</v>
      </c>
      <c r="DR119" s="872" t="s">
        <v>438</v>
      </c>
      <c r="DS119" s="873" t="s">
        <v>3410</v>
      </c>
      <c r="DT119" s="873" t="s">
        <v>3483</v>
      </c>
      <c r="DW119" s="61"/>
    </row>
    <row r="120" spans="1:151" ht="13.15" customHeight="1">
      <c r="A120" s="29"/>
      <c r="B120" s="30">
        <v>10811</v>
      </c>
      <c r="C120" s="871" t="s">
        <v>358</v>
      </c>
      <c r="D120" s="870" t="s">
        <v>1328</v>
      </c>
      <c r="E120" s="870">
        <v>5707302018</v>
      </c>
      <c r="F120" s="813">
        <v>62</v>
      </c>
      <c r="G120" s="830" t="s">
        <v>1445</v>
      </c>
      <c r="H120" s="842" t="s">
        <v>668</v>
      </c>
      <c r="I120" s="843" t="s">
        <v>341</v>
      </c>
      <c r="J120" s="30" t="s">
        <v>358</v>
      </c>
      <c r="K120" s="29" t="s">
        <v>43</v>
      </c>
      <c r="L120" s="29" t="s">
        <v>226</v>
      </c>
      <c r="M120" s="845" t="s">
        <v>114</v>
      </c>
      <c r="N120" s="29">
        <v>2</v>
      </c>
      <c r="O120" s="29"/>
      <c r="P120" s="29">
        <v>1</v>
      </c>
      <c r="Q120" s="69" t="s">
        <v>781</v>
      </c>
      <c r="R120" s="852">
        <v>2.4862307500000003</v>
      </c>
      <c r="S120" s="98">
        <v>746.15880000000061</v>
      </c>
      <c r="T120" s="29" t="s">
        <v>124</v>
      </c>
      <c r="U120" s="29" t="s">
        <v>124</v>
      </c>
      <c r="V120" s="29" t="s">
        <v>124</v>
      </c>
      <c r="W120" s="29" t="s">
        <v>124</v>
      </c>
      <c r="X120" s="29" t="s">
        <v>124</v>
      </c>
      <c r="Y120" s="29" t="s">
        <v>124</v>
      </c>
      <c r="Z120" s="29" t="s">
        <v>124</v>
      </c>
      <c r="AA120" s="39">
        <v>5633.2457999999997</v>
      </c>
      <c r="AB120" s="853">
        <f>AO120*AA120/100</f>
        <v>2157.5331413999997</v>
      </c>
      <c r="AC120" s="29"/>
      <c r="AD120" s="29"/>
      <c r="AE120" s="29"/>
      <c r="AF120" s="29"/>
      <c r="AG120" s="29"/>
      <c r="AH120" s="29"/>
      <c r="AI120" s="29"/>
      <c r="AJ120" s="62">
        <v>9</v>
      </c>
      <c r="AK120" s="29"/>
      <c r="AL120" s="29"/>
      <c r="AM120" s="29"/>
      <c r="AN120" s="29"/>
      <c r="AO120" s="95">
        <v>38.299999999999997</v>
      </c>
      <c r="AP120" s="95">
        <v>53</v>
      </c>
      <c r="AQ120" s="32">
        <v>1938</v>
      </c>
      <c r="AR120" s="32">
        <v>3.79</v>
      </c>
      <c r="AS120" s="32">
        <v>4937</v>
      </c>
      <c r="AT120" s="32">
        <v>78.7</v>
      </c>
      <c r="AU120" s="32">
        <v>2480</v>
      </c>
      <c r="AV120" s="32">
        <v>3.2</v>
      </c>
      <c r="AW120" s="32">
        <v>34161</v>
      </c>
      <c r="AX120" s="32">
        <v>85.4</v>
      </c>
      <c r="AY120" s="32">
        <v>2189</v>
      </c>
      <c r="AZ120" s="32">
        <v>84.3</v>
      </c>
      <c r="BA120" s="32">
        <v>2327</v>
      </c>
      <c r="BB120" s="95">
        <v>48.8</v>
      </c>
      <c r="BC120" s="32">
        <v>3.95</v>
      </c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32">
        <v>10.8</v>
      </c>
      <c r="BQ120" s="81">
        <v>41.6</v>
      </c>
      <c r="BR120" s="83">
        <v>18.3</v>
      </c>
      <c r="BS120" s="85">
        <v>38.299999999999997</v>
      </c>
      <c r="BT120" s="69">
        <v>38.9</v>
      </c>
      <c r="BU120" s="89">
        <v>0.4</v>
      </c>
      <c r="BV120" s="69">
        <v>0.9</v>
      </c>
      <c r="BW120" s="69" t="s">
        <v>124</v>
      </c>
      <c r="BX120" s="91">
        <v>69.599999999999994</v>
      </c>
      <c r="BY120" s="69" t="s">
        <v>124</v>
      </c>
      <c r="BZ120" s="69">
        <v>67.2</v>
      </c>
      <c r="CA120" s="69">
        <v>32.799999999999997</v>
      </c>
      <c r="CB120" s="93">
        <v>2.0487804878048781</v>
      </c>
      <c r="CC120" s="111">
        <v>0.5</v>
      </c>
      <c r="CD120" s="69" t="s">
        <v>124</v>
      </c>
      <c r="CE120" s="69">
        <v>62.8</v>
      </c>
      <c r="CF120" s="69">
        <v>49.3</v>
      </c>
      <c r="CG120" s="95">
        <v>7.5579000000000001</v>
      </c>
      <c r="CH120" s="32">
        <v>89.6</v>
      </c>
      <c r="CI120" s="32">
        <v>9322</v>
      </c>
      <c r="CJ120" s="95">
        <v>10.400000000000006</v>
      </c>
      <c r="CK120" s="95">
        <v>17.952300000000001</v>
      </c>
      <c r="CL120" s="32">
        <v>24.5</v>
      </c>
      <c r="CM120" s="95">
        <v>4.4835000000000003</v>
      </c>
      <c r="CN120" s="32">
        <v>16.8</v>
      </c>
      <c r="CO120" s="95">
        <v>3.0743999999999998</v>
      </c>
      <c r="CP120" s="32">
        <v>56.8</v>
      </c>
      <c r="CQ120" s="95">
        <v>10.394400000000001</v>
      </c>
      <c r="CR120" s="32">
        <v>0.95</v>
      </c>
      <c r="CS120" s="96" t="s">
        <v>790</v>
      </c>
      <c r="CT120" s="847" t="s">
        <v>409</v>
      </c>
      <c r="CU120" s="847" t="s">
        <v>409</v>
      </c>
      <c r="CV120" s="847" t="s">
        <v>409</v>
      </c>
      <c r="CW120" s="847" t="s">
        <v>409</v>
      </c>
      <c r="CX120" s="847" t="s">
        <v>409</v>
      </c>
      <c r="CY120" s="847" t="s">
        <v>409</v>
      </c>
      <c r="CZ120" s="847" t="s">
        <v>409</v>
      </c>
      <c r="DA120" s="847" t="s">
        <v>409</v>
      </c>
      <c r="DB120" s="847" t="s">
        <v>409</v>
      </c>
      <c r="DC120" s="99" t="s">
        <v>415</v>
      </c>
      <c r="DD120" s="97">
        <v>14.844245702027374</v>
      </c>
      <c r="DE120" s="98">
        <v>0.62591620000000003</v>
      </c>
      <c r="DF120" s="820"/>
      <c r="DG120" s="29" t="s">
        <v>226</v>
      </c>
      <c r="DH120" s="872" t="s">
        <v>615</v>
      </c>
      <c r="DI120" s="872" t="s">
        <v>615</v>
      </c>
      <c r="DJ120" s="872" t="s">
        <v>615</v>
      </c>
      <c r="DK120" s="872">
        <v>2</v>
      </c>
      <c r="DL120" s="872">
        <v>2</v>
      </c>
      <c r="DM120" s="872">
        <v>1</v>
      </c>
      <c r="DN120" s="820" t="s">
        <v>440</v>
      </c>
      <c r="DO120" s="845" t="s">
        <v>3398</v>
      </c>
      <c r="DP120" s="29">
        <v>10</v>
      </c>
      <c r="DQ120" s="29" t="s">
        <v>440</v>
      </c>
      <c r="DR120" s="29" t="s">
        <v>438</v>
      </c>
      <c r="DS120" s="845" t="s">
        <v>3343</v>
      </c>
      <c r="DT120" s="873" t="s">
        <v>3483</v>
      </c>
      <c r="DW120" s="61"/>
      <c r="DX120" s="15"/>
      <c r="DY120" s="15"/>
      <c r="DZ120" s="15"/>
      <c r="EA120" s="15"/>
      <c r="EB120" s="15"/>
      <c r="EC120" s="15"/>
      <c r="ED120" s="15"/>
      <c r="EE120" s="15"/>
      <c r="EF120" s="15"/>
    </row>
    <row r="121" spans="1:151" ht="13.15" customHeight="1">
      <c r="A121" s="29">
        <v>44</v>
      </c>
      <c r="B121" s="30">
        <v>10078</v>
      </c>
      <c r="C121" s="810" t="s">
        <v>266</v>
      </c>
      <c r="D121" s="32" t="s">
        <v>1259</v>
      </c>
      <c r="E121" s="32">
        <v>6708051911</v>
      </c>
      <c r="F121" s="69">
        <v>52</v>
      </c>
      <c r="G121" s="32" t="s">
        <v>1721</v>
      </c>
      <c r="H121" s="842" t="s">
        <v>35</v>
      </c>
      <c r="I121" s="845" t="s">
        <v>280</v>
      </c>
      <c r="J121" s="844" t="s">
        <v>266</v>
      </c>
      <c r="K121" s="29" t="s">
        <v>43</v>
      </c>
      <c r="L121" s="32" t="s">
        <v>267</v>
      </c>
      <c r="M121" s="845" t="s">
        <v>105</v>
      </c>
      <c r="N121" s="29">
        <v>3</v>
      </c>
      <c r="O121" s="29">
        <v>3</v>
      </c>
      <c r="P121" s="29">
        <v>1</v>
      </c>
      <c r="Q121" s="846" t="s">
        <v>781</v>
      </c>
      <c r="R121" s="852">
        <v>3.0269327872000003</v>
      </c>
      <c r="S121" s="98">
        <v>28.756425000000036</v>
      </c>
      <c r="T121" s="29" t="s">
        <v>124</v>
      </c>
      <c r="U121" s="29" t="s">
        <v>124</v>
      </c>
      <c r="V121" s="29" t="s">
        <v>124</v>
      </c>
      <c r="W121" s="29" t="s">
        <v>124</v>
      </c>
      <c r="X121" s="29" t="s">
        <v>124</v>
      </c>
      <c r="Y121" s="29" t="s">
        <v>124</v>
      </c>
      <c r="Z121" s="29" t="s">
        <v>124</v>
      </c>
      <c r="AA121" s="39">
        <v>1618.24</v>
      </c>
      <c r="AB121" s="853">
        <f>AO121*AA121/100</f>
        <v>4.6928959999999993</v>
      </c>
      <c r="AC121" s="32" t="s">
        <v>124</v>
      </c>
      <c r="AD121" s="32" t="s">
        <v>124</v>
      </c>
      <c r="AE121" s="29" t="s">
        <v>124</v>
      </c>
      <c r="AF121" s="29" t="s">
        <v>124</v>
      </c>
      <c r="AG121" s="853" t="s">
        <v>124</v>
      </c>
      <c r="AH121" s="29" t="s">
        <v>124</v>
      </c>
      <c r="AI121" s="29" t="s">
        <v>124</v>
      </c>
      <c r="AJ121" s="62">
        <v>5</v>
      </c>
      <c r="AK121" s="29"/>
      <c r="AL121" s="29"/>
      <c r="AM121" s="822"/>
      <c r="AN121" s="29"/>
      <c r="AO121" s="95">
        <v>0.28999999999999998</v>
      </c>
      <c r="AP121" s="822" t="s">
        <v>124</v>
      </c>
      <c r="AQ121" s="29" t="s">
        <v>124</v>
      </c>
      <c r="AR121" s="29" t="s">
        <v>124</v>
      </c>
      <c r="AS121" s="29" t="s">
        <v>124</v>
      </c>
      <c r="AT121" s="32">
        <v>87.5</v>
      </c>
      <c r="AU121" s="32">
        <v>14208</v>
      </c>
      <c r="AV121" s="29" t="s">
        <v>124</v>
      </c>
      <c r="AW121" s="29" t="s">
        <v>124</v>
      </c>
      <c r="AX121" s="32">
        <v>93.8</v>
      </c>
      <c r="AY121" s="32">
        <v>4253</v>
      </c>
      <c r="AZ121" s="32">
        <v>87.5</v>
      </c>
      <c r="BA121" s="32">
        <v>9768</v>
      </c>
      <c r="BB121" s="95">
        <v>93.5</v>
      </c>
      <c r="BC121" s="32">
        <v>2.29</v>
      </c>
      <c r="BD121" s="32">
        <v>55.5</v>
      </c>
      <c r="BE121" s="32">
        <v>2871</v>
      </c>
      <c r="BF121" s="32">
        <v>0</v>
      </c>
      <c r="BG121" s="32" t="s">
        <v>7</v>
      </c>
      <c r="BH121" s="32">
        <v>31.2</v>
      </c>
      <c r="BI121" s="32">
        <v>15193</v>
      </c>
      <c r="BJ121" s="32">
        <v>23.4</v>
      </c>
      <c r="BK121" s="32">
        <v>4717</v>
      </c>
      <c r="BL121" s="32">
        <v>0</v>
      </c>
      <c r="BM121" s="32" t="s">
        <v>7</v>
      </c>
      <c r="BN121" s="32">
        <v>3.12</v>
      </c>
      <c r="BO121" s="32">
        <v>4201</v>
      </c>
      <c r="BP121" s="32">
        <v>4.34</v>
      </c>
      <c r="BQ121" s="82">
        <v>95</v>
      </c>
      <c r="BR121" s="84">
        <v>0.68</v>
      </c>
      <c r="BS121" s="86">
        <v>0.73</v>
      </c>
      <c r="BT121" s="109">
        <v>66.5</v>
      </c>
      <c r="BU121" s="88">
        <v>0.4</v>
      </c>
      <c r="BV121" s="108">
        <v>0.8</v>
      </c>
      <c r="BW121" s="109" t="s">
        <v>124</v>
      </c>
      <c r="BX121" s="109">
        <v>6.1</v>
      </c>
      <c r="BY121" s="109">
        <v>0.05</v>
      </c>
      <c r="BZ121" s="69">
        <v>82.6</v>
      </c>
      <c r="CA121" s="95">
        <v>17.7</v>
      </c>
      <c r="CB121" s="93">
        <v>4.666666666666667</v>
      </c>
      <c r="CC121" s="94">
        <v>1.8</v>
      </c>
      <c r="CD121" s="109" t="s">
        <v>124</v>
      </c>
      <c r="CE121" s="69">
        <v>7.5</v>
      </c>
      <c r="CF121" s="32">
        <v>7.5</v>
      </c>
      <c r="CG121" s="95">
        <v>9.9993470925470937E-2</v>
      </c>
      <c r="CH121" s="32">
        <v>99.6</v>
      </c>
      <c r="CI121" s="32">
        <v>84528</v>
      </c>
      <c r="CJ121" s="95">
        <v>0.40000000000000568</v>
      </c>
      <c r="CK121" s="95">
        <v>0.66303347092547094</v>
      </c>
      <c r="CL121" s="95">
        <v>9.4700000000000006</v>
      </c>
      <c r="CM121" s="95">
        <v>6.5925470925470936E-2</v>
      </c>
      <c r="CN121" s="95">
        <v>5.01</v>
      </c>
      <c r="CO121" s="95">
        <v>3.4068000000000001E-2</v>
      </c>
      <c r="CP121" s="95">
        <v>82.8</v>
      </c>
      <c r="CQ121" s="95">
        <v>0.56303999999999998</v>
      </c>
      <c r="CR121" s="98">
        <v>0.56000000000000005</v>
      </c>
      <c r="CS121" s="32" t="s">
        <v>793</v>
      </c>
      <c r="CT121" s="847" t="s">
        <v>409</v>
      </c>
      <c r="CU121" s="847" t="s">
        <v>409</v>
      </c>
      <c r="CV121" s="847">
        <v>389</v>
      </c>
      <c r="CW121" s="847">
        <v>4.0999999999999996</v>
      </c>
      <c r="CX121" s="847">
        <v>95.9</v>
      </c>
      <c r="CY121" s="847" t="s">
        <v>409</v>
      </c>
      <c r="CZ121" s="847" t="s">
        <v>409</v>
      </c>
      <c r="DA121" s="847" t="s">
        <v>409</v>
      </c>
      <c r="DB121" s="847" t="s">
        <v>409</v>
      </c>
      <c r="DC121" s="848">
        <v>0</v>
      </c>
      <c r="DD121" s="97">
        <v>20.938802550583819</v>
      </c>
      <c r="DE121" s="98">
        <v>0.40455999999999998</v>
      </c>
      <c r="DF121" s="820"/>
      <c r="DG121" s="879" t="s">
        <v>267</v>
      </c>
      <c r="DH121" s="872" t="s">
        <v>615</v>
      </c>
      <c r="DI121" s="872" t="s">
        <v>615</v>
      </c>
      <c r="DJ121" s="872" t="s">
        <v>615</v>
      </c>
      <c r="DK121" s="872">
        <v>0</v>
      </c>
      <c r="DL121" s="872">
        <v>1</v>
      </c>
      <c r="DM121" s="872">
        <v>1</v>
      </c>
      <c r="DN121" s="820" t="s">
        <v>440</v>
      </c>
      <c r="DO121" s="845" t="s">
        <v>3415</v>
      </c>
      <c r="DP121" s="29">
        <v>20</v>
      </c>
      <c r="DQ121" s="29" t="s">
        <v>438</v>
      </c>
      <c r="DR121" s="29" t="s">
        <v>438</v>
      </c>
      <c r="DS121" s="845" t="s">
        <v>3416</v>
      </c>
      <c r="DT121" s="845" t="s">
        <v>3481</v>
      </c>
      <c r="DW121" s="61"/>
      <c r="DX121" s="15"/>
    </row>
    <row r="122" spans="1:151" ht="13.15" customHeight="1">
      <c r="A122" s="29"/>
      <c r="B122" s="30">
        <v>10046</v>
      </c>
      <c r="C122" s="810" t="s">
        <v>697</v>
      </c>
      <c r="D122" s="32" t="s">
        <v>1731</v>
      </c>
      <c r="E122" s="32">
        <v>6652271692</v>
      </c>
      <c r="F122" s="69">
        <v>53</v>
      </c>
      <c r="G122" s="32" t="s">
        <v>1727</v>
      </c>
      <c r="H122" s="842" t="s">
        <v>728</v>
      </c>
      <c r="I122" s="843"/>
      <c r="J122" s="844" t="s">
        <v>697</v>
      </c>
      <c r="K122" s="29" t="s">
        <v>48</v>
      </c>
      <c r="L122" s="69" t="s">
        <v>60</v>
      </c>
      <c r="M122" s="845"/>
      <c r="N122" s="29">
        <v>3</v>
      </c>
      <c r="O122" s="29">
        <v>3</v>
      </c>
      <c r="P122" s="29">
        <v>1</v>
      </c>
      <c r="Q122" s="846" t="s">
        <v>777</v>
      </c>
      <c r="R122" s="29"/>
      <c r="S122" s="98">
        <v>28.869040000000041</v>
      </c>
      <c r="T122" s="29"/>
      <c r="U122" s="29"/>
      <c r="V122" s="29"/>
      <c r="W122" s="29"/>
      <c r="X122" s="32"/>
      <c r="Y122" s="32"/>
      <c r="Z122" s="32"/>
      <c r="AA122" s="29"/>
      <c r="AB122" s="29"/>
      <c r="AC122" s="32"/>
      <c r="AD122" s="32"/>
      <c r="AE122" s="29"/>
      <c r="AF122" s="29"/>
      <c r="AG122" s="29"/>
      <c r="AH122" s="29"/>
      <c r="AI122" s="29"/>
      <c r="AJ122" s="62"/>
      <c r="AK122" s="29"/>
      <c r="AL122" s="29"/>
      <c r="AM122" s="29"/>
      <c r="AN122" s="29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2"/>
      <c r="BQ122" s="82">
        <v>43.8</v>
      </c>
      <c r="BR122" s="84">
        <v>44.7</v>
      </c>
      <c r="BS122" s="86">
        <v>9.0399999999999991</v>
      </c>
      <c r="BT122" s="109">
        <v>36.4</v>
      </c>
      <c r="BU122" s="88">
        <v>1.36</v>
      </c>
      <c r="BV122" s="95">
        <v>3.11</v>
      </c>
      <c r="BW122" s="109" t="s">
        <v>124</v>
      </c>
      <c r="BX122" s="32">
        <v>0</v>
      </c>
      <c r="BY122" s="32" t="s">
        <v>124</v>
      </c>
      <c r="BZ122" s="32">
        <v>33.1</v>
      </c>
      <c r="CA122" s="32">
        <v>67.5</v>
      </c>
      <c r="CB122" s="93">
        <v>0.4903703703703704</v>
      </c>
      <c r="CC122" s="32" t="s">
        <v>124</v>
      </c>
      <c r="CD122" s="109" t="s">
        <v>124</v>
      </c>
      <c r="CE122" s="95">
        <v>0</v>
      </c>
      <c r="CF122" s="95">
        <v>5.1999999999999998E-2</v>
      </c>
      <c r="CG122" s="95">
        <v>7.4071077148539732</v>
      </c>
      <c r="CH122" s="32" t="s">
        <v>124</v>
      </c>
      <c r="CI122" s="32" t="s">
        <v>124</v>
      </c>
      <c r="CJ122" s="32" t="s">
        <v>124</v>
      </c>
      <c r="CK122" s="95">
        <v>44.7</v>
      </c>
      <c r="CL122" s="95">
        <v>8.92</v>
      </c>
      <c r="CM122" s="95">
        <v>4.1738092745734328</v>
      </c>
      <c r="CN122" s="95">
        <v>6.91</v>
      </c>
      <c r="CO122" s="95">
        <v>3.23329844028054</v>
      </c>
      <c r="CP122" s="95">
        <v>79.7</v>
      </c>
      <c r="CQ122" s="95">
        <v>37.292892285146031</v>
      </c>
      <c r="CR122" s="32" t="s">
        <v>124</v>
      </c>
      <c r="CS122" s="32" t="s">
        <v>172</v>
      </c>
      <c r="CT122" s="847" t="s">
        <v>409</v>
      </c>
      <c r="CU122" s="847" t="s">
        <v>409</v>
      </c>
      <c r="CV122" s="847">
        <v>237</v>
      </c>
      <c r="CW122" s="847">
        <v>1.7</v>
      </c>
      <c r="CX122" s="847">
        <v>98.3</v>
      </c>
      <c r="CY122" s="847" t="s">
        <v>409</v>
      </c>
      <c r="CZ122" s="847" t="s">
        <v>409</v>
      </c>
      <c r="DA122" s="847" t="s">
        <v>409</v>
      </c>
      <c r="DB122" s="847" t="s">
        <v>409</v>
      </c>
      <c r="DC122" s="848">
        <v>0</v>
      </c>
      <c r="DD122" s="97">
        <v>29.008792459991145</v>
      </c>
      <c r="DE122" s="98">
        <v>0.21330232558139534</v>
      </c>
      <c r="DF122" s="820"/>
      <c r="DG122" s="69" t="s">
        <v>60</v>
      </c>
      <c r="DH122" s="872">
        <v>169</v>
      </c>
      <c r="DI122" s="872">
        <v>76</v>
      </c>
      <c r="DJ122" s="872">
        <v>27</v>
      </c>
      <c r="DK122" s="872">
        <v>2</v>
      </c>
      <c r="DL122" s="872">
        <v>2</v>
      </c>
      <c r="DM122" s="872">
        <v>2</v>
      </c>
      <c r="DN122" s="820" t="s">
        <v>438</v>
      </c>
      <c r="DO122" s="845" t="s">
        <v>3417</v>
      </c>
      <c r="DP122" s="29">
        <v>30</v>
      </c>
      <c r="DQ122" s="29" t="s">
        <v>440</v>
      </c>
      <c r="DR122" s="29" t="s">
        <v>438</v>
      </c>
      <c r="DS122" s="845" t="s">
        <v>3418</v>
      </c>
      <c r="DT122" s="845" t="s">
        <v>3419</v>
      </c>
      <c r="DW122" s="61"/>
      <c r="DX122" s="15"/>
    </row>
    <row r="123" spans="1:151" ht="13.15" customHeight="1">
      <c r="A123" s="29">
        <v>7</v>
      </c>
      <c r="B123" s="30">
        <v>8977</v>
      </c>
      <c r="C123" s="810" t="s">
        <v>56</v>
      </c>
      <c r="D123" s="32" t="s">
        <v>941</v>
      </c>
      <c r="E123" s="91">
        <v>6206122076</v>
      </c>
      <c r="F123" s="69">
        <v>56</v>
      </c>
      <c r="G123" s="32" t="s">
        <v>2007</v>
      </c>
      <c r="H123" s="842" t="s">
        <v>35</v>
      </c>
      <c r="I123" s="845" t="s">
        <v>6</v>
      </c>
      <c r="J123" s="30" t="s">
        <v>56</v>
      </c>
      <c r="K123" s="29" t="s">
        <v>43</v>
      </c>
      <c r="L123" s="29" t="s">
        <v>57</v>
      </c>
      <c r="M123" s="845" t="s">
        <v>110</v>
      </c>
      <c r="N123" s="29">
        <v>1</v>
      </c>
      <c r="O123" s="29">
        <v>1</v>
      </c>
      <c r="P123" s="29">
        <v>1</v>
      </c>
      <c r="Q123" s="846" t="s">
        <v>777</v>
      </c>
      <c r="R123" s="852">
        <v>5.2324403200000008E-2</v>
      </c>
      <c r="S123" s="98">
        <v>256.66911299999947</v>
      </c>
      <c r="T123" s="29">
        <v>16.8</v>
      </c>
      <c r="U123" s="29">
        <v>9.65</v>
      </c>
      <c r="V123" s="29">
        <v>0.32</v>
      </c>
      <c r="W123" s="29">
        <v>3370000</v>
      </c>
      <c r="X123" s="822">
        <v>3.56</v>
      </c>
      <c r="Y123" s="822">
        <v>26.3</v>
      </c>
      <c r="Z123" s="29">
        <v>2990000</v>
      </c>
      <c r="AA123" s="63">
        <v>5382</v>
      </c>
      <c r="AB123" s="853">
        <f>Y123*AA123/100</f>
        <v>1415.4660000000001</v>
      </c>
      <c r="AC123" s="32">
        <v>4.62</v>
      </c>
      <c r="AD123" s="32">
        <v>1230000</v>
      </c>
      <c r="AE123" s="854">
        <f>Y123-AC123</f>
        <v>21.68</v>
      </c>
      <c r="AF123" s="29">
        <f>Z123-AD123</f>
        <v>1760000</v>
      </c>
      <c r="AG123" s="853">
        <f>AB123*Y123/100</f>
        <v>372.26755800000007</v>
      </c>
      <c r="AH123" s="853">
        <f>AC123*AB123/100</f>
        <v>65.394529200000008</v>
      </c>
      <c r="AI123" s="853">
        <f>AG123-AH123</f>
        <v>306.87302880000004</v>
      </c>
      <c r="AJ123" s="62">
        <v>46</v>
      </c>
      <c r="AK123" s="853">
        <f>AG123/AJ123</f>
        <v>8.0927730000000011</v>
      </c>
      <c r="AL123" s="853">
        <f>AH123/AJ123</f>
        <v>1.4216202000000002</v>
      </c>
      <c r="AM123" s="853">
        <f>AB123/AJ123</f>
        <v>30.771000000000004</v>
      </c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822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82">
        <v>74.5</v>
      </c>
      <c r="BR123" s="84">
        <v>19.3</v>
      </c>
      <c r="BS123" s="86">
        <v>3.24</v>
      </c>
      <c r="BT123" s="69">
        <v>68.099999999999994</v>
      </c>
      <c r="BU123" s="88">
        <v>1.32</v>
      </c>
      <c r="BV123" s="69">
        <v>1.77</v>
      </c>
      <c r="BW123" s="32" t="s">
        <v>124</v>
      </c>
      <c r="BX123" s="91">
        <v>4.55</v>
      </c>
      <c r="BY123" s="32" t="s">
        <v>124</v>
      </c>
      <c r="BZ123" s="69">
        <v>23.3</v>
      </c>
      <c r="CA123" s="69">
        <v>76.7</v>
      </c>
      <c r="CB123" s="93">
        <v>0.30378096479791394</v>
      </c>
      <c r="CC123" s="94" t="s">
        <v>124</v>
      </c>
      <c r="CD123" s="32" t="s">
        <v>124</v>
      </c>
      <c r="CE123" s="69">
        <v>16.8</v>
      </c>
      <c r="CF123" s="69">
        <v>27.2</v>
      </c>
      <c r="CG123" s="32" t="s">
        <v>124</v>
      </c>
      <c r="CH123" s="32" t="s">
        <v>124</v>
      </c>
      <c r="CI123" s="32" t="s">
        <v>124</v>
      </c>
      <c r="CJ123" s="32" t="s">
        <v>124</v>
      </c>
      <c r="CK123" s="32" t="s">
        <v>124</v>
      </c>
      <c r="CL123" s="32" t="s">
        <v>124</v>
      </c>
      <c r="CM123" s="32" t="s">
        <v>124</v>
      </c>
      <c r="CN123" s="32" t="s">
        <v>124</v>
      </c>
      <c r="CO123" s="32" t="s">
        <v>124</v>
      </c>
      <c r="CP123" s="32" t="s">
        <v>124</v>
      </c>
      <c r="CQ123" s="32" t="s">
        <v>124</v>
      </c>
      <c r="CR123" s="32" t="s">
        <v>124</v>
      </c>
      <c r="CS123" s="96" t="s">
        <v>793</v>
      </c>
      <c r="CT123" s="847" t="s">
        <v>409</v>
      </c>
      <c r="CU123" s="847" t="s">
        <v>409</v>
      </c>
      <c r="CV123" s="847">
        <v>286</v>
      </c>
      <c r="CW123" s="847">
        <v>15.4</v>
      </c>
      <c r="CX123" s="847">
        <v>84.6</v>
      </c>
      <c r="CY123" s="847" t="s">
        <v>409</v>
      </c>
      <c r="CZ123" s="847" t="s">
        <v>409</v>
      </c>
      <c r="DA123" s="847" t="s">
        <v>409</v>
      </c>
      <c r="DB123" s="847" t="s">
        <v>409</v>
      </c>
      <c r="DC123" s="848">
        <v>0</v>
      </c>
      <c r="DD123" s="97">
        <v>13.550111358574611</v>
      </c>
      <c r="DE123" s="98">
        <v>0.11700000000000001</v>
      </c>
      <c r="DF123" s="820"/>
      <c r="DG123" s="879" t="s">
        <v>57</v>
      </c>
      <c r="DH123" s="872">
        <v>183</v>
      </c>
      <c r="DI123" s="872">
        <v>140</v>
      </c>
      <c r="DJ123" s="872">
        <v>41.8</v>
      </c>
      <c r="DK123" s="872">
        <v>1</v>
      </c>
      <c r="DL123" s="872">
        <v>2</v>
      </c>
      <c r="DM123" s="872">
        <v>2</v>
      </c>
      <c r="DN123" s="820" t="s">
        <v>438</v>
      </c>
      <c r="DO123" s="845" t="s">
        <v>3420</v>
      </c>
      <c r="DP123" s="29" t="s">
        <v>124</v>
      </c>
      <c r="DQ123" s="29" t="s">
        <v>440</v>
      </c>
      <c r="DR123" s="29" t="s">
        <v>438</v>
      </c>
      <c r="DS123" s="845" t="s">
        <v>3421</v>
      </c>
      <c r="DT123" s="845" t="s">
        <v>3310</v>
      </c>
      <c r="DW123" s="61"/>
      <c r="DX123" s="15"/>
      <c r="DY123" s="15"/>
    </row>
    <row r="124" spans="1:151" ht="13.15" customHeight="1">
      <c r="A124" s="29">
        <v>21</v>
      </c>
      <c r="B124" s="30">
        <v>9412</v>
      </c>
      <c r="C124" s="810" t="s">
        <v>83</v>
      </c>
      <c r="D124" s="32" t="s">
        <v>1051</v>
      </c>
      <c r="E124" s="32">
        <v>6408100578</v>
      </c>
      <c r="F124" s="69">
        <v>54</v>
      </c>
      <c r="G124" s="32" t="s">
        <v>1919</v>
      </c>
      <c r="H124" s="842" t="s">
        <v>794</v>
      </c>
      <c r="I124" s="845" t="s">
        <v>17</v>
      </c>
      <c r="J124" s="30" t="s">
        <v>83</v>
      </c>
      <c r="K124" s="29" t="s">
        <v>43</v>
      </c>
      <c r="L124" s="29" t="s">
        <v>84</v>
      </c>
      <c r="M124" s="845" t="s">
        <v>115</v>
      </c>
      <c r="N124" s="29">
        <v>2</v>
      </c>
      <c r="O124" s="805">
        <v>5</v>
      </c>
      <c r="P124" s="29">
        <v>1</v>
      </c>
      <c r="Q124" s="846" t="s">
        <v>777</v>
      </c>
      <c r="R124" s="29" t="s">
        <v>747</v>
      </c>
      <c r="S124" s="98">
        <v>1281.6249400000011</v>
      </c>
      <c r="T124" s="29">
        <v>86.9</v>
      </c>
      <c r="U124" s="29">
        <v>2.82</v>
      </c>
      <c r="V124" s="29">
        <v>2.38</v>
      </c>
      <c r="W124" s="29">
        <v>697000</v>
      </c>
      <c r="X124" s="822">
        <v>89.1</v>
      </c>
      <c r="Y124" s="822">
        <v>20.8</v>
      </c>
      <c r="Z124" s="29">
        <v>415000</v>
      </c>
      <c r="AA124" s="39">
        <v>62767.520000000004</v>
      </c>
      <c r="AB124" s="853">
        <f>Y124*AA124/100</f>
        <v>13055.644160000002</v>
      </c>
      <c r="AC124" s="32">
        <v>4.1399999999999997</v>
      </c>
      <c r="AD124" s="32">
        <v>337852</v>
      </c>
      <c r="AE124" s="854">
        <f>Y124-AC124</f>
        <v>16.66</v>
      </c>
      <c r="AF124" s="29">
        <f>Z124-AD124</f>
        <v>77148</v>
      </c>
      <c r="AG124" s="853">
        <f>AB124*Y124/100</f>
        <v>2715.5739852800007</v>
      </c>
      <c r="AH124" s="853">
        <f>AC124*AB124/100</f>
        <v>540.50366822399997</v>
      </c>
      <c r="AI124" s="853">
        <f>AG124-AH124</f>
        <v>2175.0703170560009</v>
      </c>
      <c r="AJ124" s="62">
        <v>6</v>
      </c>
      <c r="AK124" s="853">
        <f>AG124/AJ124</f>
        <v>452.59566421333346</v>
      </c>
      <c r="AL124" s="853">
        <f>AH124/AJ124</f>
        <v>90.08394470399999</v>
      </c>
      <c r="AM124" s="853">
        <f>AB124/AJ124</f>
        <v>2175.9406933333335</v>
      </c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81">
        <v>6.93</v>
      </c>
      <c r="BR124" s="83">
        <v>3.21</v>
      </c>
      <c r="BS124" s="86">
        <v>89.5</v>
      </c>
      <c r="BT124" s="95">
        <v>6.1427710843373502</v>
      </c>
      <c r="BU124" s="95">
        <v>6.7366609294320146E-2</v>
      </c>
      <c r="BV124" s="95">
        <v>1.31</v>
      </c>
      <c r="BW124" s="95" t="s">
        <v>124</v>
      </c>
      <c r="BX124" s="95">
        <v>7.69</v>
      </c>
      <c r="BY124" s="98">
        <v>1.9E-2</v>
      </c>
      <c r="BZ124" s="95">
        <v>60</v>
      </c>
      <c r="CA124" s="95">
        <v>40.799999999999997</v>
      </c>
      <c r="CB124" s="93">
        <v>1.4705882352941178</v>
      </c>
      <c r="CC124" s="94">
        <v>0.5</v>
      </c>
      <c r="CD124" s="32" t="s">
        <v>124</v>
      </c>
      <c r="CE124" s="95">
        <v>10.9</v>
      </c>
      <c r="CF124" s="95">
        <v>17.7</v>
      </c>
      <c r="CG124" s="95">
        <v>2.2999999999999998</v>
      </c>
      <c r="CH124" s="95">
        <v>95.3</v>
      </c>
      <c r="CI124" s="107">
        <v>51687</v>
      </c>
      <c r="CJ124" s="95">
        <v>4.7000000000000028</v>
      </c>
      <c r="CK124" s="95">
        <v>2.9299999999999997</v>
      </c>
      <c r="CL124" s="95">
        <v>32.200000000000003</v>
      </c>
      <c r="CM124" s="95">
        <v>1.03</v>
      </c>
      <c r="CN124" s="95">
        <v>39.6</v>
      </c>
      <c r="CO124" s="95">
        <v>1.27</v>
      </c>
      <c r="CP124" s="87">
        <v>19.600000000000001</v>
      </c>
      <c r="CQ124" s="87">
        <v>0.63</v>
      </c>
      <c r="CR124" s="87">
        <v>4.7E-2</v>
      </c>
      <c r="CS124" s="96" t="s">
        <v>778</v>
      </c>
      <c r="CT124" s="847" t="s">
        <v>409</v>
      </c>
      <c r="CU124" s="847" t="s">
        <v>409</v>
      </c>
      <c r="CV124" s="847">
        <v>22389</v>
      </c>
      <c r="CW124" s="847">
        <v>89.1</v>
      </c>
      <c r="CX124" s="847">
        <v>10.9</v>
      </c>
      <c r="CY124" s="847" t="s">
        <v>409</v>
      </c>
      <c r="CZ124" s="847" t="s">
        <v>409</v>
      </c>
      <c r="DA124" s="847" t="s">
        <v>409</v>
      </c>
      <c r="DB124" s="847" t="s">
        <v>409</v>
      </c>
      <c r="DC124" s="848">
        <v>0</v>
      </c>
      <c r="DD124" s="97">
        <v>88.421496302406979</v>
      </c>
      <c r="DE124" s="98">
        <v>10.461253333333334</v>
      </c>
      <c r="DF124" s="820"/>
      <c r="DG124" s="879" t="s">
        <v>84</v>
      </c>
      <c r="DH124" s="877">
        <v>192</v>
      </c>
      <c r="DI124" s="877">
        <v>95</v>
      </c>
      <c r="DJ124" s="877">
        <v>25.7</v>
      </c>
      <c r="DK124" s="29">
        <v>2</v>
      </c>
      <c r="DL124" s="29">
        <v>2</v>
      </c>
      <c r="DM124" s="29">
        <v>2</v>
      </c>
      <c r="DN124" s="68" t="s">
        <v>440</v>
      </c>
      <c r="DO124" s="75" t="s">
        <v>449</v>
      </c>
      <c r="DP124" s="68" t="s">
        <v>566</v>
      </c>
      <c r="DQ124" s="68" t="s">
        <v>440</v>
      </c>
      <c r="DR124" s="68" t="s">
        <v>438</v>
      </c>
      <c r="DS124" s="75" t="s">
        <v>567</v>
      </c>
      <c r="DT124" s="75" t="s">
        <v>568</v>
      </c>
      <c r="DW124" s="61"/>
      <c r="DX124" s="15"/>
      <c r="DY124" s="15"/>
      <c r="DZ124" s="15"/>
      <c r="EA124" s="15"/>
      <c r="EB124" s="15"/>
      <c r="EC124" s="15"/>
      <c r="ED124" s="15"/>
      <c r="EE124" s="15"/>
      <c r="EF124" s="15"/>
    </row>
    <row r="125" spans="1:151" ht="13.15" customHeight="1">
      <c r="A125" s="29"/>
      <c r="B125" s="30">
        <v>10155</v>
      </c>
      <c r="C125" s="871" t="s">
        <v>83</v>
      </c>
      <c r="D125" s="111" t="s">
        <v>941</v>
      </c>
      <c r="E125" s="111">
        <v>5712091671</v>
      </c>
      <c r="F125" s="69">
        <v>62</v>
      </c>
      <c r="G125" s="32" t="s">
        <v>1697</v>
      </c>
      <c r="H125" s="842" t="s">
        <v>729</v>
      </c>
      <c r="I125" s="843"/>
      <c r="J125" s="844" t="s">
        <v>83</v>
      </c>
      <c r="K125" s="29" t="s">
        <v>43</v>
      </c>
      <c r="L125" s="69" t="s">
        <v>60</v>
      </c>
      <c r="M125" s="845"/>
      <c r="N125" s="29">
        <v>3</v>
      </c>
      <c r="O125" s="29">
        <v>3</v>
      </c>
      <c r="P125" s="29">
        <v>1</v>
      </c>
      <c r="Q125" s="846" t="s">
        <v>781</v>
      </c>
      <c r="R125" s="29"/>
      <c r="S125" s="98">
        <v>225.39064000000099</v>
      </c>
      <c r="T125" s="29"/>
      <c r="U125" s="29"/>
      <c r="V125" s="29"/>
      <c r="W125" s="29"/>
      <c r="X125" s="32"/>
      <c r="Y125" s="32"/>
      <c r="Z125" s="32"/>
      <c r="AA125" s="29"/>
      <c r="AB125" s="29"/>
      <c r="AC125" s="32"/>
      <c r="AD125" s="32"/>
      <c r="AE125" s="29"/>
      <c r="AF125" s="29"/>
      <c r="AG125" s="29"/>
      <c r="AH125" s="29"/>
      <c r="AI125" s="29"/>
      <c r="AJ125" s="62"/>
      <c r="AK125" s="29"/>
      <c r="AL125" s="29"/>
      <c r="AM125" s="29"/>
      <c r="AN125" s="29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2"/>
      <c r="BQ125" s="82">
        <v>34.1</v>
      </c>
      <c r="BR125" s="84">
        <v>56.8</v>
      </c>
      <c r="BS125" s="86">
        <v>7.08</v>
      </c>
      <c r="BT125" s="109">
        <v>31.9</v>
      </c>
      <c r="BU125" s="88">
        <v>0.7</v>
      </c>
      <c r="BV125" s="95">
        <v>2.04</v>
      </c>
      <c r="BW125" s="32" t="s">
        <v>124</v>
      </c>
      <c r="BX125" s="95">
        <v>7.38</v>
      </c>
      <c r="BY125" s="32" t="s">
        <v>124</v>
      </c>
      <c r="BZ125" s="32">
        <v>22.3</v>
      </c>
      <c r="CA125" s="32">
        <v>77.7</v>
      </c>
      <c r="CB125" s="93">
        <v>0.28700128700128702</v>
      </c>
      <c r="CC125" s="32" t="s">
        <v>124</v>
      </c>
      <c r="CD125" s="32" t="s">
        <v>124</v>
      </c>
      <c r="CE125" s="95">
        <v>1.45</v>
      </c>
      <c r="CF125" s="95">
        <v>1.61</v>
      </c>
      <c r="CG125" s="95">
        <v>27.870807453416148</v>
      </c>
      <c r="CH125" s="32" t="s">
        <v>124</v>
      </c>
      <c r="CI125" s="32" t="s">
        <v>124</v>
      </c>
      <c r="CJ125" s="32" t="s">
        <v>124</v>
      </c>
      <c r="CK125" s="95">
        <v>56.8</v>
      </c>
      <c r="CL125" s="95">
        <v>24.9</v>
      </c>
      <c r="CM125" s="95">
        <v>14.640993788819875</v>
      </c>
      <c r="CN125" s="95">
        <v>22.5</v>
      </c>
      <c r="CO125" s="95">
        <v>13.229813664596275</v>
      </c>
      <c r="CP125" s="95">
        <v>49.2</v>
      </c>
      <c r="CQ125" s="95">
        <v>28.929192546583852</v>
      </c>
      <c r="CR125" s="32" t="s">
        <v>124</v>
      </c>
      <c r="CS125" s="32" t="s">
        <v>792</v>
      </c>
      <c r="CT125" s="847" t="s">
        <v>409</v>
      </c>
      <c r="CU125" s="847" t="s">
        <v>409</v>
      </c>
      <c r="CV125" s="847">
        <v>137</v>
      </c>
      <c r="CW125" s="847">
        <v>12.4</v>
      </c>
      <c r="CX125" s="847">
        <v>87.6</v>
      </c>
      <c r="CY125" s="847" t="s">
        <v>409</v>
      </c>
      <c r="CZ125" s="847" t="s">
        <v>409</v>
      </c>
      <c r="DA125" s="847" t="s">
        <v>409</v>
      </c>
      <c r="DB125" s="847" t="s">
        <v>409</v>
      </c>
      <c r="DC125" s="848">
        <v>0</v>
      </c>
      <c r="DD125" s="97">
        <v>15.868721326902717</v>
      </c>
      <c r="DE125" s="98">
        <v>9.3034482758620682E-2</v>
      </c>
      <c r="DF125" s="820"/>
      <c r="DG125" s="69" t="s">
        <v>60</v>
      </c>
      <c r="DH125" s="877" t="s">
        <v>615</v>
      </c>
      <c r="DI125" s="877" t="s">
        <v>615</v>
      </c>
      <c r="DJ125" s="877" t="s">
        <v>615</v>
      </c>
      <c r="DK125" s="872">
        <v>1</v>
      </c>
      <c r="DL125" s="872">
        <v>3</v>
      </c>
      <c r="DM125" s="872">
        <v>2</v>
      </c>
      <c r="DN125" s="820" t="s">
        <v>438</v>
      </c>
      <c r="DO125" s="845" t="s">
        <v>3423</v>
      </c>
      <c r="DP125" s="29">
        <v>100</v>
      </c>
      <c r="DQ125" s="29" t="s">
        <v>440</v>
      </c>
      <c r="DR125" s="29" t="s">
        <v>438</v>
      </c>
      <c r="DS125" s="845" t="s">
        <v>3422</v>
      </c>
      <c r="DT125" s="845" t="s">
        <v>3424</v>
      </c>
      <c r="DW125" s="61"/>
    </row>
    <row r="126" spans="1:151" ht="13.15" customHeight="1">
      <c r="A126" s="29">
        <v>76</v>
      </c>
      <c r="B126" s="30">
        <v>10542</v>
      </c>
      <c r="C126" s="871" t="s">
        <v>83</v>
      </c>
      <c r="D126" s="111" t="s">
        <v>941</v>
      </c>
      <c r="E126" s="111">
        <v>5712091671</v>
      </c>
      <c r="F126" s="69">
        <v>62</v>
      </c>
      <c r="G126" s="32" t="s">
        <v>1551</v>
      </c>
      <c r="H126" s="842" t="s">
        <v>35</v>
      </c>
      <c r="I126" s="845" t="s">
        <v>240</v>
      </c>
      <c r="J126" s="30" t="s">
        <v>83</v>
      </c>
      <c r="K126" s="29" t="s">
        <v>43</v>
      </c>
      <c r="L126" s="29" t="s">
        <v>60</v>
      </c>
      <c r="M126" s="845" t="s">
        <v>105</v>
      </c>
      <c r="N126" s="29">
        <v>3</v>
      </c>
      <c r="O126" s="29"/>
      <c r="P126" s="29">
        <v>1</v>
      </c>
      <c r="Q126" s="846" t="s">
        <v>781</v>
      </c>
      <c r="R126" s="852">
        <v>0.19728418749999996</v>
      </c>
      <c r="S126" s="98">
        <v>499.32372800000076</v>
      </c>
      <c r="T126" s="29">
        <v>67.900000000000006</v>
      </c>
      <c r="U126" s="29">
        <v>17.7</v>
      </c>
      <c r="V126" s="29">
        <v>0.44</v>
      </c>
      <c r="W126" s="29">
        <v>3050000</v>
      </c>
      <c r="X126" s="822">
        <v>12.6</v>
      </c>
      <c r="Y126" s="822">
        <v>37</v>
      </c>
      <c r="Z126" s="29">
        <v>2640000</v>
      </c>
      <c r="AA126" s="39">
        <v>4147.7260273972606</v>
      </c>
      <c r="AB126" s="853">
        <f>X126*AA126/100</f>
        <v>522.61347945205478</v>
      </c>
      <c r="AC126" s="32">
        <v>1.4</v>
      </c>
      <c r="AD126" s="32">
        <v>1760000</v>
      </c>
      <c r="AE126" s="854">
        <f>Y126-AC126</f>
        <v>35.6</v>
      </c>
      <c r="AF126" s="29">
        <f>Z126-AD126</f>
        <v>880000</v>
      </c>
      <c r="AG126" s="853">
        <f>AB126*Y126/100</f>
        <v>193.36698739726026</v>
      </c>
      <c r="AH126" s="853">
        <f>AC126*AB126/100</f>
        <v>7.316588712328767</v>
      </c>
      <c r="AI126" s="853">
        <f>AG126-AH126</f>
        <v>186.05039868493148</v>
      </c>
      <c r="AJ126" s="62">
        <v>28</v>
      </c>
      <c r="AK126" s="853">
        <f>AG126/AJ126</f>
        <v>6.9059638356164381</v>
      </c>
      <c r="AL126" s="853">
        <f>AH126/AJ126</f>
        <v>0.26130673972602741</v>
      </c>
      <c r="AM126" s="853">
        <f>AB126/AJ126</f>
        <v>18.664767123287671</v>
      </c>
      <c r="AN126" s="29">
        <v>1</v>
      </c>
      <c r="AO126" s="95">
        <v>11.4</v>
      </c>
      <c r="AP126" s="95">
        <v>97.3</v>
      </c>
      <c r="AQ126" s="32">
        <v>3155</v>
      </c>
      <c r="AR126" s="32">
        <v>0.53</v>
      </c>
      <c r="AS126" s="32">
        <v>2406</v>
      </c>
      <c r="AT126" s="32">
        <v>60.6</v>
      </c>
      <c r="AU126" s="32">
        <v>5874</v>
      </c>
      <c r="AV126" s="32">
        <v>0.99</v>
      </c>
      <c r="AW126" s="32">
        <v>8622</v>
      </c>
      <c r="AX126" s="32">
        <v>95.2</v>
      </c>
      <c r="AY126" s="32">
        <v>3965</v>
      </c>
      <c r="AZ126" s="32">
        <v>93.9</v>
      </c>
      <c r="BA126" s="32">
        <v>3213</v>
      </c>
      <c r="BB126" s="95">
        <v>49.7</v>
      </c>
      <c r="BC126" s="32">
        <v>31.9</v>
      </c>
      <c r="BD126" s="32">
        <v>75.900000000000006</v>
      </c>
      <c r="BE126" s="32">
        <v>12810</v>
      </c>
      <c r="BF126" s="32">
        <v>95.9</v>
      </c>
      <c r="BG126" s="32">
        <v>1659</v>
      </c>
      <c r="BH126" s="32">
        <v>3.55</v>
      </c>
      <c r="BI126" s="32">
        <v>3243</v>
      </c>
      <c r="BJ126" s="32">
        <v>78.400000000000006</v>
      </c>
      <c r="BK126" s="32">
        <v>9979</v>
      </c>
      <c r="BL126" s="32">
        <v>0.52</v>
      </c>
      <c r="BM126" s="32">
        <v>3243</v>
      </c>
      <c r="BN126" s="32">
        <v>0.35</v>
      </c>
      <c r="BO126" s="32">
        <v>3253</v>
      </c>
      <c r="BP126" s="32">
        <v>38.5</v>
      </c>
      <c r="BQ126" s="81">
        <v>55.5</v>
      </c>
      <c r="BR126" s="83">
        <v>32.1</v>
      </c>
      <c r="BS126" s="85">
        <v>12</v>
      </c>
      <c r="BT126" s="69">
        <v>50.9</v>
      </c>
      <c r="BU126" s="89">
        <v>2.1</v>
      </c>
      <c r="BV126" s="69">
        <v>3.7</v>
      </c>
      <c r="BW126" s="32" t="s">
        <v>124</v>
      </c>
      <c r="BX126" s="109">
        <v>3.1</v>
      </c>
      <c r="BY126" s="69">
        <v>0.09</v>
      </c>
      <c r="BZ126" s="69">
        <v>39.9</v>
      </c>
      <c r="CA126" s="69">
        <v>60.1</v>
      </c>
      <c r="CB126" s="93">
        <v>0.66389351081530779</v>
      </c>
      <c r="CC126" s="111">
        <v>0.9</v>
      </c>
      <c r="CD126" s="32" t="s">
        <v>124</v>
      </c>
      <c r="CE126" s="69">
        <v>10.9</v>
      </c>
      <c r="CF126" s="69">
        <v>14.6</v>
      </c>
      <c r="CG126" s="95">
        <v>17.751300000000001</v>
      </c>
      <c r="CH126" s="32">
        <v>91.3</v>
      </c>
      <c r="CI126" s="32">
        <v>73652</v>
      </c>
      <c r="CJ126" s="95">
        <v>8.7000000000000028</v>
      </c>
      <c r="CK126" s="95">
        <v>29.082599999999999</v>
      </c>
      <c r="CL126" s="32">
        <v>26.8</v>
      </c>
      <c r="CM126" s="95">
        <v>8.6028000000000002</v>
      </c>
      <c r="CN126" s="32">
        <v>28.5</v>
      </c>
      <c r="CO126" s="95">
        <v>9.1485000000000003</v>
      </c>
      <c r="CP126" s="32">
        <v>35.299999999999997</v>
      </c>
      <c r="CQ126" s="95">
        <v>11.331299999999999</v>
      </c>
      <c r="CR126" s="32">
        <v>0.86</v>
      </c>
      <c r="CS126" s="96" t="s">
        <v>793</v>
      </c>
      <c r="CT126" s="847" t="s">
        <v>409</v>
      </c>
      <c r="CU126" s="847" t="s">
        <v>409</v>
      </c>
      <c r="CV126" s="847">
        <v>136</v>
      </c>
      <c r="CW126" s="847">
        <v>14</v>
      </c>
      <c r="CX126" s="847">
        <v>86</v>
      </c>
      <c r="CY126" s="847" t="s">
        <v>409</v>
      </c>
      <c r="CZ126" s="847" t="s">
        <v>409</v>
      </c>
      <c r="DA126" s="847" t="s">
        <v>409</v>
      </c>
      <c r="DB126" s="847" t="s">
        <v>409</v>
      </c>
      <c r="DC126" s="848">
        <v>0</v>
      </c>
      <c r="DD126" s="97">
        <v>2.1106837470993991</v>
      </c>
      <c r="DE126" s="98">
        <v>7.2767123287671237E-2</v>
      </c>
      <c r="DF126" s="820"/>
      <c r="DG126" s="29" t="s">
        <v>60</v>
      </c>
      <c r="DH126" s="877" t="s">
        <v>615</v>
      </c>
      <c r="DI126" s="877" t="s">
        <v>615</v>
      </c>
      <c r="DJ126" s="877" t="s">
        <v>615</v>
      </c>
      <c r="DK126" s="872">
        <v>1</v>
      </c>
      <c r="DL126" s="872">
        <v>3</v>
      </c>
      <c r="DM126" s="872">
        <v>2</v>
      </c>
      <c r="DN126" s="820" t="s">
        <v>438</v>
      </c>
      <c r="DO126" s="845" t="s">
        <v>3425</v>
      </c>
      <c r="DP126" s="29">
        <v>100</v>
      </c>
      <c r="DQ126" s="29" t="s">
        <v>440</v>
      </c>
      <c r="DR126" s="29" t="s">
        <v>438</v>
      </c>
      <c r="DS126" s="845" t="s">
        <v>3426</v>
      </c>
      <c r="DT126" s="845" t="s">
        <v>3424</v>
      </c>
      <c r="DW126" s="61"/>
    </row>
    <row r="127" spans="1:151" ht="13.15" customHeight="1">
      <c r="A127" s="29">
        <v>58</v>
      </c>
      <c r="B127" s="30">
        <v>10208</v>
      </c>
      <c r="C127" s="810" t="s">
        <v>197</v>
      </c>
      <c r="D127" s="32" t="s">
        <v>1135</v>
      </c>
      <c r="E127" s="32">
        <v>6603061410</v>
      </c>
      <c r="F127" s="69">
        <v>53</v>
      </c>
      <c r="G127" s="32" t="s">
        <v>1690</v>
      </c>
      <c r="H127" s="842" t="s">
        <v>35</v>
      </c>
      <c r="I127" s="845" t="s">
        <v>193</v>
      </c>
      <c r="J127" s="30" t="s">
        <v>197</v>
      </c>
      <c r="K127" s="29" t="s">
        <v>43</v>
      </c>
      <c r="L127" s="29" t="s">
        <v>60</v>
      </c>
      <c r="M127" s="845" t="s">
        <v>105</v>
      </c>
      <c r="N127" s="29">
        <v>3</v>
      </c>
      <c r="O127" s="29"/>
      <c r="P127" s="29">
        <v>1</v>
      </c>
      <c r="Q127" s="846" t="s">
        <v>777</v>
      </c>
      <c r="R127" s="852">
        <v>0.61393675000000003</v>
      </c>
      <c r="S127" s="98">
        <v>352.69590799999924</v>
      </c>
      <c r="T127" s="29">
        <v>6.67</v>
      </c>
      <c r="U127" s="29">
        <v>53.9</v>
      </c>
      <c r="V127" s="29">
        <v>1.1000000000000001</v>
      </c>
      <c r="W127" s="29">
        <v>1810000</v>
      </c>
      <c r="X127" s="822">
        <v>28.9</v>
      </c>
      <c r="Y127" s="822">
        <v>33.5</v>
      </c>
      <c r="Z127" s="29">
        <v>2320000</v>
      </c>
      <c r="AA127" s="39">
        <v>1713.7627118644068</v>
      </c>
      <c r="AB127" s="853">
        <f>X127*AA127/100</f>
        <v>495.27742372881352</v>
      </c>
      <c r="AC127" s="32">
        <v>5.61</v>
      </c>
      <c r="AD127" s="32">
        <v>2360000</v>
      </c>
      <c r="AE127" s="854">
        <f>Y127-AC127</f>
        <v>27.89</v>
      </c>
      <c r="AF127" s="29"/>
      <c r="AG127" s="853">
        <f>AB127*Y127/100</f>
        <v>165.91793694915253</v>
      </c>
      <c r="AH127" s="853">
        <f>AC127*AB127/100</f>
        <v>27.78506347118644</v>
      </c>
      <c r="AI127" s="853">
        <f>AG127-AH127</f>
        <v>138.13287347796609</v>
      </c>
      <c r="AJ127" s="62">
        <v>25</v>
      </c>
      <c r="AK127" s="853">
        <f>AG127/AJ127</f>
        <v>6.6367174779661013</v>
      </c>
      <c r="AL127" s="853">
        <f>AH127/AJ127</f>
        <v>1.1114025388474575</v>
      </c>
      <c r="AM127" s="853">
        <f>AB127/AJ127</f>
        <v>19.811096949152542</v>
      </c>
      <c r="AN127" s="29">
        <v>1</v>
      </c>
      <c r="AO127" s="822">
        <v>18.8</v>
      </c>
      <c r="AP127" s="822">
        <v>78.599999999999994</v>
      </c>
      <c r="AQ127" s="29">
        <v>2915</v>
      </c>
      <c r="AR127" s="29">
        <v>1.82</v>
      </c>
      <c r="AS127" s="29">
        <v>2751</v>
      </c>
      <c r="AT127" s="29">
        <v>94.5</v>
      </c>
      <c r="AU127" s="29">
        <v>10101</v>
      </c>
      <c r="AV127" s="29">
        <v>2.2599999999999998</v>
      </c>
      <c r="AW127" s="29">
        <v>15147</v>
      </c>
      <c r="AX127" s="29">
        <v>98.4</v>
      </c>
      <c r="AY127" s="29">
        <v>5090</v>
      </c>
      <c r="AZ127" s="29">
        <v>98.4</v>
      </c>
      <c r="BA127" s="29">
        <v>12053</v>
      </c>
      <c r="BB127" s="822">
        <v>19.100000000000001</v>
      </c>
      <c r="BC127" s="29">
        <v>52.3</v>
      </c>
      <c r="BD127" s="29">
        <v>93.9</v>
      </c>
      <c r="BE127" s="29">
        <v>10769</v>
      </c>
      <c r="BF127" s="29">
        <v>97</v>
      </c>
      <c r="BG127" s="29">
        <v>1501</v>
      </c>
      <c r="BH127" s="29">
        <v>31.4</v>
      </c>
      <c r="BI127" s="29">
        <v>2596</v>
      </c>
      <c r="BJ127" s="29">
        <v>93.3</v>
      </c>
      <c r="BK127" s="29">
        <v>10606</v>
      </c>
      <c r="BL127" s="29">
        <v>3.76</v>
      </c>
      <c r="BM127" s="29">
        <v>7051</v>
      </c>
      <c r="BN127" s="29">
        <v>3.84</v>
      </c>
      <c r="BO127" s="29">
        <v>6338</v>
      </c>
      <c r="BP127" s="29">
        <v>59.8</v>
      </c>
      <c r="BQ127" s="82">
        <v>16.100000000000001</v>
      </c>
      <c r="BR127" s="84">
        <v>58.1</v>
      </c>
      <c r="BS127" s="86">
        <v>23</v>
      </c>
      <c r="BT127" s="109">
        <v>12</v>
      </c>
      <c r="BU127" s="88">
        <v>0.91</v>
      </c>
      <c r="BV127" s="95">
        <v>5.62</v>
      </c>
      <c r="BW127" s="32" t="s">
        <v>124</v>
      </c>
      <c r="BX127" s="95">
        <v>6.15</v>
      </c>
      <c r="BY127" s="32" t="s">
        <v>124</v>
      </c>
      <c r="BZ127" s="32">
        <v>52.6</v>
      </c>
      <c r="CA127" s="32">
        <v>47.2</v>
      </c>
      <c r="CB127" s="93">
        <v>1.1144067796610169</v>
      </c>
      <c r="CC127" s="32">
        <v>0.2</v>
      </c>
      <c r="CD127" s="32" t="s">
        <v>124</v>
      </c>
      <c r="CE127" s="95">
        <v>8.19</v>
      </c>
      <c r="CF127" s="95">
        <v>14.5</v>
      </c>
      <c r="CG127" s="95">
        <v>28.658652849740932</v>
      </c>
      <c r="CH127" s="32" t="s">
        <v>124</v>
      </c>
      <c r="CI127" s="32" t="s">
        <v>124</v>
      </c>
      <c r="CJ127" s="32" t="s">
        <v>124</v>
      </c>
      <c r="CK127" s="95">
        <v>58.1</v>
      </c>
      <c r="CL127" s="95">
        <v>28.9</v>
      </c>
      <c r="CM127" s="95">
        <v>17.399896373056993</v>
      </c>
      <c r="CN127" s="95">
        <v>18.7</v>
      </c>
      <c r="CO127" s="95">
        <v>11.258756476683939</v>
      </c>
      <c r="CP127" s="95">
        <v>48.9</v>
      </c>
      <c r="CQ127" s="95">
        <v>29.44134715025907</v>
      </c>
      <c r="CR127" s="32" t="s">
        <v>124</v>
      </c>
      <c r="CS127" s="32" t="s">
        <v>792</v>
      </c>
      <c r="CT127" s="847" t="s">
        <v>409</v>
      </c>
      <c r="CU127" s="847" t="s">
        <v>409</v>
      </c>
      <c r="CV127" s="847">
        <v>550</v>
      </c>
      <c r="CW127" s="847">
        <v>9.3000000000000007</v>
      </c>
      <c r="CX127" s="847">
        <v>90.7</v>
      </c>
      <c r="CY127" s="847" t="s">
        <v>409</v>
      </c>
      <c r="CZ127" s="847" t="s">
        <v>409</v>
      </c>
      <c r="DA127" s="847" t="s">
        <v>409</v>
      </c>
      <c r="DB127" s="847" t="s">
        <v>409</v>
      </c>
      <c r="DC127" s="848">
        <v>0</v>
      </c>
      <c r="DD127" s="97">
        <v>39.467890767717456</v>
      </c>
      <c r="DE127" s="98">
        <v>0.28562711864406781</v>
      </c>
      <c r="DF127" s="820"/>
      <c r="DG127" s="29" t="s">
        <v>60</v>
      </c>
      <c r="DH127" s="877" t="s">
        <v>615</v>
      </c>
      <c r="DI127" s="877" t="s">
        <v>615</v>
      </c>
      <c r="DJ127" s="877" t="s">
        <v>615</v>
      </c>
      <c r="DK127" s="872">
        <v>1</v>
      </c>
      <c r="DL127" s="872">
        <v>2</v>
      </c>
      <c r="DM127" s="872">
        <v>1</v>
      </c>
      <c r="DN127" s="820" t="s">
        <v>438</v>
      </c>
      <c r="DO127" s="845" t="s">
        <v>456</v>
      </c>
      <c r="DP127" s="29">
        <v>30</v>
      </c>
      <c r="DQ127" s="29" t="s">
        <v>438</v>
      </c>
      <c r="DR127" s="29" t="s">
        <v>438</v>
      </c>
      <c r="DS127" s="845" t="s">
        <v>3427</v>
      </c>
      <c r="DT127" s="845" t="s">
        <v>3484</v>
      </c>
      <c r="DW127" s="61"/>
      <c r="DX127" s="15"/>
      <c r="DY127" s="15"/>
      <c r="DZ127" s="15"/>
      <c r="EA127" s="15"/>
      <c r="EB127" s="15"/>
      <c r="EC127" s="15"/>
      <c r="ED127" s="15"/>
      <c r="EE127" s="15"/>
      <c r="EF127" s="15"/>
    </row>
    <row r="128" spans="1:151" ht="13.15" hidden="1" customHeight="1">
      <c r="A128" s="29"/>
      <c r="B128" s="30">
        <v>9187</v>
      </c>
      <c r="C128" s="810" t="s">
        <v>554</v>
      </c>
      <c r="D128" s="32" t="s">
        <v>1206</v>
      </c>
      <c r="E128" s="91">
        <v>495925208</v>
      </c>
      <c r="F128" s="69">
        <v>69</v>
      </c>
      <c r="G128" s="32" t="s">
        <v>1971</v>
      </c>
      <c r="H128" s="842" t="s">
        <v>667</v>
      </c>
      <c r="I128" s="843"/>
      <c r="J128" s="844" t="s">
        <v>554</v>
      </c>
      <c r="K128" s="29" t="s">
        <v>48</v>
      </c>
      <c r="L128" s="32" t="s">
        <v>555</v>
      </c>
      <c r="M128" s="845"/>
      <c r="N128" s="29">
        <v>3</v>
      </c>
      <c r="O128" s="805">
        <v>5</v>
      </c>
      <c r="P128" s="29">
        <v>1</v>
      </c>
      <c r="Q128" s="846" t="s">
        <v>777</v>
      </c>
      <c r="R128" s="29"/>
      <c r="S128" s="98">
        <v>1434.4369399999991</v>
      </c>
      <c r="T128" s="29"/>
      <c r="U128" s="29"/>
      <c r="V128" s="29"/>
      <c r="W128" s="29"/>
      <c r="X128" s="32"/>
      <c r="Y128" s="32"/>
      <c r="Z128" s="32"/>
      <c r="AA128" s="29"/>
      <c r="AB128" s="29"/>
      <c r="AC128" s="32"/>
      <c r="AD128" s="32"/>
      <c r="AE128" s="29"/>
      <c r="AF128" s="29"/>
      <c r="AG128" s="29"/>
      <c r="AH128" s="29"/>
      <c r="AI128" s="29"/>
      <c r="AJ128" s="62"/>
      <c r="AK128" s="29"/>
      <c r="AL128" s="29"/>
      <c r="AM128" s="29"/>
      <c r="AN128" s="29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2"/>
      <c r="BQ128" s="82">
        <v>2.14</v>
      </c>
      <c r="BR128" s="84">
        <v>3.96</v>
      </c>
      <c r="BS128" s="86">
        <v>93.5</v>
      </c>
      <c r="BT128" s="95">
        <v>1.3336231884057972</v>
      </c>
      <c r="BU128" s="95">
        <v>9.9710144927536229E-2</v>
      </c>
      <c r="BV128" s="95">
        <v>5.71</v>
      </c>
      <c r="BW128" s="95" t="s">
        <v>124</v>
      </c>
      <c r="BX128" s="95">
        <v>2.91</v>
      </c>
      <c r="BY128" s="98">
        <v>1.4E-2</v>
      </c>
      <c r="BZ128" s="95">
        <v>59.4</v>
      </c>
      <c r="CA128" s="95">
        <v>40.6</v>
      </c>
      <c r="CB128" s="93">
        <v>1.4630541871921181</v>
      </c>
      <c r="CC128" s="94">
        <v>3.3000000000000002E-2</v>
      </c>
      <c r="CD128" s="32" t="s">
        <v>124</v>
      </c>
      <c r="CE128" s="95">
        <v>16</v>
      </c>
      <c r="CF128" s="95">
        <v>13.3</v>
      </c>
      <c r="CG128" s="95">
        <v>3.0700000000000003</v>
      </c>
      <c r="CH128" s="95">
        <v>95.3</v>
      </c>
      <c r="CI128" s="107">
        <v>46061</v>
      </c>
      <c r="CJ128" s="95">
        <v>4.7000000000000028</v>
      </c>
      <c r="CK128" s="95">
        <v>3.41</v>
      </c>
      <c r="CL128" s="95">
        <v>45.3</v>
      </c>
      <c r="CM128" s="95">
        <v>1.8</v>
      </c>
      <c r="CN128" s="95">
        <v>31.9</v>
      </c>
      <c r="CO128" s="95">
        <v>1.27</v>
      </c>
      <c r="CP128" s="95">
        <v>8.49</v>
      </c>
      <c r="CQ128" s="95">
        <v>0.34</v>
      </c>
      <c r="CR128" s="95">
        <v>5.2999999999999999E-2</v>
      </c>
      <c r="CS128" s="96" t="s">
        <v>784</v>
      </c>
      <c r="CT128" s="847" t="s">
        <v>409</v>
      </c>
      <c r="CU128" s="847" t="s">
        <v>409</v>
      </c>
      <c r="CV128" s="847">
        <v>8669</v>
      </c>
      <c r="CW128" s="847">
        <v>86.5</v>
      </c>
      <c r="CX128" s="847">
        <v>13.5</v>
      </c>
      <c r="CY128" s="847" t="s">
        <v>409</v>
      </c>
      <c r="CZ128" s="847" t="s">
        <v>409</v>
      </c>
      <c r="DA128" s="847" t="s">
        <v>409</v>
      </c>
      <c r="DB128" s="847" t="s">
        <v>409</v>
      </c>
      <c r="DC128" s="848">
        <v>0</v>
      </c>
      <c r="DD128" s="97">
        <v>68.064356519581168</v>
      </c>
      <c r="DE128" s="98">
        <v>19.625555555555554</v>
      </c>
      <c r="DF128" s="820"/>
      <c r="DG128" s="820"/>
      <c r="DH128" s="877"/>
      <c r="DI128" s="877"/>
      <c r="DJ128" s="877"/>
      <c r="DK128" s="29">
        <v>2</v>
      </c>
      <c r="DL128" s="29">
        <v>3</v>
      </c>
      <c r="DM128" s="29">
        <v>2</v>
      </c>
      <c r="DN128" s="29" t="s">
        <v>440</v>
      </c>
      <c r="DO128" s="845" t="s">
        <v>556</v>
      </c>
      <c r="DP128" s="68">
        <v>25</v>
      </c>
      <c r="DQ128" s="29" t="s">
        <v>440</v>
      </c>
      <c r="DR128" s="29" t="s">
        <v>438</v>
      </c>
      <c r="DS128" s="845" t="s">
        <v>465</v>
      </c>
      <c r="DT128" s="845" t="s">
        <v>557</v>
      </c>
      <c r="DW128" s="61"/>
    </row>
    <row r="129" spans="1:188" ht="13.15" customHeight="1">
      <c r="A129" s="29">
        <v>83</v>
      </c>
      <c r="B129" s="30">
        <v>10649</v>
      </c>
      <c r="C129" s="810" t="s">
        <v>297</v>
      </c>
      <c r="D129" s="32" t="s">
        <v>877</v>
      </c>
      <c r="E129" s="32">
        <v>5710071180</v>
      </c>
      <c r="F129" s="69">
        <v>62</v>
      </c>
      <c r="G129" s="32" t="s">
        <v>1516</v>
      </c>
      <c r="H129" s="842" t="s">
        <v>35</v>
      </c>
      <c r="I129" s="843" t="s">
        <v>290</v>
      </c>
      <c r="J129" s="30" t="s">
        <v>297</v>
      </c>
      <c r="K129" s="29" t="s">
        <v>43</v>
      </c>
      <c r="L129" s="29" t="s">
        <v>46</v>
      </c>
      <c r="M129" s="845" t="s">
        <v>235</v>
      </c>
      <c r="N129" s="29">
        <v>2</v>
      </c>
      <c r="O129" s="805">
        <v>5</v>
      </c>
      <c r="P129" s="29">
        <v>1</v>
      </c>
      <c r="Q129" s="846" t="s">
        <v>777</v>
      </c>
      <c r="R129" s="852">
        <v>45.615868026700007</v>
      </c>
      <c r="S129" s="98">
        <v>1477.9022879999989</v>
      </c>
      <c r="T129" s="32">
        <v>77</v>
      </c>
      <c r="U129" s="32">
        <v>1.59</v>
      </c>
      <c r="V129" s="32">
        <v>1.1499999999999999</v>
      </c>
      <c r="W129" s="32">
        <v>3010000</v>
      </c>
      <c r="X129" s="95">
        <v>89.4</v>
      </c>
      <c r="Y129" s="95">
        <v>39.299999999999997</v>
      </c>
      <c r="Z129" s="32">
        <v>2060000</v>
      </c>
      <c r="AA129" s="63">
        <v>254651.49295774649</v>
      </c>
      <c r="AB129" s="853">
        <f>Y129*AA129/100</f>
        <v>100078.03673239436</v>
      </c>
      <c r="AC129" s="32">
        <v>1.05</v>
      </c>
      <c r="AD129" s="32">
        <v>989000</v>
      </c>
      <c r="AE129" s="854">
        <f>Y129-AC129</f>
        <v>38.25</v>
      </c>
      <c r="AF129" s="29">
        <f>Z129-AD129</f>
        <v>1071000</v>
      </c>
      <c r="AG129" s="853">
        <f>AB129*Y129/100</f>
        <v>39330.668435830979</v>
      </c>
      <c r="AH129" s="853">
        <f>AC129*AB129/100</f>
        <v>1050.819385690141</v>
      </c>
      <c r="AI129" s="853">
        <f>AG129-AH129</f>
        <v>38279.849050140838</v>
      </c>
      <c r="AJ129" s="62">
        <v>24</v>
      </c>
      <c r="AK129" s="853">
        <f>AG129/AJ129</f>
        <v>1638.7778514929576</v>
      </c>
      <c r="AL129" s="853">
        <f>AH129/AJ129</f>
        <v>43.784141070422542</v>
      </c>
      <c r="AM129" s="853">
        <f>AB129/AJ129</f>
        <v>4169.9181971830985</v>
      </c>
      <c r="AN129" s="29"/>
      <c r="AO129" s="95">
        <v>94.2</v>
      </c>
      <c r="AP129" s="95">
        <v>90.6</v>
      </c>
      <c r="AQ129" s="32">
        <v>2960</v>
      </c>
      <c r="AR129" s="32">
        <v>0.85</v>
      </c>
      <c r="AS129" s="32">
        <v>2726</v>
      </c>
      <c r="AT129" s="32">
        <v>76.400000000000006</v>
      </c>
      <c r="AU129" s="32">
        <v>6129</v>
      </c>
      <c r="AV129" s="32">
        <v>2.2799999999999998</v>
      </c>
      <c r="AW129" s="32">
        <v>17319</v>
      </c>
      <c r="AX129" s="32">
        <v>85.9</v>
      </c>
      <c r="AY129" s="32">
        <v>6018</v>
      </c>
      <c r="AZ129" s="32">
        <v>84.4</v>
      </c>
      <c r="BA129" s="32">
        <v>16748</v>
      </c>
      <c r="BB129" s="95">
        <v>3.15</v>
      </c>
      <c r="BC129" s="32">
        <v>1.01</v>
      </c>
      <c r="BD129" s="32">
        <v>86.9</v>
      </c>
      <c r="BE129" s="32">
        <v>7472</v>
      </c>
      <c r="BF129" s="32">
        <v>90.3</v>
      </c>
      <c r="BG129" s="32">
        <v>1753</v>
      </c>
      <c r="BH129" s="32">
        <v>21.1</v>
      </c>
      <c r="BI129" s="32">
        <v>3108</v>
      </c>
      <c r="BJ129" s="32">
        <v>93.3</v>
      </c>
      <c r="BK129" s="32">
        <v>17746</v>
      </c>
      <c r="BL129" s="32">
        <v>3.86</v>
      </c>
      <c r="BM129" s="32">
        <v>4113</v>
      </c>
      <c r="BN129" s="32">
        <v>2.21</v>
      </c>
      <c r="BO129" s="32">
        <v>11835</v>
      </c>
      <c r="BP129" s="32">
        <v>2.04</v>
      </c>
      <c r="BQ129" s="81">
        <v>3.7</v>
      </c>
      <c r="BR129" s="83">
        <v>2</v>
      </c>
      <c r="BS129" s="85">
        <v>93</v>
      </c>
      <c r="BT129" s="69">
        <v>2.9</v>
      </c>
      <c r="BU129" s="89">
        <v>0.1</v>
      </c>
      <c r="BV129" s="69">
        <v>1.8</v>
      </c>
      <c r="BW129" s="32" t="s">
        <v>124</v>
      </c>
      <c r="BX129" s="91">
        <v>8.9</v>
      </c>
      <c r="BY129" s="69">
        <v>0.06</v>
      </c>
      <c r="BZ129" s="69">
        <v>76</v>
      </c>
      <c r="CA129" s="69">
        <v>24.3</v>
      </c>
      <c r="CB129" s="93">
        <v>3.1275720164609053</v>
      </c>
      <c r="CC129" s="111">
        <v>0.05</v>
      </c>
      <c r="CD129" s="32" t="s">
        <v>124</v>
      </c>
      <c r="CE129" s="69">
        <v>15.2</v>
      </c>
      <c r="CF129" s="69">
        <v>21.8</v>
      </c>
      <c r="CG129" s="95">
        <v>1.06</v>
      </c>
      <c r="CH129" s="32">
        <v>92.5</v>
      </c>
      <c r="CI129" s="32">
        <v>56870</v>
      </c>
      <c r="CJ129" s="95">
        <v>7.5</v>
      </c>
      <c r="CK129" s="95">
        <v>1.796</v>
      </c>
      <c r="CL129" s="32">
        <v>18</v>
      </c>
      <c r="CM129" s="95">
        <v>0.36</v>
      </c>
      <c r="CN129" s="32">
        <v>35</v>
      </c>
      <c r="CO129" s="95">
        <v>0.7</v>
      </c>
      <c r="CP129" s="32">
        <v>36.799999999999997</v>
      </c>
      <c r="CQ129" s="95">
        <v>0.73599999999999999</v>
      </c>
      <c r="CR129" s="32">
        <v>0.08</v>
      </c>
      <c r="CS129" s="32" t="s">
        <v>778</v>
      </c>
      <c r="CT129" s="26">
        <v>290.10000000000002</v>
      </c>
      <c r="CU129" s="847" t="s">
        <v>409</v>
      </c>
      <c r="CV129" s="847">
        <v>18365</v>
      </c>
      <c r="CW129" s="847">
        <v>89.4</v>
      </c>
      <c r="CX129" s="847">
        <v>10.6</v>
      </c>
      <c r="CY129" s="847" t="s">
        <v>409</v>
      </c>
      <c r="CZ129" s="847" t="s">
        <v>409</v>
      </c>
      <c r="DA129" s="847" t="s">
        <v>409</v>
      </c>
      <c r="DB129" s="847" t="s">
        <v>409</v>
      </c>
      <c r="DC129" s="848">
        <v>0</v>
      </c>
      <c r="DD129" s="97">
        <v>82.956072078262437</v>
      </c>
      <c r="DE129" s="98">
        <v>10.610478873239437</v>
      </c>
      <c r="DF129" s="820"/>
      <c r="DG129" s="29" t="s">
        <v>46</v>
      </c>
      <c r="DH129" s="877">
        <v>170</v>
      </c>
      <c r="DI129" s="877">
        <v>80</v>
      </c>
      <c r="DJ129" s="877">
        <v>27.7</v>
      </c>
      <c r="DK129" s="872">
        <v>1</v>
      </c>
      <c r="DL129" s="872">
        <v>1</v>
      </c>
      <c r="DM129" s="872">
        <v>1</v>
      </c>
      <c r="DN129" s="820" t="s">
        <v>440</v>
      </c>
      <c r="DO129" s="873" t="s">
        <v>3428</v>
      </c>
      <c r="DP129" s="872">
        <v>45</v>
      </c>
      <c r="DQ129" s="872" t="s">
        <v>438</v>
      </c>
      <c r="DR129" s="872" t="s">
        <v>440</v>
      </c>
      <c r="DS129" s="873" t="s">
        <v>3429</v>
      </c>
      <c r="DT129" s="873" t="s">
        <v>3481</v>
      </c>
      <c r="DW129" s="61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</row>
    <row r="130" spans="1:188" ht="13.15" customHeight="1">
      <c r="A130" s="29">
        <v>78</v>
      </c>
      <c r="B130" s="30">
        <v>10564</v>
      </c>
      <c r="C130" s="810" t="s">
        <v>292</v>
      </c>
      <c r="D130" s="32" t="s">
        <v>1353</v>
      </c>
      <c r="E130" s="32">
        <v>5504181903</v>
      </c>
      <c r="F130" s="69">
        <f>LEFT(G130,4)-CONCATENATE(19,LEFT(E130,2))</f>
        <v>64</v>
      </c>
      <c r="G130" s="32" t="s">
        <v>1545</v>
      </c>
      <c r="H130" s="842" t="s">
        <v>35</v>
      </c>
      <c r="I130" s="843" t="s">
        <v>285</v>
      </c>
      <c r="J130" s="30" t="s">
        <v>292</v>
      </c>
      <c r="K130" s="29" t="s">
        <v>43</v>
      </c>
      <c r="L130" s="29" t="s">
        <v>60</v>
      </c>
      <c r="M130" s="845" t="s">
        <v>105</v>
      </c>
      <c r="N130" s="29">
        <v>3</v>
      </c>
      <c r="O130" s="29"/>
      <c r="P130" s="29">
        <v>1</v>
      </c>
      <c r="Q130" s="846" t="s">
        <v>777</v>
      </c>
      <c r="R130" s="852">
        <v>15.8738171875</v>
      </c>
      <c r="S130" s="98">
        <v>726.13331299999982</v>
      </c>
      <c r="T130" s="32">
        <v>62.6</v>
      </c>
      <c r="U130" s="32">
        <v>6.08</v>
      </c>
      <c r="V130" s="32">
        <v>9.43</v>
      </c>
      <c r="W130" s="32">
        <v>2150000</v>
      </c>
      <c r="X130" s="95">
        <v>81.3</v>
      </c>
      <c r="Y130" s="95">
        <v>46</v>
      </c>
      <c r="Z130" s="32">
        <v>1970000</v>
      </c>
      <c r="AA130" s="63">
        <v>17600.597014925374</v>
      </c>
      <c r="AB130" s="853">
        <f>X130*AA130/100</f>
        <v>14309.285373134329</v>
      </c>
      <c r="AC130" s="32">
        <v>1.26</v>
      </c>
      <c r="AD130" s="32">
        <v>1360000</v>
      </c>
      <c r="AE130" s="854">
        <f>Y130-AC130</f>
        <v>44.74</v>
      </c>
      <c r="AF130" s="29">
        <f>Z130-AD130</f>
        <v>610000</v>
      </c>
      <c r="AG130" s="853">
        <f>AB130*Y130/100</f>
        <v>6582.2712716417909</v>
      </c>
      <c r="AH130" s="853">
        <f>AC130*AB130/100</f>
        <v>180.29699570149256</v>
      </c>
      <c r="AI130" s="853">
        <f>AG130-AH130</f>
        <v>6401.974275940298</v>
      </c>
      <c r="AJ130" s="62">
        <v>32</v>
      </c>
      <c r="AK130" s="853">
        <f>AG130/AJ130</f>
        <v>205.69597723880597</v>
      </c>
      <c r="AL130" s="853">
        <f>AH130/AJ130</f>
        <v>5.6342811156716426</v>
      </c>
      <c r="AM130" s="853">
        <f>AB130/AJ130</f>
        <v>447.16516791044779</v>
      </c>
      <c r="AN130" s="29">
        <v>3</v>
      </c>
      <c r="AO130" s="95">
        <v>84.7</v>
      </c>
      <c r="AP130" s="95">
        <v>74.8</v>
      </c>
      <c r="AQ130" s="32">
        <v>2701</v>
      </c>
      <c r="AR130" s="32">
        <v>0.61</v>
      </c>
      <c r="AS130" s="32">
        <v>4561</v>
      </c>
      <c r="AT130" s="32">
        <v>88.1</v>
      </c>
      <c r="AU130" s="32">
        <v>7381</v>
      </c>
      <c r="AV130" s="32">
        <v>0.56000000000000005</v>
      </c>
      <c r="AW130" s="32">
        <v>40268</v>
      </c>
      <c r="AX130" s="32">
        <v>98.3</v>
      </c>
      <c r="AY130" s="32">
        <v>5137</v>
      </c>
      <c r="AZ130" s="32">
        <v>98.3</v>
      </c>
      <c r="BA130" s="32">
        <v>12017</v>
      </c>
      <c r="BB130" s="95">
        <v>4.37</v>
      </c>
      <c r="BC130" s="32">
        <v>10</v>
      </c>
      <c r="BD130" s="32">
        <v>95</v>
      </c>
      <c r="BE130" s="32">
        <v>8491</v>
      </c>
      <c r="BF130" s="32">
        <v>88.9</v>
      </c>
      <c r="BG130" s="32">
        <v>1399</v>
      </c>
      <c r="BH130" s="32">
        <v>18.7</v>
      </c>
      <c r="BI130" s="32">
        <v>1807</v>
      </c>
      <c r="BJ130" s="32">
        <v>96.7</v>
      </c>
      <c r="BK130" s="32">
        <v>15009</v>
      </c>
      <c r="BL130" s="32">
        <v>5.9</v>
      </c>
      <c r="BM130" s="32">
        <v>16546</v>
      </c>
      <c r="BN130" s="32">
        <v>2.17</v>
      </c>
      <c r="BO130" s="32">
        <v>8648</v>
      </c>
      <c r="BP130" s="32">
        <v>10.199999999999999</v>
      </c>
      <c r="BQ130" s="81">
        <v>3.7</v>
      </c>
      <c r="BR130" s="83">
        <v>9.8000000000000007</v>
      </c>
      <c r="BS130" s="85">
        <v>85.7</v>
      </c>
      <c r="BT130" s="69">
        <v>2.4</v>
      </c>
      <c r="BU130" s="89">
        <v>0.3</v>
      </c>
      <c r="BV130" s="69">
        <v>7.1</v>
      </c>
      <c r="BW130" s="32" t="s">
        <v>124</v>
      </c>
      <c r="BX130" s="109">
        <v>0</v>
      </c>
      <c r="BY130" s="69">
        <v>0.03</v>
      </c>
      <c r="BZ130" s="69">
        <v>41.3</v>
      </c>
      <c r="CA130" s="69">
        <v>58.5</v>
      </c>
      <c r="CB130" s="93">
        <v>0.70598290598290592</v>
      </c>
      <c r="CC130" s="111">
        <v>0.1</v>
      </c>
      <c r="CD130" s="32" t="s">
        <v>124</v>
      </c>
      <c r="CE130" s="69">
        <v>0</v>
      </c>
      <c r="CF130" s="69">
        <v>0.2</v>
      </c>
      <c r="CG130" s="95">
        <v>8.1634000000000011</v>
      </c>
      <c r="CH130" s="32">
        <v>90.1</v>
      </c>
      <c r="CI130" s="32">
        <v>42935</v>
      </c>
      <c r="CJ130" s="95">
        <v>9.9000000000000057</v>
      </c>
      <c r="CK130" s="95">
        <v>8.7670800000000018</v>
      </c>
      <c r="CL130" s="95">
        <v>20.2</v>
      </c>
      <c r="CM130" s="95">
        <v>1.9796</v>
      </c>
      <c r="CN130" s="95">
        <v>63.1</v>
      </c>
      <c r="CO130" s="95">
        <v>6.1838000000000015</v>
      </c>
      <c r="CP130" s="95">
        <v>6.16</v>
      </c>
      <c r="CQ130" s="95">
        <v>0.60368000000000011</v>
      </c>
      <c r="CR130" s="32">
        <v>7.0000000000000007E-2</v>
      </c>
      <c r="CS130" s="32" t="s">
        <v>778</v>
      </c>
      <c r="CT130" s="26">
        <v>14.6</v>
      </c>
      <c r="CU130" s="847" t="s">
        <v>409</v>
      </c>
      <c r="CV130" s="847">
        <v>2080</v>
      </c>
      <c r="CW130" s="847">
        <v>76.599999999999994</v>
      </c>
      <c r="CX130" s="847">
        <v>23.4</v>
      </c>
      <c r="CY130" s="847" t="s">
        <v>409</v>
      </c>
      <c r="CZ130" s="847" t="s">
        <v>409</v>
      </c>
      <c r="DA130" s="847" t="s">
        <v>409</v>
      </c>
      <c r="DB130" s="847" t="s">
        <v>409</v>
      </c>
      <c r="DC130" s="848">
        <v>0</v>
      </c>
      <c r="DD130" s="97">
        <v>71.79281122150789</v>
      </c>
      <c r="DE130" s="98">
        <v>1.4667164179104477</v>
      </c>
      <c r="DF130" s="820"/>
      <c r="DG130" s="29" t="s">
        <v>60</v>
      </c>
      <c r="DH130" s="872">
        <v>175</v>
      </c>
      <c r="DI130" s="872">
        <v>100</v>
      </c>
      <c r="DJ130" s="872">
        <v>32.6</v>
      </c>
      <c r="DK130" s="872">
        <v>1</v>
      </c>
      <c r="DL130" s="872">
        <v>2</v>
      </c>
      <c r="DM130" s="872">
        <v>2</v>
      </c>
      <c r="DN130" s="820" t="s">
        <v>440</v>
      </c>
      <c r="DO130" s="873" t="s">
        <v>442</v>
      </c>
      <c r="DP130" s="872">
        <v>100</v>
      </c>
      <c r="DQ130" s="872" t="s">
        <v>440</v>
      </c>
      <c r="DR130" s="872" t="s">
        <v>438</v>
      </c>
      <c r="DS130" s="873" t="s">
        <v>3430</v>
      </c>
      <c r="DT130" s="873" t="s">
        <v>3485</v>
      </c>
      <c r="DW130" s="61"/>
      <c r="DX130" s="15"/>
    </row>
    <row r="131" spans="1:188" ht="13.15" customHeight="1">
      <c r="A131" s="29"/>
      <c r="B131" s="30">
        <v>11615</v>
      </c>
      <c r="C131" s="810" t="s">
        <v>680</v>
      </c>
      <c r="D131" s="32" t="s">
        <v>826</v>
      </c>
      <c r="E131" s="855">
        <v>6209170319</v>
      </c>
      <c r="F131" s="69">
        <v>57</v>
      </c>
      <c r="G131" s="32" t="s">
        <v>1272</v>
      </c>
      <c r="H131" s="842" t="s">
        <v>668</v>
      </c>
      <c r="I131" s="843" t="s">
        <v>679</v>
      </c>
      <c r="J131" s="30" t="s">
        <v>680</v>
      </c>
      <c r="K131" s="29" t="s">
        <v>43</v>
      </c>
      <c r="L131" s="29" t="s">
        <v>60</v>
      </c>
      <c r="M131" s="845" t="s">
        <v>105</v>
      </c>
      <c r="N131" s="29">
        <v>3</v>
      </c>
      <c r="O131" s="850" t="s">
        <v>3196</v>
      </c>
      <c r="P131" s="29">
        <v>1</v>
      </c>
      <c r="Q131" s="846" t="s">
        <v>781</v>
      </c>
      <c r="R131" s="29"/>
      <c r="S131" s="98">
        <v>1318.3840849999974</v>
      </c>
      <c r="T131" s="29" t="s">
        <v>124</v>
      </c>
      <c r="U131" s="29" t="s">
        <v>124</v>
      </c>
      <c r="V131" s="29" t="s">
        <v>124</v>
      </c>
      <c r="W131" s="29" t="s">
        <v>124</v>
      </c>
      <c r="X131" s="29" t="s">
        <v>124</v>
      </c>
      <c r="Y131" s="29" t="s">
        <v>124</v>
      </c>
      <c r="Z131" s="29" t="s">
        <v>124</v>
      </c>
      <c r="AA131" s="39">
        <v>203701.12255170694</v>
      </c>
      <c r="AB131" s="853">
        <f>AO131*AA131/100</f>
        <v>140961.1768057812</v>
      </c>
      <c r="AC131" s="29" t="s">
        <v>124</v>
      </c>
      <c r="AD131" s="29" t="s">
        <v>124</v>
      </c>
      <c r="AE131" s="29" t="s">
        <v>124</v>
      </c>
      <c r="AF131" s="29" t="s">
        <v>124</v>
      </c>
      <c r="AG131" s="853" t="s">
        <v>124</v>
      </c>
      <c r="AH131" s="29" t="s">
        <v>124</v>
      </c>
      <c r="AI131" s="29" t="s">
        <v>124</v>
      </c>
      <c r="AJ131" s="62"/>
      <c r="AK131" s="29"/>
      <c r="AL131" s="29"/>
      <c r="AM131" s="29"/>
      <c r="AN131" s="29"/>
      <c r="AO131" s="95">
        <v>69.2</v>
      </c>
      <c r="AP131" s="95">
        <v>98.8</v>
      </c>
      <c r="AQ131" s="32">
        <v>9979</v>
      </c>
      <c r="AR131" s="32">
        <v>32.6</v>
      </c>
      <c r="AS131" s="32">
        <v>2734</v>
      </c>
      <c r="AT131" s="32">
        <v>10.3</v>
      </c>
      <c r="AU131" s="32">
        <v>2871</v>
      </c>
      <c r="AV131" s="32">
        <v>10.8</v>
      </c>
      <c r="AW131" s="32">
        <v>13047</v>
      </c>
      <c r="AX131" s="32">
        <v>49</v>
      </c>
      <c r="AY131" s="32">
        <v>2853</v>
      </c>
      <c r="AZ131" s="32">
        <v>72.400000000000006</v>
      </c>
      <c r="BA131" s="32">
        <v>5393</v>
      </c>
      <c r="BB131" s="95">
        <v>16.600000000000001</v>
      </c>
      <c r="BC131" s="32">
        <v>4.3499999999999996</v>
      </c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2">
        <v>6.77</v>
      </c>
      <c r="BQ131" s="82">
        <v>25.3</v>
      </c>
      <c r="BR131" s="84">
        <v>9.1</v>
      </c>
      <c r="BS131" s="86">
        <v>64.900000000000006</v>
      </c>
      <c r="BT131" s="69">
        <v>22.5</v>
      </c>
      <c r="BU131" s="88">
        <v>1.5</v>
      </c>
      <c r="BV131" s="87">
        <v>5.7</v>
      </c>
      <c r="BW131" s="69" t="s">
        <v>124</v>
      </c>
      <c r="BX131" s="91">
        <v>6.3</v>
      </c>
      <c r="BY131" s="69" t="s">
        <v>124</v>
      </c>
      <c r="BZ131" s="69">
        <v>74.3</v>
      </c>
      <c r="CA131" s="69">
        <v>25.7</v>
      </c>
      <c r="CB131" s="93">
        <v>2.8910505836575875</v>
      </c>
      <c r="CC131" s="94">
        <v>0.5</v>
      </c>
      <c r="CD131" s="69" t="s">
        <v>124</v>
      </c>
      <c r="CE131" s="69">
        <v>27.6</v>
      </c>
      <c r="CF131" s="69">
        <v>55.8</v>
      </c>
      <c r="CG131" s="95">
        <v>6.4883000000000006</v>
      </c>
      <c r="CH131" s="32">
        <v>87.1</v>
      </c>
      <c r="CI131" s="32">
        <v>12017</v>
      </c>
      <c r="CJ131" s="95">
        <v>12.900000000000006</v>
      </c>
      <c r="CK131" s="95">
        <v>8.9908000000000001</v>
      </c>
      <c r="CL131" s="32">
        <v>10.7</v>
      </c>
      <c r="CM131" s="95">
        <v>0.9736999999999999</v>
      </c>
      <c r="CN131" s="32">
        <v>60.6</v>
      </c>
      <c r="CO131" s="95">
        <v>5.5146000000000006</v>
      </c>
      <c r="CP131" s="32">
        <v>27.5</v>
      </c>
      <c r="CQ131" s="95">
        <v>2.5024999999999999</v>
      </c>
      <c r="CR131" s="95">
        <v>0.02</v>
      </c>
      <c r="CS131" s="96" t="s">
        <v>790</v>
      </c>
      <c r="CT131" s="69"/>
      <c r="CU131" s="69"/>
      <c r="CV131" s="69"/>
      <c r="CW131" s="69"/>
      <c r="CX131" s="69"/>
      <c r="CY131" s="100"/>
      <c r="CZ131" s="100"/>
      <c r="DA131" s="100"/>
      <c r="DB131" s="100"/>
      <c r="DC131" s="100"/>
      <c r="DD131" s="97">
        <v>81.140058464536637</v>
      </c>
      <c r="DE131" s="98">
        <v>8.8565705457263881</v>
      </c>
      <c r="DF131" s="820"/>
      <c r="DG131" s="29" t="s">
        <v>60</v>
      </c>
      <c r="DH131" s="872">
        <v>178</v>
      </c>
      <c r="DI131" s="872">
        <v>106</v>
      </c>
      <c r="DJ131" s="872">
        <v>33.5</v>
      </c>
      <c r="DK131" s="872">
        <v>1</v>
      </c>
      <c r="DL131" s="872">
        <v>3</v>
      </c>
      <c r="DM131" s="872">
        <v>2</v>
      </c>
      <c r="DN131" s="820" t="s">
        <v>438</v>
      </c>
      <c r="DO131" s="873" t="s">
        <v>601</v>
      </c>
      <c r="DP131" s="872">
        <v>50</v>
      </c>
      <c r="DQ131" s="872" t="s">
        <v>438</v>
      </c>
      <c r="DR131" s="872" t="s">
        <v>438</v>
      </c>
      <c r="DS131" s="873" t="s">
        <v>3431</v>
      </c>
      <c r="DT131" s="873" t="s">
        <v>3486</v>
      </c>
      <c r="DW131" s="61"/>
    </row>
    <row r="132" spans="1:188" ht="13.15" customHeight="1">
      <c r="A132" s="29"/>
      <c r="B132" s="30">
        <v>9509</v>
      </c>
      <c r="C132" s="810" t="s">
        <v>694</v>
      </c>
      <c r="D132" s="32" t="s">
        <v>951</v>
      </c>
      <c r="E132" s="91">
        <v>6201221433</v>
      </c>
      <c r="F132" s="69">
        <v>56</v>
      </c>
      <c r="G132" s="32" t="s">
        <v>1881</v>
      </c>
      <c r="H132" s="842" t="s">
        <v>726</v>
      </c>
      <c r="I132" s="843"/>
      <c r="J132" s="844" t="s">
        <v>694</v>
      </c>
      <c r="K132" s="29" t="s">
        <v>43</v>
      </c>
      <c r="L132" s="91" t="s">
        <v>695</v>
      </c>
      <c r="M132" s="845"/>
      <c r="N132" s="29"/>
      <c r="O132" s="29"/>
      <c r="P132" s="29">
        <v>1</v>
      </c>
      <c r="Q132" s="846" t="s">
        <v>781</v>
      </c>
      <c r="R132" s="29"/>
      <c r="S132" s="98">
        <v>423.77453999999807</v>
      </c>
      <c r="T132" s="29"/>
      <c r="U132" s="29"/>
      <c r="V132" s="29"/>
      <c r="W132" s="29"/>
      <c r="X132" s="32"/>
      <c r="Y132" s="32"/>
      <c r="Z132" s="32"/>
      <c r="AA132" s="29"/>
      <c r="AB132" s="29"/>
      <c r="AC132" s="32"/>
      <c r="AD132" s="32"/>
      <c r="AE132" s="29"/>
      <c r="AF132" s="29"/>
      <c r="AG132" s="29"/>
      <c r="AH132" s="29"/>
      <c r="AI132" s="29"/>
      <c r="AJ132" s="62"/>
      <c r="AK132" s="29"/>
      <c r="AL132" s="29"/>
      <c r="AM132" s="29"/>
      <c r="AN132" s="29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2"/>
      <c r="BQ132" s="81">
        <v>48.8</v>
      </c>
      <c r="BR132" s="83">
        <v>39.5</v>
      </c>
      <c r="BS132" s="86">
        <v>8.6</v>
      </c>
      <c r="BT132" s="95">
        <v>36.02403433476394</v>
      </c>
      <c r="BU132" s="95">
        <v>1.373047210300429</v>
      </c>
      <c r="BV132" s="95">
        <v>4</v>
      </c>
      <c r="BW132" s="95" t="s">
        <v>124</v>
      </c>
      <c r="BX132" s="95">
        <v>8.67</v>
      </c>
      <c r="BY132" s="98">
        <v>0.18</v>
      </c>
      <c r="BZ132" s="95">
        <v>53.6</v>
      </c>
      <c r="CA132" s="95">
        <v>46.9</v>
      </c>
      <c r="CB132" s="93">
        <v>1.142857142857143</v>
      </c>
      <c r="CC132" s="94">
        <v>0.56000000000000005</v>
      </c>
      <c r="CD132" s="32" t="s">
        <v>124</v>
      </c>
      <c r="CE132" s="95">
        <v>21</v>
      </c>
      <c r="CF132" s="95">
        <v>26.7</v>
      </c>
      <c r="CG132" s="95">
        <v>18.22</v>
      </c>
      <c r="CH132" s="95">
        <v>93.3</v>
      </c>
      <c r="CI132" s="107">
        <v>90937</v>
      </c>
      <c r="CJ132" s="95">
        <v>6.7000000000000028</v>
      </c>
      <c r="CK132" s="95">
        <v>36.119999999999997</v>
      </c>
      <c r="CL132" s="95">
        <v>23.5</v>
      </c>
      <c r="CM132" s="95">
        <v>9.27</v>
      </c>
      <c r="CN132" s="95">
        <v>22.7</v>
      </c>
      <c r="CO132" s="95">
        <v>8.9499999999999993</v>
      </c>
      <c r="CP132" s="87">
        <v>45.3</v>
      </c>
      <c r="CQ132" s="87">
        <v>17.899999999999999</v>
      </c>
      <c r="CR132" s="87">
        <v>0.99</v>
      </c>
      <c r="CS132" s="96" t="s">
        <v>793</v>
      </c>
      <c r="CT132" s="847" t="s">
        <v>409</v>
      </c>
      <c r="CU132" s="847" t="s">
        <v>409</v>
      </c>
      <c r="CV132" s="847">
        <v>332</v>
      </c>
      <c r="CW132" s="847">
        <v>11.4</v>
      </c>
      <c r="CX132" s="847">
        <v>88.6</v>
      </c>
      <c r="CY132" s="847" t="s">
        <v>409</v>
      </c>
      <c r="CZ132" s="847" t="s">
        <v>409</v>
      </c>
      <c r="DA132" s="847" t="s">
        <v>409</v>
      </c>
      <c r="DB132" s="847" t="s">
        <v>409</v>
      </c>
      <c r="DC132" s="848">
        <v>0</v>
      </c>
      <c r="DD132" s="97">
        <v>2.0813539926465654</v>
      </c>
      <c r="DE132" s="98">
        <v>0.16837142857142856</v>
      </c>
      <c r="DF132" s="820"/>
      <c r="DG132" s="879" t="s">
        <v>695</v>
      </c>
      <c r="DH132" s="872">
        <v>182</v>
      </c>
      <c r="DI132" s="872">
        <v>104</v>
      </c>
      <c r="DJ132" s="872">
        <v>30.7</v>
      </c>
      <c r="DK132" s="872">
        <v>1</v>
      </c>
      <c r="DL132" s="872">
        <v>2</v>
      </c>
      <c r="DM132" s="872">
        <v>2</v>
      </c>
      <c r="DN132" s="820" t="s">
        <v>438</v>
      </c>
      <c r="DO132" s="845" t="s">
        <v>3294</v>
      </c>
      <c r="DP132" s="29">
        <v>35</v>
      </c>
      <c r="DQ132" s="29" t="s">
        <v>440</v>
      </c>
      <c r="DR132" s="29" t="s">
        <v>438</v>
      </c>
      <c r="DS132" s="845" t="s">
        <v>3432</v>
      </c>
      <c r="DT132" s="845" t="s">
        <v>3433</v>
      </c>
      <c r="DW132" s="61"/>
      <c r="DX132" s="15"/>
      <c r="DY132" s="15"/>
    </row>
    <row r="133" spans="1:188" ht="13.15" customHeight="1">
      <c r="A133" s="29">
        <v>49</v>
      </c>
      <c r="B133" s="30">
        <v>10133</v>
      </c>
      <c r="C133" s="810" t="s">
        <v>153</v>
      </c>
      <c r="D133" s="32" t="s">
        <v>1027</v>
      </c>
      <c r="E133" s="32">
        <v>6010251478</v>
      </c>
      <c r="F133" s="69">
        <v>59</v>
      </c>
      <c r="G133" s="32" t="s">
        <v>1713</v>
      </c>
      <c r="H133" s="842" t="s">
        <v>794</v>
      </c>
      <c r="I133" s="845" t="s">
        <v>134</v>
      </c>
      <c r="J133" s="30" t="s">
        <v>153</v>
      </c>
      <c r="K133" s="29" t="s">
        <v>43</v>
      </c>
      <c r="L133" s="29" t="s">
        <v>154</v>
      </c>
      <c r="M133" s="845" t="s">
        <v>169</v>
      </c>
      <c r="N133" s="29">
        <v>5</v>
      </c>
      <c r="O133" s="850">
        <v>5</v>
      </c>
      <c r="P133" s="29">
        <v>1</v>
      </c>
      <c r="Q133" s="846" t="s">
        <v>777</v>
      </c>
      <c r="R133" s="821"/>
      <c r="S133" s="98">
        <v>3576.8221769999996</v>
      </c>
      <c r="T133" s="29">
        <v>71.599999999999994</v>
      </c>
      <c r="U133" s="29">
        <v>1.69</v>
      </c>
      <c r="V133" s="29">
        <v>5.87</v>
      </c>
      <c r="W133" s="29">
        <v>735000</v>
      </c>
      <c r="X133" s="822">
        <v>97.7</v>
      </c>
      <c r="Y133" s="822">
        <v>11.9</v>
      </c>
      <c r="Z133" s="29">
        <v>561000</v>
      </c>
      <c r="AA133" s="39">
        <v>874042.56</v>
      </c>
      <c r="AB133" s="853">
        <f>Y133*AA133/100</f>
        <v>104011.06464000001</v>
      </c>
      <c r="AC133" s="32">
        <v>0.39</v>
      </c>
      <c r="AD133" s="32">
        <v>412000</v>
      </c>
      <c r="AE133" s="854">
        <f>Y133-AC133</f>
        <v>11.51</v>
      </c>
      <c r="AF133" s="29">
        <f>Z133-AD133</f>
        <v>149000</v>
      </c>
      <c r="AG133" s="853">
        <f>AB133*Y133/100</f>
        <v>12377.316692160002</v>
      </c>
      <c r="AH133" s="853">
        <f>AC133*AB133/100</f>
        <v>405.64315209600005</v>
      </c>
      <c r="AI133" s="853">
        <f>AG133-AH133</f>
        <v>11971.673540064003</v>
      </c>
      <c r="AJ133" s="62">
        <v>24</v>
      </c>
      <c r="AK133" s="853">
        <f>AG133/AJ133</f>
        <v>515.72152884000013</v>
      </c>
      <c r="AL133" s="853">
        <f>AH133/AJ133</f>
        <v>16.901798004000003</v>
      </c>
      <c r="AM133" s="853">
        <f>AB133/AJ133</f>
        <v>4333.7943600000008</v>
      </c>
      <c r="AN133" s="29"/>
      <c r="AO133" s="95">
        <v>97.1</v>
      </c>
      <c r="AP133" s="95">
        <v>99.7</v>
      </c>
      <c r="AQ133" s="32">
        <v>4833</v>
      </c>
      <c r="AR133" s="32">
        <v>1.26</v>
      </c>
      <c r="AS133" s="32">
        <v>2183</v>
      </c>
      <c r="AT133" s="32">
        <v>65.3</v>
      </c>
      <c r="AU133" s="32">
        <v>5184</v>
      </c>
      <c r="AV133" s="32">
        <v>1.38</v>
      </c>
      <c r="AW133" s="32">
        <v>6614</v>
      </c>
      <c r="AX133" s="32">
        <v>97.4</v>
      </c>
      <c r="AY133" s="32">
        <v>4371</v>
      </c>
      <c r="AZ133" s="32">
        <v>97.9</v>
      </c>
      <c r="BA133" s="32">
        <v>10101</v>
      </c>
      <c r="BB133" s="95">
        <v>0.36</v>
      </c>
      <c r="BC133" s="32">
        <v>0.91</v>
      </c>
      <c r="BD133" s="32">
        <v>75.2</v>
      </c>
      <c r="BE133" s="32">
        <v>8236</v>
      </c>
      <c r="BF133" s="32">
        <v>71.400000000000006</v>
      </c>
      <c r="BG133" s="32">
        <v>1460</v>
      </c>
      <c r="BH133" s="32">
        <v>0</v>
      </c>
      <c r="BI133" s="32" t="s">
        <v>7</v>
      </c>
      <c r="BJ133" s="32">
        <v>67.099999999999994</v>
      </c>
      <c r="BK133" s="32">
        <v>4789</v>
      </c>
      <c r="BL133" s="32">
        <v>28.1</v>
      </c>
      <c r="BM133" s="32">
        <v>3384</v>
      </c>
      <c r="BN133" s="32">
        <v>23.2</v>
      </c>
      <c r="BO133" s="32">
        <v>9107</v>
      </c>
      <c r="BP133" s="32">
        <v>1.28</v>
      </c>
      <c r="BQ133" s="82">
        <v>0.21</v>
      </c>
      <c r="BR133" s="84">
        <v>1.82</v>
      </c>
      <c r="BS133" s="86">
        <v>97.8</v>
      </c>
      <c r="BT133" s="109">
        <v>0.2</v>
      </c>
      <c r="BU133" s="88">
        <v>0.02</v>
      </c>
      <c r="BV133" s="108">
        <v>4.7</v>
      </c>
      <c r="BW133" s="109" t="s">
        <v>124</v>
      </c>
      <c r="BX133" s="109" t="s">
        <v>124</v>
      </c>
      <c r="BY133" s="109">
        <v>0.05</v>
      </c>
      <c r="BZ133" s="69">
        <v>81.2</v>
      </c>
      <c r="CA133" s="95">
        <v>19.399999999999999</v>
      </c>
      <c r="CB133" s="93">
        <v>4.1855670103092786</v>
      </c>
      <c r="CC133" s="94">
        <v>0</v>
      </c>
      <c r="CD133" s="109" t="s">
        <v>124</v>
      </c>
      <c r="CE133" s="69">
        <v>0.1</v>
      </c>
      <c r="CF133" s="32">
        <v>0.4</v>
      </c>
      <c r="CG133" s="95">
        <v>1.4653057098860487</v>
      </c>
      <c r="CH133" s="32">
        <v>98.8</v>
      </c>
      <c r="CI133" s="32">
        <v>36993</v>
      </c>
      <c r="CJ133" s="95">
        <v>1.2000000000000028</v>
      </c>
      <c r="CK133" s="95">
        <v>1.7528657098860487</v>
      </c>
      <c r="CL133" s="95">
        <v>3.81</v>
      </c>
      <c r="CM133" s="95">
        <v>7.1185709886048665E-2</v>
      </c>
      <c r="CN133" s="95">
        <v>76.599999999999994</v>
      </c>
      <c r="CO133" s="95">
        <v>1.39412</v>
      </c>
      <c r="CP133" s="95">
        <v>15.8</v>
      </c>
      <c r="CQ133" s="95">
        <v>0.28756000000000004</v>
      </c>
      <c r="CR133" s="98">
        <v>1.0399999999999999E-3</v>
      </c>
      <c r="CS133" s="32" t="s">
        <v>778</v>
      </c>
      <c r="CT133" s="847" t="s">
        <v>409</v>
      </c>
      <c r="CU133" s="847" t="s">
        <v>409</v>
      </c>
      <c r="CV133" s="847">
        <v>92311</v>
      </c>
      <c r="CW133" s="847">
        <v>96.2</v>
      </c>
      <c r="CX133" s="847">
        <v>3.8</v>
      </c>
      <c r="CY133" s="847" t="s">
        <v>409</v>
      </c>
      <c r="CZ133" s="847" t="s">
        <v>409</v>
      </c>
      <c r="DA133" s="847" t="s">
        <v>409</v>
      </c>
      <c r="DB133" s="847" t="s">
        <v>409</v>
      </c>
      <c r="DC133" s="848">
        <v>0</v>
      </c>
      <c r="DD133" s="97">
        <v>90.37990968570665</v>
      </c>
      <c r="DE133" s="98">
        <v>36.418440000000004</v>
      </c>
      <c r="DF133" s="820"/>
      <c r="DG133" s="29" t="s">
        <v>154</v>
      </c>
      <c r="DH133" s="872" t="s">
        <v>615</v>
      </c>
      <c r="DI133" s="872" t="s">
        <v>615</v>
      </c>
      <c r="DJ133" s="872" t="s">
        <v>615</v>
      </c>
      <c r="DK133" s="29">
        <v>2</v>
      </c>
      <c r="DL133" s="29">
        <v>1</v>
      </c>
      <c r="DM133" s="29">
        <v>1</v>
      </c>
      <c r="DN133" s="29" t="s">
        <v>440</v>
      </c>
      <c r="DO133" s="845" t="s">
        <v>590</v>
      </c>
      <c r="DP133" s="29" t="s">
        <v>124</v>
      </c>
      <c r="DQ133" s="29" t="s">
        <v>438</v>
      </c>
      <c r="DR133" s="29" t="s">
        <v>440</v>
      </c>
      <c r="DS133" s="845" t="s">
        <v>591</v>
      </c>
      <c r="DT133" s="845" t="s">
        <v>592</v>
      </c>
      <c r="DW133" s="61"/>
      <c r="DX133" s="15"/>
      <c r="DY133" s="15"/>
      <c r="DZ133" s="15"/>
      <c r="EA133" s="15"/>
      <c r="EB133" s="15"/>
      <c r="EC133" s="15"/>
      <c r="ED133" s="15"/>
      <c r="EE133" s="15"/>
      <c r="EF133" s="15"/>
    </row>
    <row r="134" spans="1:188" ht="13.15" customHeight="1">
      <c r="A134" s="29">
        <v>53</v>
      </c>
      <c r="B134" s="30">
        <v>10171</v>
      </c>
      <c r="C134" s="810" t="s">
        <v>159</v>
      </c>
      <c r="D134" s="32" t="s">
        <v>1027</v>
      </c>
      <c r="E134" s="32">
        <v>7804235351</v>
      </c>
      <c r="F134" s="69">
        <v>41</v>
      </c>
      <c r="G134" s="32" t="s">
        <v>1693</v>
      </c>
      <c r="H134" s="842" t="s">
        <v>35</v>
      </c>
      <c r="I134" s="845" t="s">
        <v>137</v>
      </c>
      <c r="J134" s="30" t="s">
        <v>159</v>
      </c>
      <c r="K134" s="29" t="s">
        <v>43</v>
      </c>
      <c r="L134" s="29" t="s">
        <v>162</v>
      </c>
      <c r="M134" s="845" t="s">
        <v>168</v>
      </c>
      <c r="N134" s="29">
        <v>2</v>
      </c>
      <c r="O134" s="29">
        <v>2</v>
      </c>
      <c r="P134" s="29">
        <v>1</v>
      </c>
      <c r="Q134" s="846" t="s">
        <v>781</v>
      </c>
      <c r="R134" s="852">
        <v>0</v>
      </c>
      <c r="S134" s="98">
        <v>201.67063300000018</v>
      </c>
      <c r="T134" s="29">
        <v>33.700000000000003</v>
      </c>
      <c r="U134" s="29">
        <v>26.6</v>
      </c>
      <c r="V134" s="29">
        <v>0.74</v>
      </c>
      <c r="W134" s="29">
        <v>2290000</v>
      </c>
      <c r="X134" s="822">
        <v>26.8</v>
      </c>
      <c r="Y134" s="822">
        <v>43.4</v>
      </c>
      <c r="Z134" s="29">
        <v>4650000</v>
      </c>
      <c r="AA134" s="39">
        <v>950.07999999999993</v>
      </c>
      <c r="AB134" s="853">
        <f>Y134*AA134/100</f>
        <v>412.33471999999995</v>
      </c>
      <c r="AC134" s="32">
        <v>2.97</v>
      </c>
      <c r="AD134" s="32">
        <v>3590000</v>
      </c>
      <c r="AE134" s="854">
        <f>Y134-AC134</f>
        <v>40.43</v>
      </c>
      <c r="AF134" s="29">
        <f>Z134-AD134</f>
        <v>1060000</v>
      </c>
      <c r="AG134" s="853">
        <f>AB134*Y134/100</f>
        <v>178.95326847999996</v>
      </c>
      <c r="AH134" s="853">
        <f>AC134*AB134/100</f>
        <v>12.246341184</v>
      </c>
      <c r="AI134" s="853">
        <f>AG134-AH134</f>
        <v>166.70692729599998</v>
      </c>
      <c r="AJ134" s="62">
        <v>12</v>
      </c>
      <c r="AK134" s="853">
        <f>AG134/AJ134</f>
        <v>14.912772373333331</v>
      </c>
      <c r="AL134" s="853">
        <f>AH134/AJ134</f>
        <v>1.0205284320000001</v>
      </c>
      <c r="AM134" s="853">
        <f>AB134/AJ134</f>
        <v>34.36122666666666</v>
      </c>
      <c r="AN134" s="29"/>
      <c r="AO134" s="95">
        <v>19.8</v>
      </c>
      <c r="AP134" s="95">
        <v>85.3</v>
      </c>
      <c r="AQ134" s="32">
        <v>5377</v>
      </c>
      <c r="AR134" s="32">
        <v>8.1</v>
      </c>
      <c r="AS134" s="32">
        <v>2534</v>
      </c>
      <c r="AT134" s="32">
        <v>71.599999999999994</v>
      </c>
      <c r="AU134" s="32">
        <v>5510</v>
      </c>
      <c r="AV134" s="32">
        <v>9.6199999999999992</v>
      </c>
      <c r="AW134" s="32">
        <v>16647</v>
      </c>
      <c r="AX134" s="32">
        <v>87.2</v>
      </c>
      <c r="AY134" s="32">
        <v>5264</v>
      </c>
      <c r="AZ134" s="32">
        <v>83.4</v>
      </c>
      <c r="BA134" s="32">
        <v>12388</v>
      </c>
      <c r="BB134" s="95">
        <v>32.799999999999997</v>
      </c>
      <c r="BC134" s="32">
        <v>34.1</v>
      </c>
      <c r="BD134" s="32">
        <v>95.5</v>
      </c>
      <c r="BE134" s="32">
        <v>12276</v>
      </c>
      <c r="BF134" s="32">
        <v>96.6</v>
      </c>
      <c r="BG134" s="32">
        <v>1732</v>
      </c>
      <c r="BH134" s="32">
        <v>32.4</v>
      </c>
      <c r="BI134" s="32">
        <v>2718</v>
      </c>
      <c r="BJ134" s="32">
        <v>97</v>
      </c>
      <c r="BK134" s="32">
        <v>11001</v>
      </c>
      <c r="BL134" s="32">
        <v>4.47</v>
      </c>
      <c r="BM134" s="32">
        <v>4038</v>
      </c>
      <c r="BN134" s="32">
        <v>8.11</v>
      </c>
      <c r="BO134" s="32">
        <v>4804</v>
      </c>
      <c r="BP134" s="32">
        <v>46</v>
      </c>
      <c r="BQ134" s="82">
        <v>23.9</v>
      </c>
      <c r="BR134" s="84">
        <v>46.4</v>
      </c>
      <c r="BS134" s="86">
        <v>26.8</v>
      </c>
      <c r="BT134" s="109">
        <v>10.3</v>
      </c>
      <c r="BU134" s="88">
        <v>1.88</v>
      </c>
      <c r="BV134" s="95">
        <v>7.87</v>
      </c>
      <c r="BW134" s="32" t="s">
        <v>124</v>
      </c>
      <c r="BX134" s="95">
        <v>1.44</v>
      </c>
      <c r="BY134" s="32" t="s">
        <v>124</v>
      </c>
      <c r="BZ134" s="32">
        <v>45</v>
      </c>
      <c r="CA134" s="32">
        <v>55</v>
      </c>
      <c r="CB134" s="93">
        <v>0.81818181818181823</v>
      </c>
      <c r="CC134" s="32" t="s">
        <v>124</v>
      </c>
      <c r="CD134" s="32" t="s">
        <v>124</v>
      </c>
      <c r="CE134" s="95">
        <v>4.08</v>
      </c>
      <c r="CF134" s="95">
        <v>3.49</v>
      </c>
      <c r="CG134" s="95">
        <v>14.511934156378601</v>
      </c>
      <c r="CH134" s="32" t="s">
        <v>124</v>
      </c>
      <c r="CI134" s="32" t="s">
        <v>124</v>
      </c>
      <c r="CJ134" s="32" t="s">
        <v>124</v>
      </c>
      <c r="CK134" s="95">
        <v>46.4</v>
      </c>
      <c r="CL134" s="95">
        <v>12.9</v>
      </c>
      <c r="CM134" s="95">
        <v>6.1580246913580243</v>
      </c>
      <c r="CN134" s="95">
        <v>17.5</v>
      </c>
      <c r="CO134" s="95">
        <v>8.3539094650205765</v>
      </c>
      <c r="CP134" s="95">
        <v>66.8</v>
      </c>
      <c r="CQ134" s="95">
        <v>31.888065843621398</v>
      </c>
      <c r="CR134" s="32" t="s">
        <v>124</v>
      </c>
      <c r="CS134" s="32" t="s">
        <v>792</v>
      </c>
      <c r="CT134" s="847" t="s">
        <v>409</v>
      </c>
      <c r="CU134" s="847" t="s">
        <v>409</v>
      </c>
      <c r="CV134" s="847">
        <v>239</v>
      </c>
      <c r="CW134" s="847">
        <v>15.1</v>
      </c>
      <c r="CX134" s="847">
        <v>84.9</v>
      </c>
      <c r="CY134" s="847">
        <v>1.4</v>
      </c>
      <c r="CZ134" s="847">
        <v>1648</v>
      </c>
      <c r="DA134" s="847" t="s">
        <v>409</v>
      </c>
      <c r="DB134" s="847">
        <v>1.84</v>
      </c>
      <c r="DC134" s="848">
        <v>0</v>
      </c>
      <c r="DD134" s="97">
        <v>18.991876159406385</v>
      </c>
      <c r="DE134" s="98">
        <v>7.9173333333333332E-2</v>
      </c>
      <c r="DF134" s="820"/>
      <c r="DG134" s="29" t="s">
        <v>162</v>
      </c>
      <c r="DH134" s="872" t="s">
        <v>615</v>
      </c>
      <c r="DI134" s="872" t="s">
        <v>615</v>
      </c>
      <c r="DJ134" s="872" t="s">
        <v>615</v>
      </c>
      <c r="DK134" s="872">
        <v>1</v>
      </c>
      <c r="DL134" s="872">
        <v>1</v>
      </c>
      <c r="DM134" s="872">
        <v>1</v>
      </c>
      <c r="DN134" s="820" t="s">
        <v>438</v>
      </c>
      <c r="DO134" s="845" t="s">
        <v>601</v>
      </c>
      <c r="DP134" s="29">
        <v>55</v>
      </c>
      <c r="DQ134" s="29" t="s">
        <v>440</v>
      </c>
      <c r="DR134" s="29" t="s">
        <v>438</v>
      </c>
      <c r="DS134" s="845" t="s">
        <v>3434</v>
      </c>
      <c r="DT134" s="845" t="s">
        <v>3435</v>
      </c>
      <c r="DW134" s="61"/>
      <c r="DX134" s="15"/>
      <c r="DY134" s="15"/>
      <c r="DZ134" s="15"/>
      <c r="EA134" s="15"/>
      <c r="EB134" s="15"/>
      <c r="EC134" s="15"/>
      <c r="ED134" s="15"/>
      <c r="EE134" s="15"/>
      <c r="EF134" s="15"/>
    </row>
    <row r="135" spans="1:188" ht="13.15" customHeight="1">
      <c r="A135" s="29">
        <v>19</v>
      </c>
      <c r="B135" s="30">
        <v>9364</v>
      </c>
      <c r="C135" s="810" t="s">
        <v>79</v>
      </c>
      <c r="D135" s="32" t="s">
        <v>1305</v>
      </c>
      <c r="E135" s="32">
        <v>5904041286</v>
      </c>
      <c r="F135" s="69">
        <v>59</v>
      </c>
      <c r="G135" s="32" t="s">
        <v>1930</v>
      </c>
      <c r="H135" s="842" t="s">
        <v>35</v>
      </c>
      <c r="I135" s="845" t="s">
        <v>16</v>
      </c>
      <c r="J135" s="30" t="s">
        <v>79</v>
      </c>
      <c r="K135" s="29" t="s">
        <v>43</v>
      </c>
      <c r="L135" s="29" t="s">
        <v>80</v>
      </c>
      <c r="M135" s="845" t="s">
        <v>105</v>
      </c>
      <c r="N135" s="29">
        <v>3</v>
      </c>
      <c r="O135" s="29"/>
      <c r="P135" s="29">
        <v>1</v>
      </c>
      <c r="Q135" s="846" t="s">
        <v>777</v>
      </c>
      <c r="R135" s="852">
        <v>16.320324755200001</v>
      </c>
      <c r="S135" s="98">
        <v>1356.1847130000019</v>
      </c>
      <c r="T135" s="29">
        <v>56.1</v>
      </c>
      <c r="U135" s="29">
        <v>12.4</v>
      </c>
      <c r="V135" s="29">
        <v>0.17</v>
      </c>
      <c r="W135" s="29">
        <v>661000</v>
      </c>
      <c r="X135" s="822">
        <v>76.3</v>
      </c>
      <c r="Y135" s="822">
        <v>0.56000000000000005</v>
      </c>
      <c r="Z135" s="29">
        <v>473000</v>
      </c>
      <c r="AA135" s="63">
        <v>4798.2</v>
      </c>
      <c r="AB135" s="853">
        <f>X135*AA135/100</f>
        <v>3661.0265999999997</v>
      </c>
      <c r="AC135" s="32">
        <v>0.59</v>
      </c>
      <c r="AD135" s="32">
        <v>478000</v>
      </c>
      <c r="AE135" s="854">
        <v>0</v>
      </c>
      <c r="AF135" s="29"/>
      <c r="AG135" s="853">
        <f>AB135*Y135/100</f>
        <v>20.50174896</v>
      </c>
      <c r="AH135" s="853">
        <f>AC135*AB135/100</f>
        <v>21.600056939999995</v>
      </c>
      <c r="AI135" s="853">
        <v>0</v>
      </c>
      <c r="AJ135" s="62">
        <v>12</v>
      </c>
      <c r="AK135" s="853">
        <f>AG135/AJ135</f>
        <v>1.70847908</v>
      </c>
      <c r="AL135" s="853">
        <f>AH135/AJ135</f>
        <v>1.8000047449999996</v>
      </c>
      <c r="AM135" s="853">
        <f>AB135/AJ135</f>
        <v>305.08554999999996</v>
      </c>
      <c r="AN135" s="29">
        <v>3</v>
      </c>
      <c r="AO135" s="822"/>
      <c r="AP135" s="822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822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81">
        <v>19.8</v>
      </c>
      <c r="BR135" s="83">
        <v>30.3</v>
      </c>
      <c r="BS135" s="86">
        <v>45</v>
      </c>
      <c r="BT135" s="95">
        <v>2.0054662379421222</v>
      </c>
      <c r="BU135" s="95">
        <v>4.6591639871382635E-3</v>
      </c>
      <c r="BV135" s="95">
        <v>0.15</v>
      </c>
      <c r="BW135" s="95" t="s">
        <v>124</v>
      </c>
      <c r="BX135" s="95">
        <v>0</v>
      </c>
      <c r="BY135" s="98">
        <v>0.2</v>
      </c>
      <c r="BZ135" s="95">
        <v>64.2</v>
      </c>
      <c r="CA135" s="95">
        <v>36.6</v>
      </c>
      <c r="CB135" s="93">
        <v>1.7540983606557377</v>
      </c>
      <c r="CC135" s="94">
        <v>1.6E-2</v>
      </c>
      <c r="CD135" s="32" t="s">
        <v>124</v>
      </c>
      <c r="CE135" s="95">
        <v>12.6</v>
      </c>
      <c r="CF135" s="95">
        <v>15.3</v>
      </c>
      <c r="CG135" s="95">
        <v>14.84</v>
      </c>
      <c r="CH135" s="95">
        <v>89.9</v>
      </c>
      <c r="CI135" s="107">
        <v>60328</v>
      </c>
      <c r="CJ135" s="95">
        <v>10.099999999999994</v>
      </c>
      <c r="CK135" s="95">
        <v>24.71</v>
      </c>
      <c r="CL135" s="95">
        <v>14.7</v>
      </c>
      <c r="CM135" s="95">
        <v>4.4400000000000004</v>
      </c>
      <c r="CN135" s="95">
        <v>34.299999999999997</v>
      </c>
      <c r="CO135" s="95">
        <v>10.4</v>
      </c>
      <c r="CP135" s="87">
        <v>32.6</v>
      </c>
      <c r="CQ135" s="87">
        <v>9.8699999999999992</v>
      </c>
      <c r="CR135" s="87">
        <v>0.56000000000000005</v>
      </c>
      <c r="CS135" s="32" t="s">
        <v>786</v>
      </c>
      <c r="CT135" s="847" t="s">
        <v>409</v>
      </c>
      <c r="CU135" s="847" t="s">
        <v>409</v>
      </c>
      <c r="CV135" s="847">
        <v>877</v>
      </c>
      <c r="CW135" s="847">
        <v>39.6</v>
      </c>
      <c r="CX135" s="847">
        <v>60.4</v>
      </c>
      <c r="CY135" s="847" t="s">
        <v>409</v>
      </c>
      <c r="CZ135" s="847" t="s">
        <v>409</v>
      </c>
      <c r="DA135" s="847" t="s">
        <v>409</v>
      </c>
      <c r="DB135" s="847" t="s">
        <v>409</v>
      </c>
      <c r="DC135" s="848">
        <v>0</v>
      </c>
      <c r="DD135" s="97">
        <v>1.9566440752611876</v>
      </c>
      <c r="DE135" s="98">
        <v>0.26656666666666667</v>
      </c>
      <c r="DF135" s="820"/>
      <c r="DG135" s="879" t="s">
        <v>80</v>
      </c>
      <c r="DH135" s="872">
        <v>182</v>
      </c>
      <c r="DI135" s="872">
        <v>100</v>
      </c>
      <c r="DJ135" s="872">
        <v>30.2</v>
      </c>
      <c r="DK135" s="872">
        <v>1</v>
      </c>
      <c r="DL135" s="872" t="s">
        <v>124</v>
      </c>
      <c r="DM135" s="872" t="s">
        <v>124</v>
      </c>
      <c r="DN135" s="820" t="s">
        <v>440</v>
      </c>
      <c r="DO135" s="845" t="s">
        <v>3436</v>
      </c>
      <c r="DP135" s="29" t="s">
        <v>124</v>
      </c>
      <c r="DQ135" s="29" t="s">
        <v>440</v>
      </c>
      <c r="DR135" s="29" t="s">
        <v>438</v>
      </c>
      <c r="DS135" s="845" t="s">
        <v>3437</v>
      </c>
      <c r="DT135" s="845" t="s">
        <v>3438</v>
      </c>
      <c r="DW135" s="61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</row>
    <row r="136" spans="1:188" ht="13.15" customHeight="1">
      <c r="A136" s="29"/>
      <c r="B136" s="30">
        <v>11680</v>
      </c>
      <c r="C136" s="810" t="s">
        <v>685</v>
      </c>
      <c r="D136" s="32" t="s">
        <v>1086</v>
      </c>
      <c r="E136" s="855" t="s">
        <v>1248</v>
      </c>
      <c r="F136" s="69">
        <v>59</v>
      </c>
      <c r="G136" s="32" t="s">
        <v>1241</v>
      </c>
      <c r="H136" s="842" t="s">
        <v>668</v>
      </c>
      <c r="I136" s="843" t="s">
        <v>684</v>
      </c>
      <c r="J136" s="30" t="s">
        <v>685</v>
      </c>
      <c r="K136" s="29" t="s">
        <v>48</v>
      </c>
      <c r="L136" s="29" t="s">
        <v>294</v>
      </c>
      <c r="M136" s="845" t="s">
        <v>670</v>
      </c>
      <c r="N136" s="29">
        <v>2</v>
      </c>
      <c r="O136" s="850" t="s">
        <v>3196</v>
      </c>
      <c r="P136" s="29">
        <v>1</v>
      </c>
      <c r="Q136" s="862" t="s">
        <v>781</v>
      </c>
      <c r="R136" s="29"/>
      <c r="S136" s="98">
        <v>349.52350000000069</v>
      </c>
      <c r="T136" s="29" t="s">
        <v>124</v>
      </c>
      <c r="U136" s="29" t="s">
        <v>124</v>
      </c>
      <c r="V136" s="29" t="s">
        <v>124</v>
      </c>
      <c r="W136" s="29" t="s">
        <v>124</v>
      </c>
      <c r="X136" s="29" t="s">
        <v>124</v>
      </c>
      <c r="Y136" s="29" t="s">
        <v>124</v>
      </c>
      <c r="Z136" s="29" t="s">
        <v>124</v>
      </c>
      <c r="AA136" s="39">
        <v>41019.825599999996</v>
      </c>
      <c r="AB136" s="853">
        <f>AO136*AA136/100</f>
        <v>31544.245886399996</v>
      </c>
      <c r="AC136" s="29" t="s">
        <v>124</v>
      </c>
      <c r="AD136" s="29" t="s">
        <v>124</v>
      </c>
      <c r="AE136" s="29" t="s">
        <v>124</v>
      </c>
      <c r="AF136" s="29" t="s">
        <v>124</v>
      </c>
      <c r="AG136" s="853" t="s">
        <v>124</v>
      </c>
      <c r="AH136" s="29" t="s">
        <v>124</v>
      </c>
      <c r="AI136" s="29" t="s">
        <v>124</v>
      </c>
      <c r="AJ136" s="62"/>
      <c r="AK136" s="29"/>
      <c r="AL136" s="29"/>
      <c r="AM136" s="29"/>
      <c r="AN136" s="29"/>
      <c r="AO136" s="95">
        <v>76.900000000000006</v>
      </c>
      <c r="AP136" s="95">
        <v>90.2</v>
      </c>
      <c r="AQ136" s="32">
        <v>3405</v>
      </c>
      <c r="AR136" s="32">
        <v>7.35</v>
      </c>
      <c r="AS136" s="32">
        <v>3374</v>
      </c>
      <c r="AT136" s="32">
        <v>37.5</v>
      </c>
      <c r="AU136" s="32">
        <v>3194</v>
      </c>
      <c r="AV136" s="32">
        <v>3.71</v>
      </c>
      <c r="AW136" s="32">
        <v>20168</v>
      </c>
      <c r="AX136" s="32">
        <v>72.3</v>
      </c>
      <c r="AY136" s="32">
        <v>2768</v>
      </c>
      <c r="AZ136" s="32">
        <v>90.2</v>
      </c>
      <c r="BA136" s="32">
        <v>8287</v>
      </c>
      <c r="BB136" s="95">
        <v>11.6</v>
      </c>
      <c r="BC136" s="32">
        <v>3.29</v>
      </c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2">
        <v>5.62</v>
      </c>
      <c r="BQ136" s="82">
        <v>7.4</v>
      </c>
      <c r="BR136" s="84">
        <v>3.8</v>
      </c>
      <c r="BS136" s="86">
        <v>88.3</v>
      </c>
      <c r="BT136" s="69">
        <v>6.5</v>
      </c>
      <c r="BU136" s="88">
        <v>0.5</v>
      </c>
      <c r="BV136" s="87">
        <v>6.6</v>
      </c>
      <c r="BW136" s="69" t="s">
        <v>124</v>
      </c>
      <c r="BX136" s="91">
        <v>25.3</v>
      </c>
      <c r="BY136" s="69" t="s">
        <v>124</v>
      </c>
      <c r="BZ136" s="87">
        <v>52.4</v>
      </c>
      <c r="CA136" s="69">
        <v>47.6</v>
      </c>
      <c r="CB136" s="93">
        <v>1.1008403361344536</v>
      </c>
      <c r="CC136" s="94">
        <v>0.1</v>
      </c>
      <c r="CD136" s="69" t="s">
        <v>124</v>
      </c>
      <c r="CE136" s="69">
        <v>53.9</v>
      </c>
      <c r="CF136" s="69">
        <v>62.2</v>
      </c>
      <c r="CG136" s="95">
        <v>1.9303999999999999</v>
      </c>
      <c r="CH136" s="32">
        <v>88.5</v>
      </c>
      <c r="CI136" s="32">
        <v>10319</v>
      </c>
      <c r="CJ136" s="95">
        <v>11.5</v>
      </c>
      <c r="CK136" s="95">
        <v>3.6897999999999995</v>
      </c>
      <c r="CL136" s="32">
        <v>13.8</v>
      </c>
      <c r="CM136" s="95">
        <v>0.52439999999999998</v>
      </c>
      <c r="CN136" s="32">
        <v>37</v>
      </c>
      <c r="CO136" s="95">
        <v>1.4059999999999999</v>
      </c>
      <c r="CP136" s="32">
        <v>46.3</v>
      </c>
      <c r="CQ136" s="95">
        <v>1.7593999999999996</v>
      </c>
      <c r="CR136" s="95">
        <v>0.01</v>
      </c>
      <c r="CS136" s="96" t="s">
        <v>784</v>
      </c>
      <c r="CT136" s="69"/>
      <c r="CU136" s="69"/>
      <c r="CV136" s="69"/>
      <c r="CW136" s="69"/>
      <c r="CX136" s="69"/>
      <c r="CY136" s="100"/>
      <c r="CZ136" s="100"/>
      <c r="DA136" s="100"/>
      <c r="DB136" s="100"/>
      <c r="DC136" s="100"/>
      <c r="DD136" s="97">
        <v>80.493933282639603</v>
      </c>
      <c r="DE136" s="98">
        <v>6.8366376000000004</v>
      </c>
      <c r="DF136" s="820"/>
      <c r="DG136" s="29" t="s">
        <v>294</v>
      </c>
      <c r="DH136" s="872" t="s">
        <v>615</v>
      </c>
      <c r="DI136" s="872" t="s">
        <v>615</v>
      </c>
      <c r="DJ136" s="872" t="s">
        <v>615</v>
      </c>
      <c r="DK136" s="872">
        <v>2</v>
      </c>
      <c r="DL136" s="872">
        <v>2</v>
      </c>
      <c r="DM136" s="872">
        <v>2</v>
      </c>
      <c r="DN136" s="820" t="s">
        <v>438</v>
      </c>
      <c r="DO136" s="873" t="s">
        <v>3439</v>
      </c>
      <c r="DP136" s="872">
        <v>12</v>
      </c>
      <c r="DQ136" s="872" t="s">
        <v>440</v>
      </c>
      <c r="DR136" s="872" t="s">
        <v>438</v>
      </c>
      <c r="DS136" s="873" t="s">
        <v>3440</v>
      </c>
      <c r="DT136" s="873" t="s">
        <v>3441</v>
      </c>
      <c r="DW136" s="61"/>
    </row>
    <row r="137" spans="1:188" ht="13.15" hidden="1" customHeight="1">
      <c r="A137" s="29"/>
      <c r="B137" s="30">
        <v>8449</v>
      </c>
      <c r="C137" s="871" t="s">
        <v>140</v>
      </c>
      <c r="D137" s="111" t="s">
        <v>1107</v>
      </c>
      <c r="E137" s="111">
        <v>336103083</v>
      </c>
      <c r="F137" s="69">
        <v>85</v>
      </c>
      <c r="G137" s="32" t="s">
        <v>2136</v>
      </c>
      <c r="H137" s="842" t="s">
        <v>667</v>
      </c>
      <c r="I137" s="843"/>
      <c r="J137" s="844" t="s">
        <v>140</v>
      </c>
      <c r="K137" s="29" t="s">
        <v>48</v>
      </c>
      <c r="L137" s="32" t="s">
        <v>60</v>
      </c>
      <c r="M137" s="845"/>
      <c r="N137" s="29">
        <v>3</v>
      </c>
      <c r="O137" s="29"/>
      <c r="P137" s="29">
        <v>1</v>
      </c>
      <c r="Q137" s="846" t="s">
        <v>781</v>
      </c>
      <c r="R137" s="29"/>
      <c r="S137" s="98">
        <v>766.12600000000066</v>
      </c>
      <c r="T137" s="29"/>
      <c r="U137" s="29"/>
      <c r="V137" s="29"/>
      <c r="W137" s="29"/>
      <c r="X137" s="32"/>
      <c r="Y137" s="32"/>
      <c r="Z137" s="32"/>
      <c r="AA137" s="29"/>
      <c r="AB137" s="29"/>
      <c r="AC137" s="32"/>
      <c r="AD137" s="32"/>
      <c r="AE137" s="29"/>
      <c r="AF137" s="29"/>
      <c r="AG137" s="29"/>
      <c r="AH137" s="29"/>
      <c r="AI137" s="29"/>
      <c r="AJ137" s="62"/>
      <c r="AK137" s="29"/>
      <c r="AL137" s="29"/>
      <c r="AM137" s="29"/>
      <c r="AN137" s="29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2"/>
      <c r="BQ137" s="82">
        <v>15.5</v>
      </c>
      <c r="BR137" s="84">
        <v>27.3</v>
      </c>
      <c r="BS137" s="86">
        <v>53.7</v>
      </c>
      <c r="BT137" s="69">
        <v>6.4</v>
      </c>
      <c r="BU137" s="88">
        <v>0.33</v>
      </c>
      <c r="BV137" s="69">
        <v>4.0199999999999996</v>
      </c>
      <c r="BW137" s="32" t="s">
        <v>124</v>
      </c>
      <c r="BX137" s="90">
        <v>12.1</v>
      </c>
      <c r="BY137" s="92">
        <v>1.4999999999999999E-2</v>
      </c>
      <c r="BZ137" s="69">
        <v>81.7</v>
      </c>
      <c r="CA137" s="69">
        <v>18.2</v>
      </c>
      <c r="CB137" s="93">
        <v>4.4890109890109891</v>
      </c>
      <c r="CC137" s="94">
        <v>0.15</v>
      </c>
      <c r="CD137" s="32" t="s">
        <v>124</v>
      </c>
      <c r="CE137" s="69">
        <v>8.1999999999999993</v>
      </c>
      <c r="CF137" s="69">
        <v>8.4</v>
      </c>
      <c r="CG137" s="95">
        <v>23.98</v>
      </c>
      <c r="CH137" s="95">
        <v>97.7</v>
      </c>
      <c r="CI137" s="107">
        <v>43813</v>
      </c>
      <c r="CJ137" s="95">
        <v>2.2999999999999972</v>
      </c>
      <c r="CK137" s="95">
        <v>25.29</v>
      </c>
      <c r="CL137" s="95">
        <v>54.6</v>
      </c>
      <c r="CM137" s="95">
        <v>15</v>
      </c>
      <c r="CN137" s="95">
        <v>32.6</v>
      </c>
      <c r="CO137" s="95">
        <v>8.98</v>
      </c>
      <c r="CP137" s="95">
        <v>4.7300000000000004</v>
      </c>
      <c r="CQ137" s="95">
        <v>1.31</v>
      </c>
      <c r="CR137" s="95">
        <v>0.37</v>
      </c>
      <c r="CS137" s="32" t="s">
        <v>789</v>
      </c>
      <c r="CT137" s="847" t="s">
        <v>409</v>
      </c>
      <c r="CU137" s="847" t="s">
        <v>409</v>
      </c>
      <c r="CV137" s="847">
        <v>6836</v>
      </c>
      <c r="CW137" s="847">
        <v>42.1</v>
      </c>
      <c r="CX137" s="847">
        <v>57.9</v>
      </c>
      <c r="CY137" s="847" t="s">
        <v>409</v>
      </c>
      <c r="CZ137" s="847" t="s">
        <v>409</v>
      </c>
      <c r="DA137" s="847" t="s">
        <v>409</v>
      </c>
      <c r="DB137" s="847" t="s">
        <v>409</v>
      </c>
      <c r="DC137" s="848">
        <v>0</v>
      </c>
      <c r="DD137" s="97">
        <v>98.123294412383132</v>
      </c>
      <c r="DE137" s="98">
        <v>2.3395733333333331</v>
      </c>
      <c r="DF137" s="29" t="s">
        <v>609</v>
      </c>
      <c r="DG137" s="29" t="s">
        <v>609</v>
      </c>
      <c r="DH137" s="29">
        <v>162</v>
      </c>
      <c r="DI137" s="29">
        <v>55</v>
      </c>
      <c r="DJ137" s="822">
        <v>20.957171162932475</v>
      </c>
      <c r="DK137" s="29">
        <v>2</v>
      </c>
      <c r="DL137" s="29" t="s">
        <v>124</v>
      </c>
      <c r="DM137" s="29" t="s">
        <v>124</v>
      </c>
      <c r="DN137" s="29" t="s">
        <v>438</v>
      </c>
      <c r="DO137" s="845" t="s">
        <v>647</v>
      </c>
      <c r="DP137" s="68">
        <v>70</v>
      </c>
      <c r="DQ137" s="29" t="s">
        <v>440</v>
      </c>
      <c r="DR137" s="29" t="s">
        <v>438</v>
      </c>
      <c r="DS137" s="845" t="s">
        <v>648</v>
      </c>
      <c r="DT137" s="845" t="s">
        <v>647</v>
      </c>
      <c r="DW137" s="61"/>
      <c r="DX137" s="15"/>
    </row>
    <row r="138" spans="1:188" ht="13.15" customHeight="1">
      <c r="A138" s="29">
        <v>37</v>
      </c>
      <c r="B138" s="30">
        <v>9696</v>
      </c>
      <c r="C138" s="871" t="s">
        <v>140</v>
      </c>
      <c r="D138" s="111" t="s">
        <v>1107</v>
      </c>
      <c r="E138" s="111">
        <v>336103083</v>
      </c>
      <c r="F138" s="69">
        <v>85</v>
      </c>
      <c r="G138" s="32" t="s">
        <v>1827</v>
      </c>
      <c r="H138" s="842" t="s">
        <v>35</v>
      </c>
      <c r="I138" s="845" t="s">
        <v>127</v>
      </c>
      <c r="J138" s="30" t="s">
        <v>140</v>
      </c>
      <c r="K138" s="29" t="s">
        <v>48</v>
      </c>
      <c r="L138" s="29" t="s">
        <v>60</v>
      </c>
      <c r="M138" s="845" t="s">
        <v>105</v>
      </c>
      <c r="N138" s="29">
        <v>3</v>
      </c>
      <c r="O138" s="29"/>
      <c r="P138" s="29">
        <v>1</v>
      </c>
      <c r="Q138" s="846" t="s">
        <v>781</v>
      </c>
      <c r="R138" s="852">
        <v>1.2866411968</v>
      </c>
      <c r="S138" s="98">
        <v>510.74062499999991</v>
      </c>
      <c r="T138" s="29">
        <v>21.4</v>
      </c>
      <c r="U138" s="29">
        <v>5.0199999999999996</v>
      </c>
      <c r="V138" s="29">
        <v>5.7000000000000002E-2</v>
      </c>
      <c r="W138" s="29">
        <v>712000</v>
      </c>
      <c r="X138" s="822">
        <v>59.6</v>
      </c>
      <c r="Y138" s="822">
        <v>5.54</v>
      </c>
      <c r="Z138" s="29">
        <v>258958</v>
      </c>
      <c r="AA138" s="39">
        <v>67674</v>
      </c>
      <c r="AB138" s="853">
        <f>X138*AA138/100</f>
        <v>40333.703999999998</v>
      </c>
      <c r="AC138" s="32">
        <v>0.19</v>
      </c>
      <c r="AD138" s="32">
        <v>249180</v>
      </c>
      <c r="AE138" s="854">
        <f>Y138-AC138</f>
        <v>5.35</v>
      </c>
      <c r="AF138" s="29">
        <f>Z138-AD138</f>
        <v>9778</v>
      </c>
      <c r="AG138" s="853">
        <f>AB138*Y138/100</f>
        <v>2234.4872015999999</v>
      </c>
      <c r="AH138" s="853">
        <f>AC138*AB138/100</f>
        <v>76.634037599999999</v>
      </c>
      <c r="AI138" s="853">
        <f>AG138-AH138</f>
        <v>2157.8531640000001</v>
      </c>
      <c r="AJ138" s="62">
        <v>12</v>
      </c>
      <c r="AK138" s="853">
        <f>AG138/AJ138</f>
        <v>186.20726679999999</v>
      </c>
      <c r="AL138" s="853">
        <f>AH138/AJ138</f>
        <v>6.3861698000000002</v>
      </c>
      <c r="AM138" s="853">
        <f>AB138/AJ138</f>
        <v>3361.1419999999998</v>
      </c>
      <c r="AN138" s="29">
        <v>2</v>
      </c>
      <c r="AO138" s="822"/>
      <c r="AP138" s="822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822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82">
        <v>35.299999999999997</v>
      </c>
      <c r="BR138" s="84">
        <v>9.5</v>
      </c>
      <c r="BS138" s="86">
        <v>53.7</v>
      </c>
      <c r="BT138" s="87">
        <v>24.6</v>
      </c>
      <c r="BU138" s="88">
        <v>0.4</v>
      </c>
      <c r="BV138" s="109">
        <v>1.4</v>
      </c>
      <c r="BW138" s="108" t="s">
        <v>124</v>
      </c>
      <c r="BX138" s="95">
        <v>4.4000000000000004</v>
      </c>
      <c r="BY138" s="98">
        <v>0.11</v>
      </c>
      <c r="BZ138" s="95">
        <v>59.5</v>
      </c>
      <c r="CA138" s="95">
        <v>41.1</v>
      </c>
      <c r="CB138" s="93">
        <v>1.4476885644768855</v>
      </c>
      <c r="CC138" s="94">
        <v>1.1000000000000001</v>
      </c>
      <c r="CD138" s="32" t="s">
        <v>124</v>
      </c>
      <c r="CE138" s="95">
        <v>5</v>
      </c>
      <c r="CF138" s="95">
        <v>7.1</v>
      </c>
      <c r="CG138" s="95">
        <v>0</v>
      </c>
      <c r="CH138" s="32" t="s">
        <v>124</v>
      </c>
      <c r="CI138" s="32" t="s">
        <v>124</v>
      </c>
      <c r="CJ138" s="32" t="s">
        <v>124</v>
      </c>
      <c r="CK138" s="95">
        <v>0</v>
      </c>
      <c r="CL138" s="32"/>
      <c r="CM138" s="32"/>
      <c r="CN138" s="32"/>
      <c r="CO138" s="32"/>
      <c r="CP138" s="32"/>
      <c r="CQ138" s="32"/>
      <c r="CR138" s="32" t="s">
        <v>124</v>
      </c>
      <c r="CS138" s="32" t="s">
        <v>780</v>
      </c>
      <c r="CT138" s="847" t="s">
        <v>409</v>
      </c>
      <c r="CU138" s="847" t="s">
        <v>409</v>
      </c>
      <c r="CV138" s="847">
        <v>3408</v>
      </c>
      <c r="CW138" s="847">
        <v>38.9</v>
      </c>
      <c r="CX138" s="847">
        <v>61.1</v>
      </c>
      <c r="CY138" s="847" t="s">
        <v>409</v>
      </c>
      <c r="CZ138" s="847" t="s">
        <v>409</v>
      </c>
      <c r="DA138" s="847" t="s">
        <v>409</v>
      </c>
      <c r="DB138" s="847" t="s">
        <v>409</v>
      </c>
      <c r="DC138" s="848">
        <v>0</v>
      </c>
      <c r="DD138" s="97">
        <v>56.278690705874524</v>
      </c>
      <c r="DE138" s="98">
        <v>2.0507272727272725</v>
      </c>
      <c r="DF138" s="29" t="s">
        <v>609</v>
      </c>
      <c r="DG138" s="29" t="s">
        <v>609</v>
      </c>
      <c r="DH138" s="29">
        <v>162</v>
      </c>
      <c r="DI138" s="872">
        <v>58</v>
      </c>
      <c r="DJ138" s="872">
        <v>21.6</v>
      </c>
      <c r="DK138" s="872">
        <v>2</v>
      </c>
      <c r="DL138" s="872">
        <v>3</v>
      </c>
      <c r="DM138" s="872">
        <v>2</v>
      </c>
      <c r="DN138" s="820" t="s">
        <v>440</v>
      </c>
      <c r="DO138" s="845" t="s">
        <v>3442</v>
      </c>
      <c r="DP138" s="29">
        <v>60</v>
      </c>
      <c r="DQ138" s="29" t="s">
        <v>438</v>
      </c>
      <c r="DR138" s="29" t="s">
        <v>438</v>
      </c>
      <c r="DS138" s="845" t="s">
        <v>3443</v>
      </c>
      <c r="DT138" s="845" t="s">
        <v>3444</v>
      </c>
      <c r="DW138" s="61"/>
      <c r="DX138" s="15"/>
    </row>
    <row r="139" spans="1:188" ht="13.15" hidden="1" customHeight="1">
      <c r="A139" s="29"/>
      <c r="B139" s="30">
        <v>8637</v>
      </c>
      <c r="C139" s="810" t="s">
        <v>2105</v>
      </c>
      <c r="D139" s="32" t="s">
        <v>826</v>
      </c>
      <c r="E139" s="32">
        <v>7802185303</v>
      </c>
      <c r="F139" s="69">
        <v>40</v>
      </c>
      <c r="G139" s="32" t="s">
        <v>2104</v>
      </c>
      <c r="H139" s="842" t="s">
        <v>667</v>
      </c>
      <c r="I139" s="843"/>
      <c r="J139" s="844" t="s">
        <v>518</v>
      </c>
      <c r="K139" s="29" t="s">
        <v>43</v>
      </c>
      <c r="L139" s="32" t="s">
        <v>519</v>
      </c>
      <c r="M139" s="845"/>
      <c r="N139" s="29">
        <v>7</v>
      </c>
      <c r="O139" s="29">
        <v>7</v>
      </c>
      <c r="P139" s="29">
        <v>1</v>
      </c>
      <c r="Q139" s="846" t="s">
        <v>781</v>
      </c>
      <c r="R139" s="851"/>
      <c r="S139" s="98">
        <v>17138.664000000008</v>
      </c>
      <c r="T139" s="29"/>
      <c r="U139" s="29"/>
      <c r="V139" s="29"/>
      <c r="W139" s="29"/>
      <c r="X139" s="32"/>
      <c r="Y139" s="32"/>
      <c r="Z139" s="32"/>
      <c r="AA139" s="29"/>
      <c r="AB139" s="29"/>
      <c r="AC139" s="32"/>
      <c r="AD139" s="32"/>
      <c r="AE139" s="29"/>
      <c r="AF139" s="29"/>
      <c r="AG139" s="29"/>
      <c r="AH139" s="29"/>
      <c r="AI139" s="29"/>
      <c r="AJ139" s="62"/>
      <c r="AK139" s="29"/>
      <c r="AL139" s="29"/>
      <c r="AM139" s="29"/>
      <c r="AN139" s="29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2"/>
      <c r="BQ139" s="82">
        <v>0.56999999999999995</v>
      </c>
      <c r="BR139" s="84">
        <v>16.600000000000001</v>
      </c>
      <c r="BS139" s="86">
        <v>81</v>
      </c>
      <c r="BT139" s="87">
        <v>0.05</v>
      </c>
      <c r="BU139" s="88">
        <v>4.5999999999999999E-2</v>
      </c>
      <c r="BV139" s="87">
        <v>4.6500000000000004</v>
      </c>
      <c r="BW139" s="32" t="s">
        <v>124</v>
      </c>
      <c r="BX139" s="90" t="s">
        <v>124</v>
      </c>
      <c r="BY139" s="32">
        <v>0.14000000000000001</v>
      </c>
      <c r="BZ139" s="69">
        <v>30</v>
      </c>
      <c r="CA139" s="69">
        <v>70</v>
      </c>
      <c r="CB139" s="93">
        <v>0.42857142857142855</v>
      </c>
      <c r="CC139" s="94">
        <v>0</v>
      </c>
      <c r="CD139" s="32" t="s">
        <v>124</v>
      </c>
      <c r="CE139" s="32" t="s">
        <v>124</v>
      </c>
      <c r="CF139" s="32" t="s">
        <v>124</v>
      </c>
      <c r="CG139" s="95">
        <v>15.620000000000001</v>
      </c>
      <c r="CH139" s="95">
        <v>98.1</v>
      </c>
      <c r="CI139" s="107">
        <v>72076</v>
      </c>
      <c r="CJ139" s="95">
        <v>1.9000000000000057</v>
      </c>
      <c r="CK139" s="95">
        <v>16.11</v>
      </c>
      <c r="CL139" s="95">
        <v>30.4</v>
      </c>
      <c r="CM139" s="95">
        <v>5.12</v>
      </c>
      <c r="CN139" s="95">
        <v>62.5</v>
      </c>
      <c r="CO139" s="95">
        <v>10.5</v>
      </c>
      <c r="CP139" s="95">
        <v>2.93</v>
      </c>
      <c r="CQ139" s="95">
        <v>0.49</v>
      </c>
      <c r="CR139" s="95">
        <v>0</v>
      </c>
      <c r="CS139" s="32" t="s">
        <v>778</v>
      </c>
      <c r="CT139" s="26">
        <v>8.4</v>
      </c>
      <c r="CU139" s="847" t="s">
        <v>409</v>
      </c>
      <c r="CV139" s="847">
        <v>3700</v>
      </c>
      <c r="CW139" s="847">
        <v>72.5</v>
      </c>
      <c r="CX139" s="847">
        <v>27.5</v>
      </c>
      <c r="CY139" s="847" t="s">
        <v>409</v>
      </c>
      <c r="CZ139" s="847" t="s">
        <v>409</v>
      </c>
      <c r="DA139" s="847" t="s">
        <v>409</v>
      </c>
      <c r="DB139" s="847" t="s">
        <v>409</v>
      </c>
      <c r="DC139" s="848">
        <v>0</v>
      </c>
      <c r="DD139" s="97">
        <v>84.831202115275289</v>
      </c>
      <c r="DE139" s="98">
        <v>2.5067733333333337</v>
      </c>
      <c r="DF139" s="29" t="s">
        <v>520</v>
      </c>
      <c r="DG139" s="29" t="s">
        <v>520</v>
      </c>
      <c r="DH139" s="29">
        <v>182</v>
      </c>
      <c r="DI139" s="29">
        <v>109</v>
      </c>
      <c r="DJ139" s="822">
        <v>32.906653785774665</v>
      </c>
      <c r="DK139" s="29">
        <v>2</v>
      </c>
      <c r="DL139" s="29">
        <v>1</v>
      </c>
      <c r="DM139" s="29">
        <v>1</v>
      </c>
      <c r="DN139" s="29" t="s">
        <v>438</v>
      </c>
      <c r="DO139" s="845" t="s">
        <v>515</v>
      </c>
      <c r="DP139" s="68">
        <v>16</v>
      </c>
      <c r="DQ139" s="29" t="s">
        <v>438</v>
      </c>
      <c r="DR139" s="29" t="s">
        <v>438</v>
      </c>
      <c r="DS139" s="75">
        <v>0</v>
      </c>
      <c r="DT139" s="845" t="s">
        <v>521</v>
      </c>
      <c r="DW139" s="61"/>
      <c r="DX139" s="8" t="s">
        <v>522</v>
      </c>
    </row>
    <row r="140" spans="1:188" ht="13.15" customHeight="1">
      <c r="A140" s="29"/>
      <c r="B140" s="30">
        <v>11681</v>
      </c>
      <c r="C140" s="810" t="s">
        <v>687</v>
      </c>
      <c r="D140" s="32" t="s">
        <v>1246</v>
      </c>
      <c r="E140" s="855" t="s">
        <v>1245</v>
      </c>
      <c r="F140" s="69">
        <v>62</v>
      </c>
      <c r="G140" s="32" t="s">
        <v>1241</v>
      </c>
      <c r="H140" s="842" t="s">
        <v>668</v>
      </c>
      <c r="I140" s="843" t="s">
        <v>686</v>
      </c>
      <c r="J140" s="30" t="s">
        <v>687</v>
      </c>
      <c r="K140" s="29" t="s">
        <v>48</v>
      </c>
      <c r="L140" s="29" t="s">
        <v>60</v>
      </c>
      <c r="M140" s="845" t="s">
        <v>105</v>
      </c>
      <c r="N140" s="29">
        <v>3</v>
      </c>
      <c r="O140" s="29">
        <v>3</v>
      </c>
      <c r="P140" s="29">
        <v>1</v>
      </c>
      <c r="Q140" s="862" t="s">
        <v>777</v>
      </c>
      <c r="R140" s="29"/>
      <c r="S140" s="98">
        <v>100.05312499999945</v>
      </c>
      <c r="T140" s="29" t="s">
        <v>124</v>
      </c>
      <c r="U140" s="29" t="s">
        <v>124</v>
      </c>
      <c r="V140" s="29" t="s">
        <v>124</v>
      </c>
      <c r="W140" s="29" t="s">
        <v>124</v>
      </c>
      <c r="X140" s="29" t="s">
        <v>124</v>
      </c>
      <c r="Y140" s="29" t="s">
        <v>124</v>
      </c>
      <c r="Z140" s="29" t="s">
        <v>124</v>
      </c>
      <c r="AA140" s="39">
        <v>2701.8575999999998</v>
      </c>
      <c r="AB140" s="853">
        <f>AO140*AA140/100</f>
        <v>280.9931904</v>
      </c>
      <c r="AC140" s="29" t="s">
        <v>124</v>
      </c>
      <c r="AD140" s="29" t="s">
        <v>124</v>
      </c>
      <c r="AE140" s="29" t="s">
        <v>124</v>
      </c>
      <c r="AF140" s="29" t="s">
        <v>124</v>
      </c>
      <c r="AG140" s="853" t="s">
        <v>124</v>
      </c>
      <c r="AH140" s="29" t="s">
        <v>124</v>
      </c>
      <c r="AI140" s="29" t="s">
        <v>124</v>
      </c>
      <c r="AJ140" s="62"/>
      <c r="AK140" s="29"/>
      <c r="AL140" s="29"/>
      <c r="AM140" s="29"/>
      <c r="AN140" s="29"/>
      <c r="AO140" s="95">
        <v>10.4</v>
      </c>
      <c r="AP140" s="95">
        <v>85.2</v>
      </c>
      <c r="AQ140" s="32">
        <v>5459</v>
      </c>
      <c r="AR140" s="32">
        <v>16.600000000000001</v>
      </c>
      <c r="AS140" s="32">
        <v>2130</v>
      </c>
      <c r="AT140" s="32">
        <v>65.7</v>
      </c>
      <c r="AU140" s="32">
        <v>6436</v>
      </c>
      <c r="AV140" s="32">
        <v>4.32</v>
      </c>
      <c r="AW140" s="32">
        <v>18919</v>
      </c>
      <c r="AX140" s="32">
        <v>85.6</v>
      </c>
      <c r="AY140" s="32">
        <v>4253</v>
      </c>
      <c r="AZ140" s="32">
        <v>77.099999999999994</v>
      </c>
      <c r="BA140" s="32">
        <v>10541</v>
      </c>
      <c r="BB140" s="95">
        <v>63.4</v>
      </c>
      <c r="BC140" s="32">
        <v>14.8</v>
      </c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2">
        <v>20.399999999999999</v>
      </c>
      <c r="BQ140" s="82">
        <v>59.3</v>
      </c>
      <c r="BR140" s="84">
        <v>28.6</v>
      </c>
      <c r="BS140" s="86">
        <v>11.7</v>
      </c>
      <c r="BT140" s="69">
        <v>42.1</v>
      </c>
      <c r="BU140" s="88">
        <v>5.0999999999999996</v>
      </c>
      <c r="BV140" s="87">
        <v>8.6</v>
      </c>
      <c r="BW140" s="69" t="s">
        <v>124</v>
      </c>
      <c r="BX140" s="91">
        <v>25.5</v>
      </c>
      <c r="BY140" s="69" t="s">
        <v>124</v>
      </c>
      <c r="BZ140" s="87">
        <v>53.1</v>
      </c>
      <c r="CA140" s="69">
        <v>46.9</v>
      </c>
      <c r="CB140" s="93">
        <v>1.1321961620469083</v>
      </c>
      <c r="CC140" s="94">
        <v>0.3</v>
      </c>
      <c r="CD140" s="69" t="s">
        <v>124</v>
      </c>
      <c r="CE140" s="69">
        <v>48.7</v>
      </c>
      <c r="CF140" s="69">
        <v>46.4</v>
      </c>
      <c r="CG140" s="95">
        <v>13.041600000000001</v>
      </c>
      <c r="CH140" s="32">
        <v>85.9</v>
      </c>
      <c r="CI140" s="32">
        <v>5732</v>
      </c>
      <c r="CJ140" s="95">
        <v>14.099999999999994</v>
      </c>
      <c r="CK140" s="95">
        <v>28.170999999999999</v>
      </c>
      <c r="CL140" s="32">
        <v>17.100000000000001</v>
      </c>
      <c r="CM140" s="95">
        <v>4.8906000000000009</v>
      </c>
      <c r="CN140" s="32">
        <v>28.5</v>
      </c>
      <c r="CO140" s="95">
        <v>8.1509999999999998</v>
      </c>
      <c r="CP140" s="32">
        <v>52.9</v>
      </c>
      <c r="CQ140" s="95">
        <v>15.1294</v>
      </c>
      <c r="CR140" s="95">
        <v>5.7</v>
      </c>
      <c r="CS140" s="96" t="s">
        <v>173</v>
      </c>
      <c r="CT140" s="69"/>
      <c r="CU140" s="69"/>
      <c r="CV140" s="69"/>
      <c r="CW140" s="69"/>
      <c r="CX140" s="69"/>
      <c r="CY140" s="100"/>
      <c r="CZ140" s="100"/>
      <c r="DA140" s="100"/>
      <c r="DB140" s="100"/>
      <c r="DC140" s="100"/>
      <c r="DD140" s="97">
        <v>20.901033973412112</v>
      </c>
      <c r="DE140" s="98">
        <v>0.15893279999999999</v>
      </c>
      <c r="DF140" s="820"/>
      <c r="DG140" s="29" t="s">
        <v>60</v>
      </c>
      <c r="DH140" s="872" t="s">
        <v>615</v>
      </c>
      <c r="DI140" s="872">
        <v>65</v>
      </c>
      <c r="DJ140" s="872" t="s">
        <v>615</v>
      </c>
      <c r="DK140" s="872">
        <v>2</v>
      </c>
      <c r="DL140" s="872">
        <v>1</v>
      </c>
      <c r="DM140" s="872">
        <v>1</v>
      </c>
      <c r="DN140" s="820" t="s">
        <v>438</v>
      </c>
      <c r="DO140" s="845" t="s">
        <v>456</v>
      </c>
      <c r="DP140" s="29">
        <v>35</v>
      </c>
      <c r="DQ140" s="29" t="s">
        <v>438</v>
      </c>
      <c r="DR140" s="29" t="s">
        <v>438</v>
      </c>
      <c r="DS140" s="845" t="s">
        <v>3430</v>
      </c>
      <c r="DT140" s="845" t="s">
        <v>557</v>
      </c>
      <c r="DW140" s="61"/>
      <c r="DX140" s="15"/>
      <c r="DY140" s="15"/>
      <c r="DZ140" s="15"/>
      <c r="EA140" s="15"/>
      <c r="EB140" s="15"/>
      <c r="EC140" s="15"/>
      <c r="ED140" s="15"/>
      <c r="EE140" s="15"/>
      <c r="EF140" s="15"/>
    </row>
    <row r="141" spans="1:188" ht="13.15" customHeight="1">
      <c r="A141" s="29"/>
      <c r="B141" s="30">
        <v>10429</v>
      </c>
      <c r="C141" s="810" t="s">
        <v>1306</v>
      </c>
      <c r="D141" s="32" t="s">
        <v>1305</v>
      </c>
      <c r="E141" s="32">
        <v>5805032662</v>
      </c>
      <c r="F141" s="69">
        <v>61</v>
      </c>
      <c r="G141" s="32" t="s">
        <v>1592</v>
      </c>
      <c r="H141" s="842" t="s">
        <v>733</v>
      </c>
      <c r="I141" s="843"/>
      <c r="J141" s="844" t="s">
        <v>702</v>
      </c>
      <c r="K141" s="29" t="s">
        <v>43</v>
      </c>
      <c r="L141" s="69" t="s">
        <v>703</v>
      </c>
      <c r="M141" s="845"/>
      <c r="N141" s="29"/>
      <c r="O141" s="29"/>
      <c r="P141" s="29">
        <v>1</v>
      </c>
      <c r="Q141" s="846" t="s">
        <v>781</v>
      </c>
      <c r="R141" s="29"/>
      <c r="S141" s="29"/>
      <c r="T141" s="29"/>
      <c r="U141" s="29"/>
      <c r="V141" s="29"/>
      <c r="W141" s="29"/>
      <c r="X141" s="32"/>
      <c r="Y141" s="32"/>
      <c r="Z141" s="32"/>
      <c r="AA141" s="29"/>
      <c r="AB141" s="29"/>
      <c r="AC141" s="32"/>
      <c r="AD141" s="32"/>
      <c r="AE141" s="29"/>
      <c r="AF141" s="29"/>
      <c r="AG141" s="29"/>
      <c r="AH141" s="29"/>
      <c r="AI141" s="29"/>
      <c r="AJ141" s="62"/>
      <c r="AK141" s="29"/>
      <c r="AL141" s="29"/>
      <c r="AM141" s="29"/>
      <c r="AN141" s="29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2"/>
      <c r="BQ141" s="81">
        <v>21</v>
      </c>
      <c r="BR141" s="83">
        <v>23.6</v>
      </c>
      <c r="BS141" s="85">
        <v>51.3</v>
      </c>
      <c r="BT141" s="32">
        <v>16.2</v>
      </c>
      <c r="BU141" s="88">
        <v>0.1</v>
      </c>
      <c r="BV141" s="32">
        <v>0.3</v>
      </c>
      <c r="BW141" s="32" t="s">
        <v>124</v>
      </c>
      <c r="BX141" s="109">
        <v>9.9</v>
      </c>
      <c r="BY141" s="32" t="s">
        <v>124</v>
      </c>
      <c r="BZ141" s="69">
        <v>45.2</v>
      </c>
      <c r="CA141" s="69">
        <v>54.8</v>
      </c>
      <c r="CB141" s="93">
        <v>0.82481751824817529</v>
      </c>
      <c r="CC141" s="111" t="s">
        <v>124</v>
      </c>
      <c r="CD141" s="32" t="s">
        <v>124</v>
      </c>
      <c r="CE141" s="69">
        <v>2</v>
      </c>
      <c r="CF141" s="69">
        <v>1.6</v>
      </c>
      <c r="CG141" s="95">
        <v>13.594583333333336</v>
      </c>
      <c r="CH141" s="32" t="s">
        <v>124</v>
      </c>
      <c r="CI141" s="32" t="s">
        <v>124</v>
      </c>
      <c r="CJ141" s="32" t="s">
        <v>124</v>
      </c>
      <c r="CK141" s="95">
        <v>23.6</v>
      </c>
      <c r="CL141" s="95">
        <v>26.5</v>
      </c>
      <c r="CM141" s="95">
        <v>6.5145833333333343</v>
      </c>
      <c r="CN141" s="95">
        <v>28.8</v>
      </c>
      <c r="CO141" s="95">
        <v>7.080000000000001</v>
      </c>
      <c r="CP141" s="95">
        <v>40.700000000000003</v>
      </c>
      <c r="CQ141" s="95">
        <v>10.005416666666667</v>
      </c>
      <c r="CR141" s="32" t="s">
        <v>124</v>
      </c>
      <c r="CS141" s="96" t="s">
        <v>786</v>
      </c>
      <c r="CT141" s="26">
        <v>21.1</v>
      </c>
      <c r="CU141" s="847" t="s">
        <v>409</v>
      </c>
      <c r="CV141" s="847">
        <v>734</v>
      </c>
      <c r="CW141" s="847">
        <v>56.8</v>
      </c>
      <c r="CX141" s="847">
        <v>43.2</v>
      </c>
      <c r="CY141" s="847" t="s">
        <v>409</v>
      </c>
      <c r="CZ141" s="847" t="s">
        <v>409</v>
      </c>
      <c r="DA141" s="847" t="s">
        <v>409</v>
      </c>
      <c r="DB141" s="847" t="s">
        <v>409</v>
      </c>
      <c r="DC141" s="848" t="s">
        <v>806</v>
      </c>
      <c r="DD141" s="97">
        <v>16.382978723404257</v>
      </c>
      <c r="DE141" s="98">
        <v>7.3084745762711859E-2</v>
      </c>
      <c r="DF141" s="820"/>
      <c r="DG141" s="879" t="s">
        <v>703</v>
      </c>
      <c r="DH141" s="872">
        <v>176</v>
      </c>
      <c r="DI141" s="872">
        <v>107</v>
      </c>
      <c r="DJ141" s="872">
        <v>36.5</v>
      </c>
      <c r="DK141" s="872">
        <v>1</v>
      </c>
      <c r="DL141" s="872">
        <v>2</v>
      </c>
      <c r="DM141" s="872">
        <v>1</v>
      </c>
      <c r="DN141" s="820" t="s">
        <v>438</v>
      </c>
      <c r="DO141" s="873" t="s">
        <v>3332</v>
      </c>
      <c r="DP141" s="872">
        <v>25</v>
      </c>
      <c r="DQ141" s="872" t="s">
        <v>440</v>
      </c>
      <c r="DR141" s="872" t="s">
        <v>438</v>
      </c>
      <c r="DS141" s="873" t="s">
        <v>3445</v>
      </c>
      <c r="DT141" s="873" t="s">
        <v>3446</v>
      </c>
      <c r="DW141" s="61"/>
    </row>
    <row r="142" spans="1:188" ht="13.15" customHeight="1">
      <c r="A142" s="29"/>
      <c r="B142" s="30">
        <v>9152</v>
      </c>
      <c r="C142" s="810" t="s">
        <v>690</v>
      </c>
      <c r="D142" s="32" t="s">
        <v>1027</v>
      </c>
      <c r="E142" s="91">
        <v>6112040396</v>
      </c>
      <c r="F142" s="69">
        <v>57</v>
      </c>
      <c r="G142" s="32" t="s">
        <v>1980</v>
      </c>
      <c r="H142" s="842" t="s">
        <v>721</v>
      </c>
      <c r="I142" s="843"/>
      <c r="J142" s="844" t="s">
        <v>690</v>
      </c>
      <c r="K142" s="29" t="s">
        <v>43</v>
      </c>
      <c r="L142" s="91" t="s">
        <v>367</v>
      </c>
      <c r="M142" s="845"/>
      <c r="N142" s="29">
        <v>3</v>
      </c>
      <c r="O142" s="29">
        <v>3</v>
      </c>
      <c r="P142" s="29">
        <v>1</v>
      </c>
      <c r="Q142" s="846" t="s">
        <v>777</v>
      </c>
      <c r="R142" s="29"/>
      <c r="S142" s="98">
        <v>142.14400000000069</v>
      </c>
      <c r="T142" s="29"/>
      <c r="U142" s="29"/>
      <c r="V142" s="29"/>
      <c r="W142" s="29"/>
      <c r="X142" s="32"/>
      <c r="Y142" s="32"/>
      <c r="Z142" s="32"/>
      <c r="AA142" s="29"/>
      <c r="AB142" s="29"/>
      <c r="AC142" s="32"/>
      <c r="AD142" s="32"/>
      <c r="AE142" s="29"/>
      <c r="AF142" s="29"/>
      <c r="AG142" s="29"/>
      <c r="AH142" s="29"/>
      <c r="AI142" s="29"/>
      <c r="AJ142" s="62"/>
      <c r="AK142" s="29"/>
      <c r="AL142" s="29"/>
      <c r="AM142" s="29"/>
      <c r="AN142" s="29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2"/>
      <c r="BQ142" s="82">
        <v>38.299999999999997</v>
      </c>
      <c r="BR142" s="84">
        <v>49.1</v>
      </c>
      <c r="BS142" s="86">
        <v>10.7</v>
      </c>
      <c r="BT142" s="95">
        <v>29.909536082474229</v>
      </c>
      <c r="BU142" s="95">
        <v>0.42170103092783512</v>
      </c>
      <c r="BV142" s="95">
        <v>1.39</v>
      </c>
      <c r="BW142" s="95" t="s">
        <v>124</v>
      </c>
      <c r="BX142" s="95">
        <v>25.4</v>
      </c>
      <c r="BY142" s="98">
        <v>0.25</v>
      </c>
      <c r="BZ142" s="95">
        <v>22.3</v>
      </c>
      <c r="CA142" s="95">
        <v>78.2</v>
      </c>
      <c r="CB142" s="93">
        <v>0.28516624040920718</v>
      </c>
      <c r="CC142" s="94">
        <v>0.52</v>
      </c>
      <c r="CD142" s="32" t="s">
        <v>124</v>
      </c>
      <c r="CE142" s="95">
        <v>15.2</v>
      </c>
      <c r="CF142" s="95">
        <v>21.1</v>
      </c>
      <c r="CG142" s="95">
        <v>11.02</v>
      </c>
      <c r="CH142" s="95">
        <v>88.3</v>
      </c>
      <c r="CI142" s="107">
        <v>40588</v>
      </c>
      <c r="CJ142" s="95">
        <v>11.700000000000003</v>
      </c>
      <c r="CK142" s="95">
        <v>39.019999999999996</v>
      </c>
      <c r="CL142" s="95">
        <v>16.600000000000001</v>
      </c>
      <c r="CM142" s="95">
        <v>8.14</v>
      </c>
      <c r="CN142" s="95">
        <v>5.88</v>
      </c>
      <c r="CO142" s="95">
        <v>2.88</v>
      </c>
      <c r="CP142" s="95">
        <v>57.1</v>
      </c>
      <c r="CQ142" s="95">
        <v>28</v>
      </c>
      <c r="CR142" s="95">
        <v>1.1100000000000001</v>
      </c>
      <c r="CS142" s="32" t="s">
        <v>792</v>
      </c>
      <c r="CT142" s="849" t="s">
        <v>409</v>
      </c>
      <c r="CU142" s="849" t="s">
        <v>409</v>
      </c>
      <c r="CV142" s="847">
        <v>266</v>
      </c>
      <c r="CW142" s="847">
        <v>9</v>
      </c>
      <c r="CX142" s="847">
        <v>91</v>
      </c>
      <c r="CY142" s="856" t="s">
        <v>409</v>
      </c>
      <c r="CZ142" s="856" t="s">
        <v>409</v>
      </c>
      <c r="DA142" s="856" t="s">
        <v>409</v>
      </c>
      <c r="DB142" s="849" t="s">
        <v>409</v>
      </c>
      <c r="DC142" s="848">
        <v>0</v>
      </c>
      <c r="DD142" s="97">
        <v>14.116598147506068</v>
      </c>
      <c r="DE142" s="98">
        <v>0.19655172413793104</v>
      </c>
      <c r="DF142" s="820"/>
      <c r="DG142" s="879" t="s">
        <v>367</v>
      </c>
      <c r="DH142" s="872">
        <v>179</v>
      </c>
      <c r="DI142" s="872">
        <v>79</v>
      </c>
      <c r="DJ142" s="872">
        <v>24.7</v>
      </c>
      <c r="DK142" s="872">
        <v>1</v>
      </c>
      <c r="DL142" s="872">
        <v>2</v>
      </c>
      <c r="DM142" s="872">
        <v>2</v>
      </c>
      <c r="DN142" s="820" t="s">
        <v>440</v>
      </c>
      <c r="DO142" s="845" t="s">
        <v>3447</v>
      </c>
      <c r="DP142" s="29" t="s">
        <v>124</v>
      </c>
      <c r="DQ142" s="29" t="s">
        <v>440</v>
      </c>
      <c r="DR142" s="29" t="s">
        <v>438</v>
      </c>
      <c r="DS142" s="845" t="s">
        <v>3448</v>
      </c>
      <c r="DT142" s="845" t="s">
        <v>3449</v>
      </c>
      <c r="DW142" s="61"/>
    </row>
    <row r="143" spans="1:188" ht="13.15" hidden="1" customHeight="1">
      <c r="A143" s="29"/>
      <c r="B143" s="30">
        <v>10150</v>
      </c>
      <c r="C143" s="810" t="s">
        <v>593</v>
      </c>
      <c r="D143" s="32" t="s">
        <v>816</v>
      </c>
      <c r="E143" s="32">
        <v>6609101235</v>
      </c>
      <c r="F143" s="69">
        <v>53</v>
      </c>
      <c r="G143" s="32" t="s">
        <v>1697</v>
      </c>
      <c r="H143" s="842" t="s">
        <v>667</v>
      </c>
      <c r="I143" s="843"/>
      <c r="J143" s="844" t="s">
        <v>593</v>
      </c>
      <c r="K143" s="29" t="s">
        <v>43</v>
      </c>
      <c r="L143" s="32" t="s">
        <v>594</v>
      </c>
      <c r="M143" s="845"/>
      <c r="N143" s="29">
        <v>1</v>
      </c>
      <c r="O143" s="850">
        <v>5</v>
      </c>
      <c r="P143" s="29">
        <v>1</v>
      </c>
      <c r="Q143" s="846" t="s">
        <v>777</v>
      </c>
      <c r="R143" s="29"/>
      <c r="S143" s="98">
        <v>11848.347865000002</v>
      </c>
      <c r="T143" s="29"/>
      <c r="U143" s="29"/>
      <c r="V143" s="29"/>
      <c r="W143" s="29"/>
      <c r="X143" s="32"/>
      <c r="Y143" s="32"/>
      <c r="Z143" s="32"/>
      <c r="AA143" s="29"/>
      <c r="AB143" s="29"/>
      <c r="AC143" s="32"/>
      <c r="AD143" s="32"/>
      <c r="AE143" s="29"/>
      <c r="AF143" s="29"/>
      <c r="AG143" s="29"/>
      <c r="AH143" s="29"/>
      <c r="AI143" s="29"/>
      <c r="AJ143" s="62"/>
      <c r="AK143" s="29"/>
      <c r="AL143" s="29"/>
      <c r="AM143" s="29"/>
      <c r="AN143" s="29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2"/>
      <c r="BQ143" s="82">
        <v>3.75</v>
      </c>
      <c r="BR143" s="84">
        <v>3.62</v>
      </c>
      <c r="BS143" s="86">
        <v>92.2</v>
      </c>
      <c r="BT143" s="109">
        <v>3.1</v>
      </c>
      <c r="BU143" s="88">
        <v>0.1</v>
      </c>
      <c r="BV143" s="108">
        <v>2</v>
      </c>
      <c r="BW143" s="32" t="s">
        <v>124</v>
      </c>
      <c r="BX143" s="109">
        <v>4</v>
      </c>
      <c r="BY143" s="109">
        <v>0.02</v>
      </c>
      <c r="BZ143" s="69">
        <v>62.8</v>
      </c>
      <c r="CA143" s="95">
        <v>37.9</v>
      </c>
      <c r="CB143" s="93">
        <v>1.6569920844327177</v>
      </c>
      <c r="CC143" s="94">
        <v>0.1</v>
      </c>
      <c r="CD143" s="32" t="s">
        <v>124</v>
      </c>
      <c r="CE143" s="69">
        <v>11.7</v>
      </c>
      <c r="CF143" s="32">
        <v>21</v>
      </c>
      <c r="CG143" s="95">
        <v>2.4956074447949526</v>
      </c>
      <c r="CH143" s="32">
        <v>94.8</v>
      </c>
      <c r="CI143" s="32">
        <v>55919</v>
      </c>
      <c r="CJ143" s="95">
        <v>5.2000000000000028</v>
      </c>
      <c r="CK143" s="95">
        <v>3.3209674447949524</v>
      </c>
      <c r="CL143" s="95">
        <v>35.700000000000003</v>
      </c>
      <c r="CM143" s="95">
        <v>1.3589274447949526</v>
      </c>
      <c r="CN143" s="95">
        <v>31.4</v>
      </c>
      <c r="CO143" s="95">
        <v>1.1366799999999999</v>
      </c>
      <c r="CP143" s="95">
        <v>22.8</v>
      </c>
      <c r="CQ143" s="95">
        <v>0.82535999999999998</v>
      </c>
      <c r="CR143" s="98">
        <v>5.5E-2</v>
      </c>
      <c r="CS143" s="32" t="s">
        <v>778</v>
      </c>
      <c r="CT143" s="849" t="s">
        <v>409</v>
      </c>
      <c r="CU143" s="849" t="s">
        <v>409</v>
      </c>
      <c r="CV143" s="847">
        <v>44832</v>
      </c>
      <c r="CW143" s="847">
        <v>91.4</v>
      </c>
      <c r="CX143" s="847">
        <v>8.6</v>
      </c>
      <c r="CY143" s="856" t="s">
        <v>409</v>
      </c>
      <c r="CZ143" s="856" t="s">
        <v>409</v>
      </c>
      <c r="DA143" s="856" t="s">
        <v>409</v>
      </c>
      <c r="DB143" s="849" t="s">
        <v>409</v>
      </c>
      <c r="DC143" s="848">
        <v>0</v>
      </c>
      <c r="DD143" s="97">
        <v>89.427716862000992</v>
      </c>
      <c r="DE143" s="98">
        <v>31.144219178082192</v>
      </c>
      <c r="DF143" s="820"/>
      <c r="DG143" s="820"/>
      <c r="DH143" s="877"/>
      <c r="DI143" s="877"/>
      <c r="DJ143" s="877"/>
      <c r="DK143" s="29">
        <v>2</v>
      </c>
      <c r="DL143" s="29">
        <v>2</v>
      </c>
      <c r="DM143" s="29">
        <v>2</v>
      </c>
      <c r="DN143" s="29" t="s">
        <v>438</v>
      </c>
      <c r="DO143" s="845" t="s">
        <v>449</v>
      </c>
      <c r="DP143" s="29" t="s">
        <v>595</v>
      </c>
      <c r="DQ143" s="29" t="s">
        <v>440</v>
      </c>
      <c r="DR143" s="29" t="s">
        <v>440</v>
      </c>
      <c r="DS143" s="845" t="s">
        <v>596</v>
      </c>
      <c r="DT143" s="845" t="s">
        <v>597</v>
      </c>
      <c r="DW143" s="61"/>
      <c r="DX143" s="15"/>
    </row>
    <row r="144" spans="1:188" ht="13.15" customHeight="1">
      <c r="A144" s="29">
        <v>48</v>
      </c>
      <c r="B144" s="30">
        <v>10117</v>
      </c>
      <c r="C144" s="810" t="s">
        <v>268</v>
      </c>
      <c r="D144" s="32" t="s">
        <v>865</v>
      </c>
      <c r="E144" s="32">
        <v>6756181762</v>
      </c>
      <c r="F144" s="69">
        <v>52</v>
      </c>
      <c r="G144" s="32" t="s">
        <v>1714</v>
      </c>
      <c r="H144" s="842" t="s">
        <v>35</v>
      </c>
      <c r="I144" s="845" t="s">
        <v>281</v>
      </c>
      <c r="J144" s="30" t="s">
        <v>268</v>
      </c>
      <c r="K144" s="29" t="s">
        <v>48</v>
      </c>
      <c r="L144" s="29" t="s">
        <v>269</v>
      </c>
      <c r="M144" s="845" t="s">
        <v>112</v>
      </c>
      <c r="N144" s="29">
        <v>1</v>
      </c>
      <c r="O144" s="29">
        <v>1</v>
      </c>
      <c r="P144" s="29">
        <v>1</v>
      </c>
      <c r="Q144" s="846" t="s">
        <v>801</v>
      </c>
      <c r="R144" s="29"/>
      <c r="S144" s="98">
        <v>176.84045199999991</v>
      </c>
      <c r="T144" s="29" t="s">
        <v>124</v>
      </c>
      <c r="U144" s="29" t="s">
        <v>124</v>
      </c>
      <c r="V144" s="29" t="s">
        <v>124</v>
      </c>
      <c r="W144" s="29" t="s">
        <v>124</v>
      </c>
      <c r="X144" s="29" t="s">
        <v>124</v>
      </c>
      <c r="Y144" s="29" t="s">
        <v>124</v>
      </c>
      <c r="Z144" s="29" t="s">
        <v>124</v>
      </c>
      <c r="AA144" s="39">
        <v>1732.5714285714287</v>
      </c>
      <c r="AB144" s="853">
        <f>AO144*AA144/100</f>
        <v>44.007314285714294</v>
      </c>
      <c r="AC144" s="32" t="s">
        <v>124</v>
      </c>
      <c r="AD144" s="32" t="s">
        <v>124</v>
      </c>
      <c r="AE144" s="29" t="s">
        <v>124</v>
      </c>
      <c r="AF144" s="29" t="s">
        <v>124</v>
      </c>
      <c r="AG144" s="853" t="s">
        <v>124</v>
      </c>
      <c r="AH144" s="29" t="s">
        <v>124</v>
      </c>
      <c r="AI144" s="29" t="s">
        <v>124</v>
      </c>
      <c r="AJ144" s="62">
        <v>16</v>
      </c>
      <c r="AK144" s="822"/>
      <c r="AL144" s="822"/>
      <c r="AM144" s="29"/>
      <c r="AN144" s="29"/>
      <c r="AO144" s="95">
        <v>2.54</v>
      </c>
      <c r="AP144" s="95">
        <v>68.900000000000006</v>
      </c>
      <c r="AQ144" s="32">
        <v>2581</v>
      </c>
      <c r="AR144" s="32">
        <v>3.15</v>
      </c>
      <c r="AS144" s="32">
        <v>5820</v>
      </c>
      <c r="AT144" s="32">
        <v>89.2</v>
      </c>
      <c r="AU144" s="32">
        <v>10163</v>
      </c>
      <c r="AV144" s="32">
        <v>4.5</v>
      </c>
      <c r="AW144" s="32">
        <v>10009</v>
      </c>
      <c r="AX144" s="32">
        <v>85.1</v>
      </c>
      <c r="AY144" s="32">
        <v>4863</v>
      </c>
      <c r="AZ144" s="32">
        <v>84.2</v>
      </c>
      <c r="BA144" s="32">
        <v>7656</v>
      </c>
      <c r="BB144" s="95">
        <v>47</v>
      </c>
      <c r="BC144" s="32">
        <v>32.200000000000003</v>
      </c>
      <c r="BD144" s="32">
        <v>86.9</v>
      </c>
      <c r="BE144" s="32">
        <v>6224</v>
      </c>
      <c r="BF144" s="32">
        <v>96.3</v>
      </c>
      <c r="BG144" s="32">
        <v>1528</v>
      </c>
      <c r="BH144" s="32">
        <v>52.7</v>
      </c>
      <c r="BI144" s="32">
        <v>4789</v>
      </c>
      <c r="BJ144" s="32">
        <v>85.7</v>
      </c>
      <c r="BK144" s="32">
        <v>4026</v>
      </c>
      <c r="BL144" s="32">
        <v>3.2</v>
      </c>
      <c r="BM144" s="32">
        <v>1519</v>
      </c>
      <c r="BN144" s="32">
        <v>8.67</v>
      </c>
      <c r="BO144" s="32">
        <v>9562</v>
      </c>
      <c r="BP144" s="32">
        <v>48.4</v>
      </c>
      <c r="BQ144" s="82">
        <v>48.2</v>
      </c>
      <c r="BR144" s="84">
        <v>46.1</v>
      </c>
      <c r="BS144" s="86">
        <v>2.0499999999999998</v>
      </c>
      <c r="BT144" s="109">
        <v>35.799999999999997</v>
      </c>
      <c r="BU144" s="88">
        <v>2.8</v>
      </c>
      <c r="BV144" s="108">
        <v>5.7</v>
      </c>
      <c r="BW144" s="109" t="s">
        <v>124</v>
      </c>
      <c r="BX144" s="109">
        <v>8.5</v>
      </c>
      <c r="BY144" s="109" t="s">
        <v>124</v>
      </c>
      <c r="BZ144" s="69">
        <v>23.4</v>
      </c>
      <c r="CA144" s="95">
        <v>76.599999999999994</v>
      </c>
      <c r="CB144" s="93">
        <v>0.30548302872062666</v>
      </c>
      <c r="CC144" s="94" t="s">
        <v>124</v>
      </c>
      <c r="CD144" s="109" t="s">
        <v>124</v>
      </c>
      <c r="CE144" s="69">
        <v>3.1</v>
      </c>
      <c r="CF144" s="32">
        <v>5.3</v>
      </c>
      <c r="CG144" s="95">
        <v>11.431300813008129</v>
      </c>
      <c r="CH144" s="32" t="s">
        <v>124</v>
      </c>
      <c r="CI144" s="32" t="s">
        <v>124</v>
      </c>
      <c r="CJ144" s="32" t="s">
        <v>124</v>
      </c>
      <c r="CK144" s="95">
        <v>46.099999999999994</v>
      </c>
      <c r="CL144" s="95">
        <v>8</v>
      </c>
      <c r="CM144" s="95">
        <v>3.7479674796747968</v>
      </c>
      <c r="CN144" s="95">
        <v>16.399999999999999</v>
      </c>
      <c r="CO144" s="95">
        <v>7.6833333333333327</v>
      </c>
      <c r="CP144" s="95">
        <v>74</v>
      </c>
      <c r="CQ144" s="95">
        <v>34.668699186991866</v>
      </c>
      <c r="CR144" s="32" t="s">
        <v>124</v>
      </c>
      <c r="CS144" s="32" t="s">
        <v>173</v>
      </c>
      <c r="CT144" s="847" t="s">
        <v>409</v>
      </c>
      <c r="CU144" s="847" t="s">
        <v>409</v>
      </c>
      <c r="CV144" s="847">
        <v>157</v>
      </c>
      <c r="CW144" s="847">
        <v>27.4</v>
      </c>
      <c r="CX144" s="847">
        <v>72.599999999999994</v>
      </c>
      <c r="CY144" s="847" t="s">
        <v>409</v>
      </c>
      <c r="CZ144" s="847" t="s">
        <v>409</v>
      </c>
      <c r="DA144" s="847" t="s">
        <v>409</v>
      </c>
      <c r="DB144" s="847" t="s">
        <v>409</v>
      </c>
      <c r="DC144" s="848">
        <v>0</v>
      </c>
      <c r="DD144" s="97">
        <v>24.913722267871815</v>
      </c>
      <c r="DE144" s="98">
        <v>0.10828571428571429</v>
      </c>
      <c r="DF144" s="820"/>
      <c r="DG144" s="879" t="s">
        <v>269</v>
      </c>
      <c r="DH144" s="877">
        <v>177</v>
      </c>
      <c r="DI144" s="877">
        <v>60</v>
      </c>
      <c r="DJ144" s="877">
        <v>19.2</v>
      </c>
      <c r="DK144" s="872">
        <v>1</v>
      </c>
      <c r="DL144" s="872">
        <v>1</v>
      </c>
      <c r="DM144" s="872">
        <v>1</v>
      </c>
      <c r="DN144" s="820" t="s">
        <v>440</v>
      </c>
      <c r="DO144" s="845" t="s">
        <v>601</v>
      </c>
      <c r="DP144" s="29">
        <v>25</v>
      </c>
      <c r="DQ144" s="29" t="s">
        <v>438</v>
      </c>
      <c r="DR144" s="29" t="s">
        <v>440</v>
      </c>
      <c r="DS144" s="845" t="s">
        <v>3450</v>
      </c>
      <c r="DT144" s="845" t="s">
        <v>3451</v>
      </c>
      <c r="DW144" s="61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</row>
    <row r="145" spans="1:188" ht="13.15" customHeight="1">
      <c r="A145" s="29">
        <v>61</v>
      </c>
      <c r="B145" s="30">
        <v>10234</v>
      </c>
      <c r="C145" s="810" t="s">
        <v>274</v>
      </c>
      <c r="D145" s="32" t="s">
        <v>1681</v>
      </c>
      <c r="E145" s="32">
        <v>5810161346</v>
      </c>
      <c r="F145" s="69">
        <v>61</v>
      </c>
      <c r="G145" s="32" t="s">
        <v>1680</v>
      </c>
      <c r="H145" s="842" t="s">
        <v>794</v>
      </c>
      <c r="I145" s="845" t="s">
        <v>277</v>
      </c>
      <c r="J145" s="844" t="s">
        <v>274</v>
      </c>
      <c r="K145" s="29" t="s">
        <v>43</v>
      </c>
      <c r="L145" s="32" t="s">
        <v>275</v>
      </c>
      <c r="M145" s="845" t="s">
        <v>105</v>
      </c>
      <c r="N145" s="29">
        <v>1</v>
      </c>
      <c r="O145" s="850">
        <v>5</v>
      </c>
      <c r="P145" s="29">
        <v>1</v>
      </c>
      <c r="Q145" s="846" t="s">
        <v>777</v>
      </c>
      <c r="R145" s="821" t="s">
        <v>747</v>
      </c>
      <c r="S145" s="98">
        <v>1317.7567999999987</v>
      </c>
      <c r="T145" s="32">
        <v>79.400000000000006</v>
      </c>
      <c r="U145" s="32">
        <v>2.68</v>
      </c>
      <c r="V145" s="32">
        <v>0.83</v>
      </c>
      <c r="W145" s="32">
        <v>975000</v>
      </c>
      <c r="X145" s="95">
        <v>87.6</v>
      </c>
      <c r="Y145" s="95">
        <v>15.5</v>
      </c>
      <c r="Z145" s="32">
        <v>793000</v>
      </c>
      <c r="AA145" s="39">
        <v>289425.20588235289</v>
      </c>
      <c r="AB145" s="853">
        <f>Y145*AA145/100</f>
        <v>44860.906911764694</v>
      </c>
      <c r="AC145" s="32">
        <v>0.63</v>
      </c>
      <c r="AD145" s="32">
        <v>589000</v>
      </c>
      <c r="AE145" s="854">
        <f>Y145-AC145</f>
        <v>14.87</v>
      </c>
      <c r="AF145" s="29">
        <f>Z145-AD145</f>
        <v>204000</v>
      </c>
      <c r="AG145" s="853">
        <f>AB145*Y145/100</f>
        <v>6953.4405713235274</v>
      </c>
      <c r="AH145" s="853">
        <f>AC145*AB145/100</f>
        <v>282.62371354411755</v>
      </c>
      <c r="AI145" s="853">
        <f>AG145-AH145</f>
        <v>6670.8168577794095</v>
      </c>
      <c r="AJ145" s="62">
        <v>16</v>
      </c>
      <c r="AK145" s="853">
        <f>AG145/AJ145</f>
        <v>434.59003570772046</v>
      </c>
      <c r="AL145" s="853">
        <f>AH145/AJ145</f>
        <v>17.663982096507347</v>
      </c>
      <c r="AM145" s="853">
        <f>AB145/AJ145</f>
        <v>2803.8066819852934</v>
      </c>
      <c r="AN145" s="29"/>
      <c r="AO145" s="95">
        <v>94.4</v>
      </c>
      <c r="AP145" s="95">
        <v>99</v>
      </c>
      <c r="AQ145" s="32">
        <v>4411</v>
      </c>
      <c r="AR145" s="32">
        <v>1.1200000000000001</v>
      </c>
      <c r="AS145" s="32">
        <v>1998</v>
      </c>
      <c r="AT145" s="32">
        <v>79.7</v>
      </c>
      <c r="AU145" s="32">
        <v>4492</v>
      </c>
      <c r="AV145" s="32">
        <v>1.94</v>
      </c>
      <c r="AW145" s="32">
        <v>10350</v>
      </c>
      <c r="AX145" s="32">
        <v>96.3</v>
      </c>
      <c r="AY145" s="32">
        <v>4617</v>
      </c>
      <c r="AZ145" s="32">
        <v>95.4</v>
      </c>
      <c r="BA145" s="32">
        <v>8997</v>
      </c>
      <c r="BB145" s="95">
        <v>1.0900000000000001</v>
      </c>
      <c r="BC145" s="32">
        <v>2.65</v>
      </c>
      <c r="BD145" s="32">
        <v>95.4</v>
      </c>
      <c r="BE145" s="32">
        <v>5059</v>
      </c>
      <c r="BF145" s="32">
        <v>95.2</v>
      </c>
      <c r="BG145" s="32">
        <v>1296</v>
      </c>
      <c r="BH145" s="32">
        <v>45.7</v>
      </c>
      <c r="BI145" s="32">
        <v>4227</v>
      </c>
      <c r="BJ145" s="32">
        <v>94.1</v>
      </c>
      <c r="BK145" s="32">
        <v>9135</v>
      </c>
      <c r="BL145" s="32">
        <v>6.92</v>
      </c>
      <c r="BM145" s="32">
        <v>3641</v>
      </c>
      <c r="BN145" s="32">
        <v>6</v>
      </c>
      <c r="BO145" s="32">
        <v>6819</v>
      </c>
      <c r="BP145" s="32">
        <v>4.07</v>
      </c>
      <c r="BQ145" s="82">
        <v>1.57</v>
      </c>
      <c r="BR145" s="84">
        <v>4.22</v>
      </c>
      <c r="BS145" s="86">
        <v>93.8</v>
      </c>
      <c r="BT145" s="109">
        <v>1.2</v>
      </c>
      <c r="BU145" s="88">
        <v>0.2</v>
      </c>
      <c r="BV145" s="108">
        <v>10.8</v>
      </c>
      <c r="BW145" s="32" t="s">
        <v>124</v>
      </c>
      <c r="BX145" s="109" t="s">
        <v>124</v>
      </c>
      <c r="BY145" s="109">
        <v>0</v>
      </c>
      <c r="BZ145" s="69">
        <v>74</v>
      </c>
      <c r="CA145" s="95">
        <v>26.6</v>
      </c>
      <c r="CB145" s="93">
        <v>2.7819548872180451</v>
      </c>
      <c r="CC145" s="94">
        <v>0</v>
      </c>
      <c r="CD145" s="32" t="s">
        <v>124</v>
      </c>
      <c r="CE145" s="69">
        <v>0.1</v>
      </c>
      <c r="CF145" s="32">
        <v>0.2</v>
      </c>
      <c r="CG145" s="95">
        <v>3.5415733615580018</v>
      </c>
      <c r="CH145" s="32">
        <v>95.5</v>
      </c>
      <c r="CI145" s="32">
        <v>47108</v>
      </c>
      <c r="CJ145" s="95">
        <v>4.5</v>
      </c>
      <c r="CK145" s="95">
        <v>3.8698893615580019</v>
      </c>
      <c r="CL145" s="95">
        <v>29.5</v>
      </c>
      <c r="CM145" s="95">
        <v>1.3176333615580016</v>
      </c>
      <c r="CN145" s="95">
        <v>52.7</v>
      </c>
      <c r="CO145" s="95">
        <v>2.2239400000000002</v>
      </c>
      <c r="CP145" s="95">
        <v>7.78</v>
      </c>
      <c r="CQ145" s="95">
        <v>0.328316</v>
      </c>
      <c r="CR145" s="98">
        <v>1.0999999999999999E-2</v>
      </c>
      <c r="CS145" s="32" t="s">
        <v>778</v>
      </c>
      <c r="CT145" s="847" t="s">
        <v>409</v>
      </c>
      <c r="CU145" s="847" t="s">
        <v>409</v>
      </c>
      <c r="CV145" s="847">
        <v>58114</v>
      </c>
      <c r="CW145" s="857">
        <v>93.4</v>
      </c>
      <c r="CX145" s="847">
        <v>6.6</v>
      </c>
      <c r="CY145" s="847" t="s">
        <v>409</v>
      </c>
      <c r="CZ145" s="847" t="s">
        <v>409</v>
      </c>
      <c r="DA145" s="847" t="s">
        <v>409</v>
      </c>
      <c r="DB145" s="847" t="s">
        <v>409</v>
      </c>
      <c r="DC145" s="848">
        <v>0</v>
      </c>
      <c r="DD145" s="97">
        <v>90.52865821140054</v>
      </c>
      <c r="DE145" s="98">
        <v>26.311382352941173</v>
      </c>
      <c r="DF145" s="820"/>
      <c r="DG145" s="879" t="s">
        <v>275</v>
      </c>
      <c r="DH145" s="877" t="s">
        <v>615</v>
      </c>
      <c r="DI145" s="877" t="s">
        <v>615</v>
      </c>
      <c r="DJ145" s="877" t="s">
        <v>615</v>
      </c>
      <c r="DK145" s="29">
        <v>1</v>
      </c>
      <c r="DL145" s="29">
        <v>2</v>
      </c>
      <c r="DM145" s="29">
        <v>2</v>
      </c>
      <c r="DN145" s="29" t="s">
        <v>438</v>
      </c>
      <c r="DO145" s="845" t="s">
        <v>604</v>
      </c>
      <c r="DP145" s="29" t="s">
        <v>605</v>
      </c>
      <c r="DQ145" s="29" t="s">
        <v>440</v>
      </c>
      <c r="DR145" s="29" t="s">
        <v>438</v>
      </c>
      <c r="DS145" s="845" t="s">
        <v>599</v>
      </c>
      <c r="DT145" s="845" t="s">
        <v>606</v>
      </c>
      <c r="DW145" s="61"/>
      <c r="DX145" s="15"/>
      <c r="DY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</row>
    <row r="146" spans="1:188" ht="13.15" customHeight="1">
      <c r="A146" s="29">
        <v>22</v>
      </c>
      <c r="B146" s="30">
        <v>9413</v>
      </c>
      <c r="C146" s="810" t="s">
        <v>85</v>
      </c>
      <c r="D146" s="32" t="s">
        <v>816</v>
      </c>
      <c r="E146" s="32">
        <v>490823272</v>
      </c>
      <c r="F146" s="69">
        <v>69</v>
      </c>
      <c r="G146" s="32" t="s">
        <v>1919</v>
      </c>
      <c r="H146" s="842" t="s">
        <v>35</v>
      </c>
      <c r="I146" s="845" t="s">
        <v>18</v>
      </c>
      <c r="J146" s="30" t="s">
        <v>85</v>
      </c>
      <c r="K146" s="29" t="s">
        <v>43</v>
      </c>
      <c r="L146" s="29" t="s">
        <v>60</v>
      </c>
      <c r="M146" s="845" t="s">
        <v>105</v>
      </c>
      <c r="N146" s="29">
        <v>3</v>
      </c>
      <c r="O146" s="850" t="s">
        <v>3196</v>
      </c>
      <c r="P146" s="29">
        <v>1</v>
      </c>
      <c r="Q146" s="846" t="s">
        <v>781</v>
      </c>
      <c r="R146" s="852">
        <v>18.359707460800003</v>
      </c>
      <c r="S146" s="98">
        <v>1016.8833529999988</v>
      </c>
      <c r="T146" s="29">
        <v>44.3</v>
      </c>
      <c r="U146" s="29">
        <v>5.93</v>
      </c>
      <c r="V146" s="29">
        <v>3.68</v>
      </c>
      <c r="W146" s="29">
        <v>483000</v>
      </c>
      <c r="X146" s="822">
        <v>67.900000000000006</v>
      </c>
      <c r="Y146" s="822">
        <v>42.2</v>
      </c>
      <c r="Z146" s="29">
        <v>252692</v>
      </c>
      <c r="AA146" s="64">
        <v>15491.34375</v>
      </c>
      <c r="AB146" s="853">
        <f>X146*AA146/100</f>
        <v>10518.62240625</v>
      </c>
      <c r="AC146" s="32">
        <v>1.67</v>
      </c>
      <c r="AD146" s="32">
        <v>149498</v>
      </c>
      <c r="AE146" s="854">
        <f>Y146-AC146</f>
        <v>40.53</v>
      </c>
      <c r="AF146" s="29">
        <f>Z146-AD146</f>
        <v>103194</v>
      </c>
      <c r="AG146" s="853">
        <f>AB146*Y146/100</f>
        <v>4438.8586554375006</v>
      </c>
      <c r="AH146" s="853">
        <f>AC146*AB146/100</f>
        <v>175.660994184375</v>
      </c>
      <c r="AI146" s="853">
        <f>AG146-AH146</f>
        <v>4263.1976612531253</v>
      </c>
      <c r="AJ146" s="62">
        <v>24</v>
      </c>
      <c r="AK146" s="853">
        <f>AG146/AJ146</f>
        <v>184.95244397656253</v>
      </c>
      <c r="AL146" s="853">
        <f>AH146/AJ146</f>
        <v>7.319208091015625</v>
      </c>
      <c r="AM146" s="853">
        <f>AB146/AJ146</f>
        <v>438.27593359375004</v>
      </c>
      <c r="AN146" s="29">
        <v>2</v>
      </c>
      <c r="AO146" s="822"/>
      <c r="AP146" s="822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822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81">
        <v>21.6</v>
      </c>
      <c r="BR146" s="83">
        <v>6.1</v>
      </c>
      <c r="BS146" s="86">
        <v>71.8</v>
      </c>
      <c r="BT146" s="95">
        <v>16.325581395348838</v>
      </c>
      <c r="BU146" s="95">
        <v>0.40058139534883719</v>
      </c>
      <c r="BV146" s="95">
        <v>4.0999999999999996</v>
      </c>
      <c r="BW146" s="95" t="s">
        <v>124</v>
      </c>
      <c r="BX146" s="95">
        <v>4.49</v>
      </c>
      <c r="BY146" s="98">
        <v>4.8000000000000001E-2</v>
      </c>
      <c r="BZ146" s="95">
        <v>55.1</v>
      </c>
      <c r="CA146" s="95">
        <v>46</v>
      </c>
      <c r="CB146" s="93">
        <v>1.1978260869565218</v>
      </c>
      <c r="CC146" s="94">
        <v>0.2</v>
      </c>
      <c r="CD146" s="32" t="s">
        <v>124</v>
      </c>
      <c r="CE146" s="95">
        <v>5.22</v>
      </c>
      <c r="CF146" s="95">
        <v>4.76</v>
      </c>
      <c r="CG146" s="95">
        <v>3.56</v>
      </c>
      <c r="CH146" s="95">
        <v>95.4</v>
      </c>
      <c r="CI146" s="107">
        <v>84766</v>
      </c>
      <c r="CJ146" s="95">
        <v>4.5999999999999943</v>
      </c>
      <c r="CK146" s="95">
        <v>5.38</v>
      </c>
      <c r="CL146" s="95">
        <v>10.3</v>
      </c>
      <c r="CM146" s="95">
        <v>0.63</v>
      </c>
      <c r="CN146" s="95">
        <v>48.1</v>
      </c>
      <c r="CO146" s="95">
        <v>2.93</v>
      </c>
      <c r="CP146" s="87">
        <v>29.8</v>
      </c>
      <c r="CQ146" s="87">
        <v>1.82</v>
      </c>
      <c r="CR146" s="87">
        <v>0.27</v>
      </c>
      <c r="CS146" s="32" t="s">
        <v>790</v>
      </c>
      <c r="CT146" s="847" t="s">
        <v>409</v>
      </c>
      <c r="CU146" s="847" t="s">
        <v>409</v>
      </c>
      <c r="CV146" s="857">
        <v>13798</v>
      </c>
      <c r="CW146" s="857">
        <v>70.599999999999994</v>
      </c>
      <c r="CX146" s="847">
        <v>29.4</v>
      </c>
      <c r="CY146" s="847" t="s">
        <v>409</v>
      </c>
      <c r="CZ146" s="847" t="s">
        <v>409</v>
      </c>
      <c r="DA146" s="847" t="s">
        <v>409</v>
      </c>
      <c r="DB146" s="847" t="s">
        <v>409</v>
      </c>
      <c r="DC146" s="848">
        <v>0</v>
      </c>
      <c r="DD146" s="97">
        <v>45.7</v>
      </c>
      <c r="DE146" s="98"/>
      <c r="DF146" s="820"/>
      <c r="DG146" s="29" t="s">
        <v>60</v>
      </c>
      <c r="DH146" s="877">
        <v>187</v>
      </c>
      <c r="DI146" s="877">
        <v>107</v>
      </c>
      <c r="DJ146" s="877">
        <v>30.6</v>
      </c>
      <c r="DK146" s="872">
        <v>0</v>
      </c>
      <c r="DL146" s="872">
        <v>0</v>
      </c>
      <c r="DM146" s="872">
        <v>0</v>
      </c>
      <c r="DN146" s="820" t="s">
        <v>438</v>
      </c>
      <c r="DO146" s="873" t="s">
        <v>3294</v>
      </c>
      <c r="DP146" s="872">
        <v>35</v>
      </c>
      <c r="DQ146" s="872" t="s">
        <v>438</v>
      </c>
      <c r="DR146" s="872" t="s">
        <v>438</v>
      </c>
      <c r="DS146" s="873" t="s">
        <v>3452</v>
      </c>
      <c r="DT146" s="873" t="s">
        <v>557</v>
      </c>
      <c r="DW146" s="61"/>
      <c r="DX146" s="15"/>
      <c r="DY146" s="15"/>
    </row>
    <row r="147" spans="1:188" ht="13.15" hidden="1" customHeight="1">
      <c r="A147" s="29"/>
      <c r="B147" s="30">
        <v>9624</v>
      </c>
      <c r="C147" s="814" t="s">
        <v>576</v>
      </c>
      <c r="D147" s="831" t="s">
        <v>1268</v>
      </c>
      <c r="E147" s="831">
        <v>7056042906</v>
      </c>
      <c r="F147" s="831">
        <v>48</v>
      </c>
      <c r="G147" s="831" t="s">
        <v>1850</v>
      </c>
      <c r="H147" s="842" t="s">
        <v>667</v>
      </c>
      <c r="I147" s="843"/>
      <c r="J147" s="844" t="s">
        <v>576</v>
      </c>
      <c r="K147" s="29" t="s">
        <v>48</v>
      </c>
      <c r="L147" s="832" t="s">
        <v>577</v>
      </c>
      <c r="M147" s="845"/>
      <c r="N147" s="32">
        <v>2</v>
      </c>
      <c r="O147" s="850">
        <v>5</v>
      </c>
      <c r="P147" s="29">
        <v>1</v>
      </c>
      <c r="Q147" s="846" t="s">
        <v>777</v>
      </c>
      <c r="R147" s="29"/>
      <c r="S147" s="98">
        <v>4574.8454399999991</v>
      </c>
      <c r="T147" s="29"/>
      <c r="U147" s="29"/>
      <c r="V147" s="29"/>
      <c r="W147" s="29"/>
      <c r="X147" s="32"/>
      <c r="Y147" s="32"/>
      <c r="Z147" s="32"/>
      <c r="AA147" s="29"/>
      <c r="AB147" s="29"/>
      <c r="AC147" s="32"/>
      <c r="AD147" s="32"/>
      <c r="AE147" s="29"/>
      <c r="AF147" s="29"/>
      <c r="AG147" s="29"/>
      <c r="AH147" s="29"/>
      <c r="AI147" s="29"/>
      <c r="AJ147" s="62"/>
      <c r="AK147" s="29"/>
      <c r="AL147" s="29"/>
      <c r="AM147" s="29"/>
      <c r="AN147" s="29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2"/>
      <c r="BQ147" s="81">
        <v>2.5</v>
      </c>
      <c r="BR147" s="83">
        <v>4.2</v>
      </c>
      <c r="BS147" s="86">
        <v>93.1</v>
      </c>
      <c r="BT147" s="87">
        <v>1.6</v>
      </c>
      <c r="BU147" s="88">
        <v>0.06</v>
      </c>
      <c r="BV147" s="109">
        <v>2.5</v>
      </c>
      <c r="BW147" s="32" t="s">
        <v>124</v>
      </c>
      <c r="BX147" s="95">
        <v>1.8</v>
      </c>
      <c r="BY147" s="98">
        <v>0.08</v>
      </c>
      <c r="BZ147" s="95">
        <v>72.599999999999994</v>
      </c>
      <c r="CA147" s="95">
        <v>27.9</v>
      </c>
      <c r="CB147" s="93">
        <v>2.6021505376344085</v>
      </c>
      <c r="CC147" s="94">
        <v>0</v>
      </c>
      <c r="CD147" s="32" t="s">
        <v>124</v>
      </c>
      <c r="CE147" s="95">
        <v>4.9000000000000004</v>
      </c>
      <c r="CF147" s="95">
        <v>7.3</v>
      </c>
      <c r="CG147" s="95">
        <v>2.9</v>
      </c>
      <c r="CH147" s="69">
        <v>94.7</v>
      </c>
      <c r="CI147" s="69">
        <v>65820</v>
      </c>
      <c r="CJ147" s="95">
        <v>5.2999999999999972</v>
      </c>
      <c r="CK147" s="95">
        <v>3.8</v>
      </c>
      <c r="CL147" s="69">
        <v>35.200000000000003</v>
      </c>
      <c r="CM147" s="69">
        <v>1.5</v>
      </c>
      <c r="CN147" s="69">
        <v>34</v>
      </c>
      <c r="CO147" s="69">
        <v>1.4</v>
      </c>
      <c r="CP147" s="69">
        <v>21.6</v>
      </c>
      <c r="CQ147" s="95">
        <v>0.9</v>
      </c>
      <c r="CR147" s="95">
        <v>0.09</v>
      </c>
      <c r="CS147" s="96" t="s">
        <v>784</v>
      </c>
      <c r="CT147" s="26">
        <v>109.2</v>
      </c>
      <c r="CU147" s="847" t="s">
        <v>409</v>
      </c>
      <c r="CV147" s="847">
        <v>37330</v>
      </c>
      <c r="CW147" s="847">
        <v>93.1</v>
      </c>
      <c r="CX147" s="847">
        <v>6.9</v>
      </c>
      <c r="CY147" s="847">
        <v>60.9</v>
      </c>
      <c r="CZ147" s="847" t="s">
        <v>411</v>
      </c>
      <c r="DA147" s="847" t="s">
        <v>409</v>
      </c>
      <c r="DB147" s="847">
        <v>4.08</v>
      </c>
      <c r="DC147" s="848">
        <v>0</v>
      </c>
      <c r="DD147" s="97">
        <v>89.305894941455293</v>
      </c>
      <c r="DE147" s="98">
        <v>23.302479999999999</v>
      </c>
      <c r="DF147" s="820"/>
      <c r="DG147" s="820"/>
      <c r="DH147" s="877"/>
      <c r="DI147" s="877"/>
      <c r="DJ147" s="877"/>
      <c r="DK147" s="29">
        <v>2</v>
      </c>
      <c r="DL147" s="29">
        <v>1</v>
      </c>
      <c r="DM147" s="29">
        <v>1</v>
      </c>
      <c r="DN147" s="68" t="s">
        <v>440</v>
      </c>
      <c r="DO147" s="75" t="s">
        <v>578</v>
      </c>
      <c r="DP147" s="68" t="s">
        <v>566</v>
      </c>
      <c r="DQ147" s="68" t="s">
        <v>440</v>
      </c>
      <c r="DR147" s="68" t="s">
        <v>440</v>
      </c>
      <c r="DS147" s="75" t="s">
        <v>579</v>
      </c>
      <c r="DT147" s="75" t="s">
        <v>580</v>
      </c>
      <c r="DW147" s="61"/>
      <c r="DX147" s="15"/>
    </row>
    <row r="148" spans="1:188" ht="13.15" customHeight="1">
      <c r="A148" s="29">
        <v>29</v>
      </c>
      <c r="B148" s="30">
        <v>9519</v>
      </c>
      <c r="C148" s="810" t="s">
        <v>94</v>
      </c>
      <c r="D148" s="32" t="s">
        <v>1353</v>
      </c>
      <c r="E148" s="91">
        <v>5409051010</v>
      </c>
      <c r="F148" s="69">
        <v>64</v>
      </c>
      <c r="G148" s="32" t="s">
        <v>1879</v>
      </c>
      <c r="H148" s="842" t="s">
        <v>794</v>
      </c>
      <c r="I148" s="845" t="s">
        <v>23</v>
      </c>
      <c r="J148" s="30" t="s">
        <v>94</v>
      </c>
      <c r="K148" s="29" t="s">
        <v>43</v>
      </c>
      <c r="L148" s="29" t="s">
        <v>93</v>
      </c>
      <c r="M148" s="845" t="s">
        <v>105</v>
      </c>
      <c r="N148" s="29">
        <v>3</v>
      </c>
      <c r="O148" s="850" t="s">
        <v>3196</v>
      </c>
      <c r="P148" s="29">
        <v>1</v>
      </c>
      <c r="Q148" s="846" t="s">
        <v>781</v>
      </c>
      <c r="R148" s="29"/>
      <c r="S148" s="29"/>
      <c r="T148" s="29">
        <v>73.3</v>
      </c>
      <c r="U148" s="29">
        <v>1</v>
      </c>
      <c r="V148" s="29">
        <v>0.5</v>
      </c>
      <c r="W148" s="29">
        <v>816000</v>
      </c>
      <c r="X148" s="822">
        <v>88</v>
      </c>
      <c r="Y148" s="822">
        <v>21.4</v>
      </c>
      <c r="Z148" s="29">
        <v>267243</v>
      </c>
      <c r="AA148" s="63">
        <v>142591.56923076924</v>
      </c>
      <c r="AB148" s="853">
        <f>X148*AA148/100</f>
        <v>125480.58092307692</v>
      </c>
      <c r="AC148" s="32">
        <v>1.61</v>
      </c>
      <c r="AD148" s="32">
        <v>194363</v>
      </c>
      <c r="AE148" s="854">
        <f>Y148-AC148</f>
        <v>19.79</v>
      </c>
      <c r="AF148" s="29">
        <f>Z148-AD148</f>
        <v>72880</v>
      </c>
      <c r="AG148" s="853">
        <f>AB148*Y148/100</f>
        <v>26852.84431753846</v>
      </c>
      <c r="AH148" s="853">
        <f>AC148*AB148/100</f>
        <v>2020.2373528615385</v>
      </c>
      <c r="AI148" s="853">
        <f>AG148-AH148</f>
        <v>24832.606964676921</v>
      </c>
      <c r="AJ148" s="62">
        <v>12</v>
      </c>
      <c r="AK148" s="853">
        <f>AG148/AJ148</f>
        <v>2237.7370264615383</v>
      </c>
      <c r="AL148" s="853">
        <f>AH148/AJ148</f>
        <v>168.35311273846153</v>
      </c>
      <c r="AM148" s="853">
        <f>AB148/AJ148</f>
        <v>10456.715076923078</v>
      </c>
      <c r="AN148" s="29">
        <v>3</v>
      </c>
      <c r="AO148" s="822"/>
      <c r="AP148" s="822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822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81">
        <v>11</v>
      </c>
      <c r="BR148" s="83">
        <v>1.74</v>
      </c>
      <c r="BS148" s="86">
        <v>87</v>
      </c>
      <c r="BT148" s="95">
        <v>7.5281249999999993</v>
      </c>
      <c r="BU148" s="88">
        <v>0.17109374999999999</v>
      </c>
      <c r="BV148" s="95">
        <v>1.94</v>
      </c>
      <c r="BW148" s="95" t="s">
        <v>124</v>
      </c>
      <c r="BX148" s="95">
        <v>1.07</v>
      </c>
      <c r="BY148" s="98">
        <v>1.9E-2</v>
      </c>
      <c r="BZ148" s="95">
        <v>61.5</v>
      </c>
      <c r="CA148" s="95">
        <v>39</v>
      </c>
      <c r="CB148" s="93">
        <v>1.5769230769230769</v>
      </c>
      <c r="CC148" s="94">
        <v>0.5</v>
      </c>
      <c r="CD148" s="32" t="s">
        <v>124</v>
      </c>
      <c r="CE148" s="95">
        <v>6.67</v>
      </c>
      <c r="CF148" s="95">
        <v>4.83</v>
      </c>
      <c r="CG148" s="95">
        <v>1.02</v>
      </c>
      <c r="CH148" s="95">
        <v>97.3</v>
      </c>
      <c r="CI148" s="107">
        <v>78792</v>
      </c>
      <c r="CJ148" s="95">
        <v>2.7000000000000028</v>
      </c>
      <c r="CK148" s="95">
        <v>1.56</v>
      </c>
      <c r="CL148" s="95">
        <v>26.4</v>
      </c>
      <c r="CM148" s="95">
        <v>0.46</v>
      </c>
      <c r="CN148" s="95">
        <v>31.9</v>
      </c>
      <c r="CO148" s="95">
        <v>0.56000000000000005</v>
      </c>
      <c r="CP148" s="87">
        <v>31.2</v>
      </c>
      <c r="CQ148" s="87">
        <v>0.54</v>
      </c>
      <c r="CR148" s="87">
        <v>0.14000000000000001</v>
      </c>
      <c r="CS148" s="32" t="s">
        <v>778</v>
      </c>
      <c r="CT148" s="847" t="s">
        <v>409</v>
      </c>
      <c r="CU148" s="847" t="s">
        <v>409</v>
      </c>
      <c r="CV148" s="857">
        <v>20868</v>
      </c>
      <c r="CW148" s="857">
        <v>80.599999999999994</v>
      </c>
      <c r="CX148" s="847">
        <v>19.399999999999999</v>
      </c>
      <c r="CY148" s="847" t="s">
        <v>409</v>
      </c>
      <c r="CZ148" s="847" t="s">
        <v>409</v>
      </c>
      <c r="DA148" s="847" t="s">
        <v>409</v>
      </c>
      <c r="DB148" s="847" t="s">
        <v>409</v>
      </c>
      <c r="DC148" s="848">
        <v>0</v>
      </c>
      <c r="DD148" s="97">
        <v>80.566847229132833</v>
      </c>
      <c r="DE148" s="98">
        <v>7.9217538461538464</v>
      </c>
      <c r="DF148" s="820"/>
      <c r="DG148" s="29" t="s">
        <v>93</v>
      </c>
      <c r="DH148" s="877">
        <v>175</v>
      </c>
      <c r="DI148" s="877">
        <v>97</v>
      </c>
      <c r="DJ148" s="877">
        <v>31.7</v>
      </c>
      <c r="DK148" s="29">
        <v>1</v>
      </c>
      <c r="DL148" s="29">
        <v>2</v>
      </c>
      <c r="DM148" s="29">
        <v>2</v>
      </c>
      <c r="DN148" s="68" t="s">
        <v>438</v>
      </c>
      <c r="DO148" s="75" t="s">
        <v>456</v>
      </c>
      <c r="DP148" s="68" t="s">
        <v>457</v>
      </c>
      <c r="DQ148" s="68" t="s">
        <v>440</v>
      </c>
      <c r="DR148" s="68" t="s">
        <v>438</v>
      </c>
      <c r="DS148" s="75" t="s">
        <v>458</v>
      </c>
      <c r="DT148" s="75" t="s">
        <v>459</v>
      </c>
      <c r="DW148" s="61"/>
      <c r="DX148" s="15"/>
    </row>
    <row r="149" spans="1:188" ht="13.15" customHeight="1">
      <c r="A149" s="29"/>
      <c r="B149" s="30">
        <v>10847</v>
      </c>
      <c r="C149" s="810" t="s">
        <v>712</v>
      </c>
      <c r="D149" s="32" t="s">
        <v>1401</v>
      </c>
      <c r="E149" s="32">
        <v>8106245785</v>
      </c>
      <c r="F149" s="69">
        <v>38</v>
      </c>
      <c r="G149" s="32" t="s">
        <v>1431</v>
      </c>
      <c r="H149" s="842" t="s">
        <v>739</v>
      </c>
      <c r="I149" s="843"/>
      <c r="J149" s="844" t="s">
        <v>712</v>
      </c>
      <c r="K149" s="29" t="s">
        <v>43</v>
      </c>
      <c r="L149" s="69" t="s">
        <v>60</v>
      </c>
      <c r="M149" s="845"/>
      <c r="N149" s="29">
        <v>3</v>
      </c>
      <c r="O149" s="29"/>
      <c r="P149" s="29">
        <v>1</v>
      </c>
      <c r="Q149" s="846" t="s">
        <v>781</v>
      </c>
      <c r="R149" s="29"/>
      <c r="S149" s="29"/>
      <c r="T149" s="29"/>
      <c r="U149" s="29"/>
      <c r="V149" s="29"/>
      <c r="W149" s="29"/>
      <c r="X149" s="32"/>
      <c r="Y149" s="32"/>
      <c r="Z149" s="32"/>
      <c r="AA149" s="29"/>
      <c r="AB149" s="29"/>
      <c r="AC149" s="32"/>
      <c r="AD149" s="32"/>
      <c r="AE149" s="29"/>
      <c r="AF149" s="29"/>
      <c r="AG149" s="29"/>
      <c r="AH149" s="29"/>
      <c r="AI149" s="29"/>
      <c r="AJ149" s="62"/>
      <c r="AK149" s="29"/>
      <c r="AL149" s="29"/>
      <c r="AM149" s="29"/>
      <c r="AN149" s="29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2"/>
      <c r="BQ149" s="81">
        <v>30.1</v>
      </c>
      <c r="BR149" s="83">
        <v>67.099999999999994</v>
      </c>
      <c r="BS149" s="85">
        <v>1.5</v>
      </c>
      <c r="BT149" s="69">
        <v>27</v>
      </c>
      <c r="BU149" s="89">
        <v>0.9</v>
      </c>
      <c r="BV149" s="69">
        <v>3</v>
      </c>
      <c r="BW149" s="69" t="s">
        <v>124</v>
      </c>
      <c r="BX149" s="91">
        <v>56</v>
      </c>
      <c r="BY149" s="69" t="s">
        <v>124</v>
      </c>
      <c r="BZ149" s="69">
        <v>30.9</v>
      </c>
      <c r="CA149" s="69">
        <v>69.099999999999994</v>
      </c>
      <c r="CB149" s="93">
        <v>0.447178002894356</v>
      </c>
      <c r="CC149" s="111">
        <v>0</v>
      </c>
      <c r="CD149" s="69" t="s">
        <v>124</v>
      </c>
      <c r="CE149" s="69">
        <v>50.5</v>
      </c>
      <c r="CF149" s="69">
        <v>70.099999999999994</v>
      </c>
      <c r="CG149" s="95">
        <v>46.902899999999995</v>
      </c>
      <c r="CH149" s="32">
        <v>92.9</v>
      </c>
      <c r="CI149" s="32">
        <v>9280</v>
      </c>
      <c r="CJ149" s="95">
        <v>7.0999999999999943</v>
      </c>
      <c r="CK149" s="95">
        <v>65.959299999999985</v>
      </c>
      <c r="CL149" s="32">
        <v>41.3</v>
      </c>
      <c r="CM149" s="95">
        <v>27.712299999999995</v>
      </c>
      <c r="CN149" s="32">
        <v>28.6</v>
      </c>
      <c r="CO149" s="95">
        <v>19.1906</v>
      </c>
      <c r="CP149" s="32">
        <v>28.4</v>
      </c>
      <c r="CQ149" s="95">
        <v>19.056399999999996</v>
      </c>
      <c r="CR149" s="32">
        <v>0.02</v>
      </c>
      <c r="CS149" s="96" t="s">
        <v>792</v>
      </c>
      <c r="CT149" s="847" t="s">
        <v>409</v>
      </c>
      <c r="CU149" s="847" t="s">
        <v>409</v>
      </c>
      <c r="CV149" s="847" t="s">
        <v>409</v>
      </c>
      <c r="CW149" s="847" t="s">
        <v>409</v>
      </c>
      <c r="CX149" s="847" t="s">
        <v>409</v>
      </c>
      <c r="CY149" s="847" t="s">
        <v>409</v>
      </c>
      <c r="CZ149" s="847" t="s">
        <v>409</v>
      </c>
      <c r="DA149" s="847" t="s">
        <v>409</v>
      </c>
      <c r="DB149" s="847" t="s">
        <v>409</v>
      </c>
      <c r="DC149" s="847" t="s">
        <v>409</v>
      </c>
      <c r="DD149" s="97">
        <v>7.6040609137055837</v>
      </c>
      <c r="DE149" s="98">
        <v>9.5422599999999996E-2</v>
      </c>
      <c r="DF149" s="820"/>
      <c r="DG149" s="69" t="s">
        <v>60</v>
      </c>
      <c r="DH149" s="877" t="s">
        <v>615</v>
      </c>
      <c r="DI149" s="877" t="s">
        <v>615</v>
      </c>
      <c r="DJ149" s="877" t="s">
        <v>615</v>
      </c>
      <c r="DK149" s="872">
        <v>1</v>
      </c>
      <c r="DL149" s="872">
        <v>2</v>
      </c>
      <c r="DM149" s="872">
        <v>1</v>
      </c>
      <c r="DN149" s="820" t="s">
        <v>438</v>
      </c>
      <c r="DO149" s="845" t="s">
        <v>456</v>
      </c>
      <c r="DP149" s="29">
        <v>5</v>
      </c>
      <c r="DQ149" s="29" t="s">
        <v>440</v>
      </c>
      <c r="DR149" s="29" t="s">
        <v>438</v>
      </c>
      <c r="DS149" s="845" t="s">
        <v>3453</v>
      </c>
      <c r="DT149" s="845" t="s">
        <v>3454</v>
      </c>
      <c r="DW149" s="61"/>
      <c r="DX149" s="15"/>
    </row>
    <row r="150" spans="1:188" ht="13.15" customHeight="1">
      <c r="A150" s="29"/>
      <c r="B150" s="30">
        <v>11104</v>
      </c>
      <c r="C150" s="810" t="s">
        <v>1378</v>
      </c>
      <c r="D150" s="32" t="s">
        <v>913</v>
      </c>
      <c r="E150" s="32">
        <v>535131056</v>
      </c>
      <c r="F150" s="69">
        <v>66</v>
      </c>
      <c r="G150" s="32" t="s">
        <v>1377</v>
      </c>
      <c r="H150" s="842" t="s">
        <v>689</v>
      </c>
      <c r="I150" s="843"/>
      <c r="J150" s="844" t="s">
        <v>718</v>
      </c>
      <c r="K150" s="29" t="s">
        <v>48</v>
      </c>
      <c r="L150" s="69" t="s">
        <v>60</v>
      </c>
      <c r="M150" s="845"/>
      <c r="N150" s="29">
        <v>3</v>
      </c>
      <c r="O150" s="29"/>
      <c r="P150" s="29">
        <v>1</v>
      </c>
      <c r="Q150" s="862" t="s">
        <v>801</v>
      </c>
      <c r="R150" s="29"/>
      <c r="S150" s="29"/>
      <c r="T150" s="29"/>
      <c r="U150" s="29"/>
      <c r="V150" s="29"/>
      <c r="W150" s="29"/>
      <c r="X150" s="32"/>
      <c r="Y150" s="32"/>
      <c r="Z150" s="32"/>
      <c r="AA150" s="29"/>
      <c r="AB150" s="29"/>
      <c r="AC150" s="32"/>
      <c r="AD150" s="32"/>
      <c r="AE150" s="29"/>
      <c r="AF150" s="29"/>
      <c r="AG150" s="29"/>
      <c r="AH150" s="29"/>
      <c r="AI150" s="29"/>
      <c r="AJ150" s="62"/>
      <c r="AK150" s="29"/>
      <c r="AL150" s="29"/>
      <c r="AM150" s="29"/>
      <c r="AN150" s="29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2"/>
      <c r="BQ150" s="81">
        <v>21</v>
      </c>
      <c r="BR150" s="83">
        <v>13.1</v>
      </c>
      <c r="BS150" s="86">
        <v>63.8</v>
      </c>
      <c r="BT150" s="69">
        <v>17</v>
      </c>
      <c r="BU150" s="89">
        <v>1.3</v>
      </c>
      <c r="BV150" s="69">
        <v>6.2</v>
      </c>
      <c r="BW150" s="69" t="s">
        <v>124</v>
      </c>
      <c r="BX150" s="91" t="s">
        <v>124</v>
      </c>
      <c r="BY150" s="69" t="s">
        <v>124</v>
      </c>
      <c r="BZ150" s="69">
        <v>74.3</v>
      </c>
      <c r="CA150" s="69">
        <v>25.7</v>
      </c>
      <c r="CB150" s="93">
        <v>2.8910505836575875</v>
      </c>
      <c r="CC150" s="111">
        <v>0.7</v>
      </c>
      <c r="CD150" s="69" t="s">
        <v>124</v>
      </c>
      <c r="CE150" s="69">
        <v>35.9</v>
      </c>
      <c r="CF150" s="69">
        <v>47.7</v>
      </c>
      <c r="CG150" s="95">
        <v>5.3841000000000001</v>
      </c>
      <c r="CH150" s="32">
        <v>72</v>
      </c>
      <c r="CI150" s="32">
        <v>9817</v>
      </c>
      <c r="CJ150" s="95">
        <v>28</v>
      </c>
      <c r="CK150" s="95">
        <v>12.838000000000001</v>
      </c>
      <c r="CL150" s="32">
        <v>9.5</v>
      </c>
      <c r="CM150" s="95">
        <v>1.2444999999999999</v>
      </c>
      <c r="CN150" s="32">
        <v>31.6</v>
      </c>
      <c r="CO150" s="95">
        <v>4.1395999999999997</v>
      </c>
      <c r="CP150" s="32">
        <v>56.9</v>
      </c>
      <c r="CQ150" s="95">
        <v>7.4539</v>
      </c>
      <c r="CR150" s="95">
        <v>0.06</v>
      </c>
      <c r="CS150" s="96" t="s">
        <v>780</v>
      </c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97">
        <v>0.46943953559546259</v>
      </c>
      <c r="DE150" s="98">
        <v>0.12115740000000001</v>
      </c>
      <c r="DF150" s="820"/>
      <c r="DG150" s="69" t="s">
        <v>60</v>
      </c>
      <c r="DH150" s="877">
        <v>160</v>
      </c>
      <c r="DI150" s="877">
        <v>92</v>
      </c>
      <c r="DJ150" s="877">
        <v>35.9</v>
      </c>
      <c r="DK150" s="872">
        <v>2</v>
      </c>
      <c r="DL150" s="872">
        <v>3</v>
      </c>
      <c r="DM150" s="872">
        <v>2</v>
      </c>
      <c r="DN150" s="820" t="s">
        <v>438</v>
      </c>
      <c r="DO150" s="873" t="s">
        <v>3455</v>
      </c>
      <c r="DP150" s="872">
        <v>10</v>
      </c>
      <c r="DQ150" s="872" t="s">
        <v>438</v>
      </c>
      <c r="DR150" s="872" t="s">
        <v>438</v>
      </c>
      <c r="DS150" s="873" t="s">
        <v>3291</v>
      </c>
      <c r="DT150" s="873" t="s">
        <v>3456</v>
      </c>
      <c r="DW150" s="61"/>
    </row>
    <row r="151" spans="1:188" ht="13.15" customHeight="1">
      <c r="A151" s="29"/>
      <c r="B151" s="30">
        <v>10853</v>
      </c>
      <c r="C151" s="810" t="s">
        <v>360</v>
      </c>
      <c r="D151" s="32" t="s">
        <v>838</v>
      </c>
      <c r="E151" s="32">
        <v>5806241705</v>
      </c>
      <c r="F151" s="69">
        <v>61</v>
      </c>
      <c r="G151" s="32" t="s">
        <v>1425</v>
      </c>
      <c r="H151" s="842" t="s">
        <v>668</v>
      </c>
      <c r="I151" s="843" t="s">
        <v>342</v>
      </c>
      <c r="J151" s="30" t="s">
        <v>360</v>
      </c>
      <c r="K151" s="29" t="s">
        <v>43</v>
      </c>
      <c r="L151" s="29" t="s">
        <v>55</v>
      </c>
      <c r="M151" s="845" t="s">
        <v>105</v>
      </c>
      <c r="N151" s="29">
        <v>3</v>
      </c>
      <c r="O151" s="29">
        <v>3</v>
      </c>
      <c r="P151" s="29">
        <v>1</v>
      </c>
      <c r="Q151" s="846" t="s">
        <v>777</v>
      </c>
      <c r="R151" s="852">
        <v>2.5338466267000004</v>
      </c>
      <c r="S151" s="98">
        <v>297.01576499999965</v>
      </c>
      <c r="T151" s="29" t="s">
        <v>124</v>
      </c>
      <c r="U151" s="29" t="s">
        <v>124</v>
      </c>
      <c r="V151" s="29" t="s">
        <v>124</v>
      </c>
      <c r="W151" s="29" t="s">
        <v>124</v>
      </c>
      <c r="X151" s="29" t="s">
        <v>124</v>
      </c>
      <c r="Y151" s="29" t="s">
        <v>124</v>
      </c>
      <c r="Z151" s="29" t="s">
        <v>124</v>
      </c>
      <c r="AA151" s="39">
        <v>11275.170792698174</v>
      </c>
      <c r="AB151" s="853">
        <f>AO151*AA151/100</f>
        <v>4645.3703665916482</v>
      </c>
      <c r="AC151" s="29"/>
      <c r="AD151" s="29"/>
      <c r="AE151" s="29"/>
      <c r="AF151" s="29"/>
      <c r="AG151" s="29"/>
      <c r="AH151" s="29"/>
      <c r="AI151" s="29"/>
      <c r="AJ151" s="62">
        <v>30</v>
      </c>
      <c r="AK151" s="822"/>
      <c r="AL151" s="822"/>
      <c r="AM151" s="29"/>
      <c r="AN151" s="29"/>
      <c r="AO151" s="95">
        <v>41.2</v>
      </c>
      <c r="AP151" s="95">
        <v>79.599999999999994</v>
      </c>
      <c r="AQ151" s="32">
        <v>1998</v>
      </c>
      <c r="AR151" s="32">
        <v>0.86</v>
      </c>
      <c r="AS151" s="32">
        <v>8997</v>
      </c>
      <c r="AT151" s="32">
        <v>84.9</v>
      </c>
      <c r="AU151" s="32">
        <v>7336</v>
      </c>
      <c r="AV151" s="32">
        <v>0.86</v>
      </c>
      <c r="AW151" s="32">
        <v>19151</v>
      </c>
      <c r="AX151" s="32">
        <v>91.8</v>
      </c>
      <c r="AY151" s="32">
        <v>5426</v>
      </c>
      <c r="AZ151" s="32">
        <v>90.2</v>
      </c>
      <c r="BA151" s="32">
        <v>15807</v>
      </c>
      <c r="BB151" s="95">
        <v>39.9</v>
      </c>
      <c r="BC151" s="32">
        <v>9.36</v>
      </c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2">
        <v>16.5</v>
      </c>
      <c r="BQ151" s="81">
        <v>46.3</v>
      </c>
      <c r="BR151" s="83">
        <v>16.7</v>
      </c>
      <c r="BS151" s="85">
        <v>35.700000000000003</v>
      </c>
      <c r="BT151" s="69">
        <v>42.8</v>
      </c>
      <c r="BU151" s="89">
        <v>1.2</v>
      </c>
      <c r="BV151" s="69">
        <v>2.5</v>
      </c>
      <c r="BW151" s="69" t="s">
        <v>124</v>
      </c>
      <c r="BX151" s="91">
        <v>19.399999999999999</v>
      </c>
      <c r="BY151" s="69" t="s">
        <v>124</v>
      </c>
      <c r="BZ151" s="69">
        <v>81.599999999999994</v>
      </c>
      <c r="CA151" s="69">
        <v>18.399999999999999</v>
      </c>
      <c r="CB151" s="93">
        <v>4.4347826086956523</v>
      </c>
      <c r="CC151" s="111">
        <v>1.2</v>
      </c>
      <c r="CD151" s="69" t="s">
        <v>124</v>
      </c>
      <c r="CE151" s="69">
        <v>61</v>
      </c>
      <c r="CF151" s="69">
        <v>44.2</v>
      </c>
      <c r="CG151" s="95">
        <v>7.1642999999999999</v>
      </c>
      <c r="CH151" s="32">
        <v>83</v>
      </c>
      <c r="CI151" s="32">
        <v>11120</v>
      </c>
      <c r="CJ151" s="95">
        <v>17</v>
      </c>
      <c r="CK151" s="95">
        <v>16.265799999999999</v>
      </c>
      <c r="CL151" s="32">
        <v>11.7</v>
      </c>
      <c r="CM151" s="95">
        <v>1.9539</v>
      </c>
      <c r="CN151" s="32">
        <v>31.2</v>
      </c>
      <c r="CO151" s="95">
        <v>5.2103999999999999</v>
      </c>
      <c r="CP151" s="32">
        <v>54.5</v>
      </c>
      <c r="CQ151" s="95">
        <v>9.1014999999999997</v>
      </c>
      <c r="CR151" s="32">
        <v>0.8</v>
      </c>
      <c r="CS151" s="96" t="s">
        <v>790</v>
      </c>
      <c r="CT151" s="847" t="s">
        <v>409</v>
      </c>
      <c r="CU151" s="847" t="s">
        <v>409</v>
      </c>
      <c r="CV151" s="847" t="s">
        <v>409</v>
      </c>
      <c r="CW151" s="847" t="s">
        <v>409</v>
      </c>
      <c r="CX151" s="847" t="s">
        <v>409</v>
      </c>
      <c r="CY151" s="847" t="s">
        <v>409</v>
      </c>
      <c r="CZ151" s="847" t="s">
        <v>409</v>
      </c>
      <c r="DA151" s="847" t="s">
        <v>409</v>
      </c>
      <c r="DB151" s="847" t="s">
        <v>409</v>
      </c>
      <c r="DC151" s="847" t="s">
        <v>409</v>
      </c>
      <c r="DD151" s="97">
        <v>20.971794264043613</v>
      </c>
      <c r="DE151" s="98">
        <v>0.56375853963490874</v>
      </c>
      <c r="DF151" s="820"/>
      <c r="DG151" s="29" t="s">
        <v>55</v>
      </c>
      <c r="DH151" s="877">
        <v>188</v>
      </c>
      <c r="DI151" s="877">
        <v>97</v>
      </c>
      <c r="DJ151" s="877">
        <v>27.4</v>
      </c>
      <c r="DK151" s="872">
        <v>1</v>
      </c>
      <c r="DL151" s="872">
        <v>2</v>
      </c>
      <c r="DM151" s="872">
        <v>1</v>
      </c>
      <c r="DN151" s="820" t="s">
        <v>438</v>
      </c>
      <c r="DO151" s="845" t="s">
        <v>3457</v>
      </c>
      <c r="DP151" s="29">
        <v>80</v>
      </c>
      <c r="DQ151" s="29" t="s">
        <v>438</v>
      </c>
      <c r="DR151" s="29" t="s">
        <v>438</v>
      </c>
      <c r="DS151" s="845" t="s">
        <v>3458</v>
      </c>
      <c r="DT151" s="845" t="s">
        <v>3459</v>
      </c>
      <c r="DW151" s="61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</row>
    <row r="152" spans="1:188" ht="13.15" hidden="1" customHeight="1">
      <c r="A152" s="29"/>
      <c r="B152" s="30">
        <v>8018</v>
      </c>
      <c r="C152" s="816" t="s">
        <v>497</v>
      </c>
      <c r="D152" s="29" t="s">
        <v>1419</v>
      </c>
      <c r="E152" s="29">
        <v>5708261460</v>
      </c>
      <c r="F152" s="68">
        <v>61</v>
      </c>
      <c r="G152" s="29" t="s">
        <v>2230</v>
      </c>
      <c r="H152" s="842" t="s">
        <v>667</v>
      </c>
      <c r="I152" s="843"/>
      <c r="J152" s="844" t="s">
        <v>497</v>
      </c>
      <c r="K152" s="29" t="s">
        <v>43</v>
      </c>
      <c r="L152" s="32" t="s">
        <v>363</v>
      </c>
      <c r="M152" s="845"/>
      <c r="N152" s="32">
        <v>2</v>
      </c>
      <c r="O152" s="805">
        <v>5</v>
      </c>
      <c r="P152" s="29">
        <v>1</v>
      </c>
      <c r="Q152" s="846" t="s">
        <v>781</v>
      </c>
      <c r="R152" s="32"/>
      <c r="S152" s="98">
        <v>1318.3840849999974</v>
      </c>
      <c r="T152" s="29"/>
      <c r="U152" s="29"/>
      <c r="V152" s="29"/>
      <c r="W152" s="29"/>
      <c r="X152" s="32"/>
      <c r="Y152" s="32"/>
      <c r="Z152" s="32"/>
      <c r="AA152" s="29"/>
      <c r="AB152" s="29"/>
      <c r="AC152" s="32"/>
      <c r="AD152" s="32"/>
      <c r="AE152" s="29"/>
      <c r="AF152" s="29"/>
      <c r="AG152" s="29"/>
      <c r="AH152" s="29"/>
      <c r="AI152" s="29"/>
      <c r="AJ152" s="62"/>
      <c r="AK152" s="29"/>
      <c r="AL152" s="29"/>
      <c r="AM152" s="29"/>
      <c r="AN152" s="29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2"/>
      <c r="BQ152" s="81">
        <v>0.41</v>
      </c>
      <c r="BR152" s="84">
        <v>1.22</v>
      </c>
      <c r="BS152" s="86">
        <v>97.9</v>
      </c>
      <c r="BT152" s="87">
        <v>0.28000000000000003</v>
      </c>
      <c r="BU152" s="88">
        <v>1.6E-2</v>
      </c>
      <c r="BV152" s="95">
        <v>3.86</v>
      </c>
      <c r="BW152" s="32" t="s">
        <v>124</v>
      </c>
      <c r="BX152" s="90">
        <v>3.27</v>
      </c>
      <c r="BY152" s="92">
        <v>1.6E-2</v>
      </c>
      <c r="BZ152" s="32">
        <v>83.6</v>
      </c>
      <c r="CA152" s="32">
        <v>16.100000000000001</v>
      </c>
      <c r="CB152" s="93">
        <v>5.1925465838509313</v>
      </c>
      <c r="CC152" s="94">
        <v>1.2999999999999999E-2</v>
      </c>
      <c r="CD152" s="32" t="s">
        <v>124</v>
      </c>
      <c r="CE152" s="95">
        <v>12.9</v>
      </c>
      <c r="CF152" s="95">
        <v>31.7</v>
      </c>
      <c r="CG152" s="95">
        <v>0.95599999999999996</v>
      </c>
      <c r="CH152" s="95">
        <v>85.4</v>
      </c>
      <c r="CI152" s="107">
        <v>5818</v>
      </c>
      <c r="CJ152" s="95">
        <v>14.599999999999994</v>
      </c>
      <c r="CK152" s="95">
        <v>1.0109999999999999</v>
      </c>
      <c r="CL152" s="95">
        <v>5.0199999999999996</v>
      </c>
      <c r="CM152" s="95">
        <v>6.6000000000000003E-2</v>
      </c>
      <c r="CN152" s="95">
        <v>68.099999999999994</v>
      </c>
      <c r="CO152" s="95">
        <v>0.89</v>
      </c>
      <c r="CP152" s="95">
        <v>4.17</v>
      </c>
      <c r="CQ152" s="95">
        <v>5.5E-2</v>
      </c>
      <c r="CR152" s="95">
        <v>1.9599999999999999E-3</v>
      </c>
      <c r="CS152" s="32" t="s">
        <v>778</v>
      </c>
      <c r="CT152" s="26">
        <v>184.8</v>
      </c>
      <c r="CU152" s="847" t="s">
        <v>409</v>
      </c>
      <c r="CV152" s="847">
        <v>29978</v>
      </c>
      <c r="CW152" s="847">
        <v>97.4</v>
      </c>
      <c r="CX152" s="847">
        <v>2.6</v>
      </c>
      <c r="CY152" s="847" t="s">
        <v>409</v>
      </c>
      <c r="CZ152" s="847" t="s">
        <v>409</v>
      </c>
      <c r="DA152" s="847" t="s">
        <v>409</v>
      </c>
      <c r="DB152" s="847" t="s">
        <v>409</v>
      </c>
      <c r="DC152" s="848" t="s">
        <v>782</v>
      </c>
      <c r="DD152" s="97">
        <v>82.211538461538467</v>
      </c>
      <c r="DE152" s="98">
        <v>22.8</v>
      </c>
      <c r="DF152" s="29" t="s">
        <v>60</v>
      </c>
      <c r="DG152" s="29" t="s">
        <v>60</v>
      </c>
      <c r="DH152" s="877"/>
      <c r="DI152" s="877"/>
      <c r="DJ152" s="878"/>
      <c r="DK152" s="29">
        <v>2</v>
      </c>
      <c r="DL152" s="29">
        <v>2</v>
      </c>
      <c r="DM152" s="29">
        <v>2</v>
      </c>
      <c r="DN152" s="29" t="s">
        <v>440</v>
      </c>
      <c r="DO152" s="845" t="s">
        <v>498</v>
      </c>
      <c r="DP152" s="68">
        <v>20</v>
      </c>
      <c r="DQ152" s="29" t="s">
        <v>440</v>
      </c>
      <c r="DR152" s="29" t="s">
        <v>440</v>
      </c>
      <c r="DS152" s="845" t="s">
        <v>499</v>
      </c>
      <c r="DT152" s="845" t="s">
        <v>500</v>
      </c>
      <c r="DW152" s="32"/>
      <c r="DX152" s="46"/>
      <c r="DY152" s="46"/>
      <c r="DZ152" s="35"/>
      <c r="EA152" s="47"/>
      <c r="EB152" s="46"/>
      <c r="EC152" s="47"/>
      <c r="ED152" s="47"/>
      <c r="EE152" s="48"/>
      <c r="EF152" s="47"/>
      <c r="EG152" s="47"/>
      <c r="EH152" s="49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6"/>
      <c r="ET152" s="46"/>
      <c r="EU152" s="46"/>
    </row>
    <row r="153" spans="1:188" ht="13.15" customHeight="1">
      <c r="A153" s="29">
        <v>54</v>
      </c>
      <c r="B153" s="30">
        <v>10172</v>
      </c>
      <c r="C153" s="810" t="s">
        <v>160</v>
      </c>
      <c r="D153" s="32" t="s">
        <v>1004</v>
      </c>
      <c r="E153" s="32">
        <v>6255300568</v>
      </c>
      <c r="F153" s="69">
        <v>57</v>
      </c>
      <c r="G153" s="32" t="s">
        <v>1693</v>
      </c>
      <c r="H153" s="842" t="s">
        <v>35</v>
      </c>
      <c r="I153" s="845" t="s">
        <v>138</v>
      </c>
      <c r="J153" s="30" t="s">
        <v>160</v>
      </c>
      <c r="K153" s="29" t="s">
        <v>48</v>
      </c>
      <c r="L153" s="29" t="s">
        <v>163</v>
      </c>
      <c r="M153" s="845" t="s">
        <v>166</v>
      </c>
      <c r="N153" s="29">
        <v>1</v>
      </c>
      <c r="O153" s="29">
        <v>1</v>
      </c>
      <c r="P153" s="29">
        <v>1</v>
      </c>
      <c r="Q153" s="846" t="s">
        <v>781</v>
      </c>
      <c r="R153" s="852">
        <v>0</v>
      </c>
      <c r="S153" s="98">
        <v>285.671108</v>
      </c>
      <c r="T153" s="29">
        <v>0.55000000000000004</v>
      </c>
      <c r="U153" s="29">
        <v>33.200000000000003</v>
      </c>
      <c r="V153" s="29">
        <v>0.73</v>
      </c>
      <c r="W153" s="29">
        <v>2150000</v>
      </c>
      <c r="X153" s="822">
        <v>23.1</v>
      </c>
      <c r="Y153" s="822">
        <v>1.49</v>
      </c>
      <c r="Z153" s="29">
        <v>3440000</v>
      </c>
      <c r="AA153" s="39">
        <v>403.55555555555554</v>
      </c>
      <c r="AB153" s="853">
        <f>Y153*AA153/100</f>
        <v>6.0129777777777784</v>
      </c>
      <c r="AC153" s="32">
        <v>1.46</v>
      </c>
      <c r="AD153" s="32">
        <v>1550000</v>
      </c>
      <c r="AE153" s="854">
        <f>Y153-AC153</f>
        <v>3.0000000000000027E-2</v>
      </c>
      <c r="AF153" s="29">
        <f>Z153-AD153</f>
        <v>1890000</v>
      </c>
      <c r="AG153" s="853">
        <f>AB153*Y153/100</f>
        <v>8.95933688888889E-2</v>
      </c>
      <c r="AH153" s="853">
        <f>AC153*AB153/100</f>
        <v>8.7789475555555552E-2</v>
      </c>
      <c r="AI153" s="853">
        <f>AG153-AH153</f>
        <v>1.8038933333333479E-3</v>
      </c>
      <c r="AJ153" s="62">
        <v>8</v>
      </c>
      <c r="AK153" s="853">
        <f>AG153/AJ153</f>
        <v>1.1199171111111112E-2</v>
      </c>
      <c r="AL153" s="853">
        <f>AH153/AJ153</f>
        <v>1.0973684444444444E-2</v>
      </c>
      <c r="AM153" s="853">
        <f>AB153/AJ153</f>
        <v>0.7516222222222223</v>
      </c>
      <c r="AN153" s="29"/>
      <c r="AO153" s="95">
        <v>20.5</v>
      </c>
      <c r="AP153" s="95">
        <v>79.7</v>
      </c>
      <c r="AQ153" s="32">
        <v>4150</v>
      </c>
      <c r="AR153" s="32">
        <v>4.28</v>
      </c>
      <c r="AS153" s="32">
        <v>3426</v>
      </c>
      <c r="AT153" s="32">
        <v>89.2</v>
      </c>
      <c r="AU153" s="32">
        <v>9219</v>
      </c>
      <c r="AV153" s="32">
        <v>4.6900000000000004</v>
      </c>
      <c r="AW153" s="32">
        <v>18747</v>
      </c>
      <c r="AX153" s="32">
        <v>96.9</v>
      </c>
      <c r="AY153" s="32">
        <v>4703</v>
      </c>
      <c r="AZ153" s="32">
        <v>97.7</v>
      </c>
      <c r="BA153" s="32">
        <v>10867</v>
      </c>
      <c r="BB153" s="95">
        <v>29.6</v>
      </c>
      <c r="BC153" s="32">
        <v>34.4</v>
      </c>
      <c r="BD153" s="32">
        <v>91.3</v>
      </c>
      <c r="BE153" s="32">
        <v>9979</v>
      </c>
      <c r="BF153" s="32">
        <v>90.7</v>
      </c>
      <c r="BG153" s="32">
        <v>1880</v>
      </c>
      <c r="BH153" s="32">
        <v>8.08</v>
      </c>
      <c r="BI153" s="32">
        <v>2871</v>
      </c>
      <c r="BJ153" s="32">
        <v>81.099999999999994</v>
      </c>
      <c r="BK153" s="32">
        <v>10736</v>
      </c>
      <c r="BL153" s="32">
        <v>5.37</v>
      </c>
      <c r="BM153" s="32">
        <v>8312</v>
      </c>
      <c r="BN153" s="32">
        <v>15.6</v>
      </c>
      <c r="BO153" s="32">
        <v>9504</v>
      </c>
      <c r="BP153" s="32">
        <v>45</v>
      </c>
      <c r="BQ153" s="82">
        <v>30.7</v>
      </c>
      <c r="BR153" s="84">
        <v>40.9</v>
      </c>
      <c r="BS153" s="86">
        <v>25.1</v>
      </c>
      <c r="BT153" s="109">
        <v>18.899999999999999</v>
      </c>
      <c r="BU153" s="88">
        <v>0.8</v>
      </c>
      <c r="BV153" s="108">
        <v>2.8</v>
      </c>
      <c r="BW153" s="32" t="s">
        <v>124</v>
      </c>
      <c r="BX153" s="109">
        <v>27.5</v>
      </c>
      <c r="BY153" s="109">
        <v>0.57999999999999996</v>
      </c>
      <c r="BZ153" s="69">
        <v>44.6</v>
      </c>
      <c r="CA153" s="95">
        <v>53.9</v>
      </c>
      <c r="CB153" s="93">
        <v>0.8274582560296847</v>
      </c>
      <c r="CC153" s="94">
        <v>0.3</v>
      </c>
      <c r="CD153" s="32" t="s">
        <v>124</v>
      </c>
      <c r="CE153" s="69">
        <v>20.9</v>
      </c>
      <c r="CF153" s="32">
        <v>29.2</v>
      </c>
      <c r="CG153" s="95">
        <v>19.468061983471074</v>
      </c>
      <c r="CH153" s="32">
        <v>96.1</v>
      </c>
      <c r="CI153" s="32">
        <v>65635</v>
      </c>
      <c r="CJ153" s="95">
        <v>3.9000000000000057</v>
      </c>
      <c r="CK153" s="95">
        <v>38.200261983471073</v>
      </c>
      <c r="CL153" s="95">
        <v>15.1</v>
      </c>
      <c r="CM153" s="95">
        <v>6.3800619834710739</v>
      </c>
      <c r="CN153" s="95">
        <v>32</v>
      </c>
      <c r="CO153" s="95">
        <v>13.087999999999999</v>
      </c>
      <c r="CP153" s="95">
        <v>45.8</v>
      </c>
      <c r="CQ153" s="95">
        <v>18.732199999999999</v>
      </c>
      <c r="CR153" s="98">
        <v>0.76</v>
      </c>
      <c r="CS153" s="32" t="s">
        <v>172</v>
      </c>
      <c r="CT153" s="847" t="s">
        <v>409</v>
      </c>
      <c r="CU153" s="847" t="s">
        <v>409</v>
      </c>
      <c r="CV153" s="847">
        <v>163</v>
      </c>
      <c r="CW153" s="847">
        <v>8.5</v>
      </c>
      <c r="CX153" s="847">
        <v>91.5</v>
      </c>
      <c r="CY153" s="847">
        <v>1</v>
      </c>
      <c r="CZ153" s="847">
        <v>642.20000000000005</v>
      </c>
      <c r="DA153" s="847" t="s">
        <v>409</v>
      </c>
      <c r="DB153" s="847">
        <v>2.54</v>
      </c>
      <c r="DC153" s="848">
        <v>0</v>
      </c>
      <c r="DD153" s="97">
        <v>1.3299853525842227</v>
      </c>
      <c r="DE153" s="98">
        <v>5.0444444444444445E-2</v>
      </c>
      <c r="DF153" s="820"/>
      <c r="DG153" s="29" t="s">
        <v>163</v>
      </c>
      <c r="DH153" s="877">
        <v>170</v>
      </c>
      <c r="DI153" s="877">
        <v>80</v>
      </c>
      <c r="DJ153" s="877">
        <v>27.7</v>
      </c>
      <c r="DK153" s="872">
        <v>2</v>
      </c>
      <c r="DL153" s="872">
        <v>3</v>
      </c>
      <c r="DM153" s="872">
        <v>2</v>
      </c>
      <c r="DN153" s="820" t="s">
        <v>438</v>
      </c>
      <c r="DO153" s="845" t="s">
        <v>3460</v>
      </c>
      <c r="DP153" s="29">
        <v>20</v>
      </c>
      <c r="DQ153" s="29" t="s">
        <v>440</v>
      </c>
      <c r="DR153" s="29" t="s">
        <v>438</v>
      </c>
      <c r="DS153" s="845" t="s">
        <v>3461</v>
      </c>
      <c r="DT153" s="845" t="s">
        <v>3462</v>
      </c>
      <c r="DW153" s="61"/>
      <c r="DX153" s="15"/>
    </row>
    <row r="154" spans="1:188" ht="13.15" hidden="1" customHeight="1">
      <c r="A154" s="29"/>
      <c r="B154" s="30">
        <v>9347</v>
      </c>
      <c r="C154" s="810" t="s">
        <v>560</v>
      </c>
      <c r="D154" s="32" t="s">
        <v>1346</v>
      </c>
      <c r="E154" s="32">
        <v>5904141749</v>
      </c>
      <c r="F154" s="69">
        <v>59</v>
      </c>
      <c r="G154" s="32" t="s">
        <v>1936</v>
      </c>
      <c r="H154" s="842" t="s">
        <v>667</v>
      </c>
      <c r="I154" s="843"/>
      <c r="J154" s="844" t="s">
        <v>560</v>
      </c>
      <c r="K154" s="29" t="s">
        <v>43</v>
      </c>
      <c r="L154" s="29" t="s">
        <v>561</v>
      </c>
      <c r="M154" s="845"/>
      <c r="N154" s="29"/>
      <c r="O154" s="850">
        <v>5</v>
      </c>
      <c r="P154" s="29">
        <v>1</v>
      </c>
      <c r="Q154" s="846" t="s">
        <v>781</v>
      </c>
      <c r="R154" s="29"/>
      <c r="S154" s="98">
        <v>548.97664000000123</v>
      </c>
      <c r="T154" s="29"/>
      <c r="U154" s="29"/>
      <c r="V154" s="29"/>
      <c r="W154" s="29"/>
      <c r="X154" s="32"/>
      <c r="Y154" s="32"/>
      <c r="Z154" s="32"/>
      <c r="AA154" s="29"/>
      <c r="AB154" s="29"/>
      <c r="AC154" s="32"/>
      <c r="AD154" s="32"/>
      <c r="AE154" s="29"/>
      <c r="AF154" s="29"/>
      <c r="AG154" s="29"/>
      <c r="AH154" s="29"/>
      <c r="AI154" s="29"/>
      <c r="AJ154" s="62"/>
      <c r="AK154" s="29"/>
      <c r="AL154" s="29"/>
      <c r="AM154" s="29"/>
      <c r="AN154" s="29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2"/>
      <c r="BQ154" s="81">
        <v>0.7</v>
      </c>
      <c r="BR154" s="83">
        <v>4.8</v>
      </c>
      <c r="BS154" s="86">
        <v>91.7</v>
      </c>
      <c r="BT154" s="95">
        <v>5.0391236306729266E-2</v>
      </c>
      <c r="BU154" s="95">
        <v>8.6384976525821604E-3</v>
      </c>
      <c r="BV154" s="95">
        <v>1.82</v>
      </c>
      <c r="BW154" s="95" t="s">
        <v>124</v>
      </c>
      <c r="BX154" s="95">
        <v>0.45</v>
      </c>
      <c r="BY154" s="98">
        <v>4.1000000000000002E-2</v>
      </c>
      <c r="BZ154" s="95">
        <v>41.4</v>
      </c>
      <c r="CA154" s="95">
        <v>59.7</v>
      </c>
      <c r="CB154" s="93">
        <v>0.69346733668341698</v>
      </c>
      <c r="CC154" s="94">
        <v>0</v>
      </c>
      <c r="CD154" s="32" t="s">
        <v>124</v>
      </c>
      <c r="CE154" s="95">
        <v>6.94</v>
      </c>
      <c r="CF154" s="95">
        <v>9.44</v>
      </c>
      <c r="CG154" s="95">
        <v>3.0100000000000002</v>
      </c>
      <c r="CH154" s="95">
        <v>92</v>
      </c>
      <c r="CI154" s="107">
        <v>52714</v>
      </c>
      <c r="CJ154" s="95">
        <v>8</v>
      </c>
      <c r="CK154" s="95">
        <v>3.8000000000000003</v>
      </c>
      <c r="CL154" s="95">
        <v>14.1</v>
      </c>
      <c r="CM154" s="95">
        <v>0.68</v>
      </c>
      <c r="CN154" s="95">
        <v>48.5</v>
      </c>
      <c r="CO154" s="95">
        <v>2.33</v>
      </c>
      <c r="CP154" s="87">
        <v>16.5</v>
      </c>
      <c r="CQ154" s="87">
        <v>0.79</v>
      </c>
      <c r="CR154" s="87">
        <v>4.5999999999999999E-2</v>
      </c>
      <c r="CS154" s="96" t="s">
        <v>778</v>
      </c>
      <c r="CT154" s="847" t="s">
        <v>409</v>
      </c>
      <c r="CU154" s="847" t="s">
        <v>409</v>
      </c>
      <c r="CV154" s="847" t="s">
        <v>409</v>
      </c>
      <c r="CW154" s="847" t="s">
        <v>409</v>
      </c>
      <c r="CX154" s="847" t="s">
        <v>409</v>
      </c>
      <c r="CY154" s="847" t="s">
        <v>409</v>
      </c>
      <c r="CZ154" s="847" t="s">
        <v>409</v>
      </c>
      <c r="DA154" s="847" t="s">
        <v>409</v>
      </c>
      <c r="DB154" s="847" t="s">
        <v>409</v>
      </c>
      <c r="DC154" s="26">
        <v>0</v>
      </c>
      <c r="DD154" s="97">
        <v>79.222470088021495</v>
      </c>
      <c r="DE154" s="98">
        <v>29.643433962264147</v>
      </c>
      <c r="DF154" s="820"/>
      <c r="DG154" s="820"/>
      <c r="DH154" s="877"/>
      <c r="DI154" s="877"/>
      <c r="DJ154" s="877"/>
      <c r="DK154" s="29">
        <v>3</v>
      </c>
      <c r="DL154" s="29">
        <v>2</v>
      </c>
      <c r="DM154" s="29">
        <v>2</v>
      </c>
      <c r="DN154" s="68" t="s">
        <v>440</v>
      </c>
      <c r="DO154" s="75" t="s">
        <v>562</v>
      </c>
      <c r="DP154" s="68" t="s">
        <v>563</v>
      </c>
      <c r="DQ154" s="68" t="s">
        <v>440</v>
      </c>
      <c r="DR154" s="68" t="s">
        <v>440</v>
      </c>
      <c r="DS154" s="75" t="s">
        <v>564</v>
      </c>
      <c r="DT154" s="75" t="s">
        <v>565</v>
      </c>
      <c r="DW154" s="61"/>
      <c r="DX154" s="15"/>
    </row>
    <row r="155" spans="1:188" ht="13.15" customHeight="1">
      <c r="A155" s="29"/>
      <c r="B155" s="30">
        <v>11375</v>
      </c>
      <c r="C155" s="810" t="s">
        <v>380</v>
      </c>
      <c r="D155" s="32" t="s">
        <v>877</v>
      </c>
      <c r="E155" s="32">
        <v>5708031901</v>
      </c>
      <c r="F155" s="69">
        <v>62</v>
      </c>
      <c r="G155" s="32" t="s">
        <v>1352</v>
      </c>
      <c r="H155" s="842" t="s">
        <v>668</v>
      </c>
      <c r="I155" s="845" t="s">
        <v>374</v>
      </c>
      <c r="J155" s="30" t="s">
        <v>380</v>
      </c>
      <c r="K155" s="29" t="s">
        <v>43</v>
      </c>
      <c r="L155" s="29" t="s">
        <v>381</v>
      </c>
      <c r="M155" s="845" t="s">
        <v>105</v>
      </c>
      <c r="N155" s="29">
        <v>3</v>
      </c>
      <c r="O155" s="29"/>
      <c r="P155" s="29">
        <v>1</v>
      </c>
      <c r="Q155" s="862" t="s">
        <v>777</v>
      </c>
      <c r="R155" s="29"/>
      <c r="S155" s="29"/>
      <c r="T155" s="29" t="s">
        <v>124</v>
      </c>
      <c r="U155" s="29" t="s">
        <v>124</v>
      </c>
      <c r="V155" s="29" t="s">
        <v>124</v>
      </c>
      <c r="W155" s="29" t="s">
        <v>124</v>
      </c>
      <c r="X155" s="29" t="s">
        <v>124</v>
      </c>
      <c r="Y155" s="29" t="s">
        <v>124</v>
      </c>
      <c r="Z155" s="29" t="s">
        <v>124</v>
      </c>
      <c r="AA155" s="39">
        <v>1491.2170000000001</v>
      </c>
      <c r="AB155" s="853">
        <f>AO155*AA155/100</f>
        <v>380.26033500000005</v>
      </c>
      <c r="AC155" s="29"/>
      <c r="AD155" s="29"/>
      <c r="AE155" s="29"/>
      <c r="AF155" s="29"/>
      <c r="AG155" s="29"/>
      <c r="AH155" s="29"/>
      <c r="AI155" s="29"/>
      <c r="AJ155" s="62">
        <v>18</v>
      </c>
      <c r="AK155" s="822"/>
      <c r="AL155" s="822"/>
      <c r="AM155" s="29"/>
      <c r="AN155" s="29"/>
      <c r="AO155" s="822">
        <v>25.5</v>
      </c>
      <c r="AP155" s="822">
        <v>71.2</v>
      </c>
      <c r="AQ155" s="29">
        <v>3564</v>
      </c>
      <c r="AR155" s="29">
        <v>3.97</v>
      </c>
      <c r="AS155" s="29">
        <v>8834</v>
      </c>
      <c r="AT155" s="29">
        <v>90.3</v>
      </c>
      <c r="AU155" s="29">
        <v>8287</v>
      </c>
      <c r="AV155" s="29">
        <v>3.79</v>
      </c>
      <c r="AW155" s="29">
        <v>18240</v>
      </c>
      <c r="AX155" s="29">
        <v>96.3</v>
      </c>
      <c r="AY155" s="29">
        <v>5891</v>
      </c>
      <c r="AZ155" s="29">
        <v>93.3</v>
      </c>
      <c r="BA155" s="29">
        <v>13698</v>
      </c>
      <c r="BB155" s="822">
        <v>38.799999999999997</v>
      </c>
      <c r="BC155" s="29">
        <v>19.5</v>
      </c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>
        <v>33.700000000000003</v>
      </c>
      <c r="BQ155" s="81">
        <v>34.700000000000003</v>
      </c>
      <c r="BR155" s="83">
        <v>40</v>
      </c>
      <c r="BS155" s="86">
        <v>24.8</v>
      </c>
      <c r="BT155" s="69">
        <v>32.6</v>
      </c>
      <c r="BU155" s="88">
        <v>0.27</v>
      </c>
      <c r="BV155" s="87">
        <v>0.76</v>
      </c>
      <c r="BW155" s="69" t="s">
        <v>124</v>
      </c>
      <c r="BX155" s="91">
        <v>48</v>
      </c>
      <c r="BY155" s="69" t="s">
        <v>124</v>
      </c>
      <c r="BZ155" s="69">
        <v>46.2</v>
      </c>
      <c r="CA155" s="69">
        <v>53.8</v>
      </c>
      <c r="CB155" s="93">
        <v>0.858736059479554</v>
      </c>
      <c r="CC155" s="94">
        <v>0.13</v>
      </c>
      <c r="CD155" s="69" t="s">
        <v>124</v>
      </c>
      <c r="CE155" s="69">
        <v>48.9</v>
      </c>
      <c r="CF155" s="69">
        <v>45.5</v>
      </c>
      <c r="CG155" s="95">
        <v>14.920000000000002</v>
      </c>
      <c r="CH155" s="32">
        <v>85.6</v>
      </c>
      <c r="CI155" s="32">
        <v>10870</v>
      </c>
      <c r="CJ155" s="95">
        <v>14.400000000000006</v>
      </c>
      <c r="CK155" s="95">
        <v>39.32</v>
      </c>
      <c r="CL155" s="32">
        <v>21.2</v>
      </c>
      <c r="CM155" s="95">
        <v>8.48</v>
      </c>
      <c r="CN155" s="32">
        <v>16.100000000000001</v>
      </c>
      <c r="CO155" s="95">
        <v>6.44</v>
      </c>
      <c r="CP155" s="32">
        <v>61</v>
      </c>
      <c r="CQ155" s="95">
        <v>24.4</v>
      </c>
      <c r="CR155" s="95">
        <v>0.63</v>
      </c>
      <c r="CS155" s="96" t="s">
        <v>792</v>
      </c>
      <c r="CT155" s="29" t="s">
        <v>409</v>
      </c>
      <c r="CU155" s="29" t="s">
        <v>409</v>
      </c>
      <c r="CV155" s="29">
        <v>404</v>
      </c>
      <c r="CW155" s="29">
        <v>13.3</v>
      </c>
      <c r="CX155" s="29">
        <v>86.7</v>
      </c>
      <c r="CY155" s="29">
        <v>1.5</v>
      </c>
      <c r="CZ155" s="29" t="s">
        <v>409</v>
      </c>
      <c r="DA155" s="29" t="s">
        <v>409</v>
      </c>
      <c r="DB155" s="29" t="s">
        <v>409</v>
      </c>
      <c r="DC155" s="29">
        <v>0</v>
      </c>
      <c r="DD155" s="97">
        <v>38.50962329330482</v>
      </c>
      <c r="DE155" s="98">
        <v>0.29824339999999999</v>
      </c>
      <c r="DF155" s="820"/>
      <c r="DG155" s="879" t="s">
        <v>381</v>
      </c>
      <c r="DH155" s="877">
        <v>182</v>
      </c>
      <c r="DI155" s="877">
        <v>103</v>
      </c>
      <c r="DJ155" s="877">
        <v>31</v>
      </c>
      <c r="DK155" s="872">
        <v>1</v>
      </c>
      <c r="DL155" s="872">
        <v>2</v>
      </c>
      <c r="DM155" s="872">
        <v>1</v>
      </c>
      <c r="DN155" s="820" t="s">
        <v>438</v>
      </c>
      <c r="DO155" s="845" t="s">
        <v>3332</v>
      </c>
      <c r="DP155" s="29">
        <v>10</v>
      </c>
      <c r="DQ155" s="29" t="s">
        <v>440</v>
      </c>
      <c r="DR155" s="29" t="s">
        <v>438</v>
      </c>
      <c r="DS155" s="845" t="s">
        <v>3463</v>
      </c>
      <c r="DT155" s="845" t="s">
        <v>3464</v>
      </c>
      <c r="DW155" s="61"/>
    </row>
    <row r="156" spans="1:188" ht="13.15" customHeight="1">
      <c r="A156" s="29">
        <v>24</v>
      </c>
      <c r="B156" s="30">
        <v>9425</v>
      </c>
      <c r="C156" s="810" t="s">
        <v>88</v>
      </c>
      <c r="D156" s="32" t="s">
        <v>1353</v>
      </c>
      <c r="E156" s="32">
        <v>490718097</v>
      </c>
      <c r="F156" s="69">
        <v>69</v>
      </c>
      <c r="G156" s="32" t="s">
        <v>1914</v>
      </c>
      <c r="H156" s="842" t="s">
        <v>794</v>
      </c>
      <c r="I156" s="845" t="s">
        <v>20</v>
      </c>
      <c r="J156" s="30" t="s">
        <v>88</v>
      </c>
      <c r="K156" s="29" t="s">
        <v>43</v>
      </c>
      <c r="L156" s="29" t="s">
        <v>60</v>
      </c>
      <c r="M156" s="845" t="s">
        <v>105</v>
      </c>
      <c r="N156" s="29">
        <v>3</v>
      </c>
      <c r="O156" s="29">
        <v>3</v>
      </c>
      <c r="P156" s="29">
        <v>1</v>
      </c>
      <c r="Q156" s="846" t="s">
        <v>777</v>
      </c>
      <c r="R156" s="852">
        <v>0</v>
      </c>
      <c r="S156" s="98">
        <v>335.22277700000041</v>
      </c>
      <c r="T156" s="29">
        <v>3.54</v>
      </c>
      <c r="U156" s="29">
        <v>58.3</v>
      </c>
      <c r="V156" s="29">
        <v>3.52</v>
      </c>
      <c r="W156" s="29">
        <v>939000</v>
      </c>
      <c r="X156" s="822">
        <v>3.14</v>
      </c>
      <c r="Y156" s="822">
        <v>23.4</v>
      </c>
      <c r="Z156" s="29">
        <v>261691</v>
      </c>
      <c r="AA156" s="39">
        <v>9885.8823529411748</v>
      </c>
      <c r="AB156" s="853">
        <f>X156*AA156/100</f>
        <v>310.41670588235291</v>
      </c>
      <c r="AC156" s="32">
        <v>1.45</v>
      </c>
      <c r="AD156" s="32">
        <v>1490000</v>
      </c>
      <c r="AE156" s="854">
        <f>Y156-AC156</f>
        <v>21.95</v>
      </c>
      <c r="AF156" s="29"/>
      <c r="AG156" s="853">
        <f>AB156*Y156/100</f>
        <v>72.637509176470573</v>
      </c>
      <c r="AH156" s="853">
        <f>AC156*AB156/100</f>
        <v>4.5010422352941175</v>
      </c>
      <c r="AI156" s="853">
        <f>AG156-AH156</f>
        <v>68.136466941176451</v>
      </c>
      <c r="AJ156" s="62">
        <v>19</v>
      </c>
      <c r="AK156" s="853">
        <f>AG156/AJ156</f>
        <v>3.8230267987616089</v>
      </c>
      <c r="AL156" s="853">
        <f>AH156/AJ156</f>
        <v>0.23689695975232197</v>
      </c>
      <c r="AM156" s="853">
        <f>AB156/AJ156</f>
        <v>16.3377213622291</v>
      </c>
      <c r="AN156" s="29">
        <v>1</v>
      </c>
      <c r="AO156" s="822"/>
      <c r="AP156" s="822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822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81">
        <v>19.899999999999999</v>
      </c>
      <c r="BR156" s="83">
        <v>75</v>
      </c>
      <c r="BS156" s="86">
        <v>3.48</v>
      </c>
      <c r="BT156" s="95">
        <v>13.929999999999998</v>
      </c>
      <c r="BU156" s="95">
        <v>0.11199999999999999</v>
      </c>
      <c r="BV156" s="95">
        <v>1.49</v>
      </c>
      <c r="BW156" s="95" t="s">
        <v>124</v>
      </c>
      <c r="BX156" s="95">
        <v>2.04</v>
      </c>
      <c r="BY156" s="98">
        <v>0.17</v>
      </c>
      <c r="BZ156" s="95">
        <v>51</v>
      </c>
      <c r="CA156" s="95">
        <v>49.5</v>
      </c>
      <c r="CB156" s="93">
        <v>1.0303030303030303</v>
      </c>
      <c r="CC156" s="94">
        <v>0.16</v>
      </c>
      <c r="CD156" s="32" t="s">
        <v>124</v>
      </c>
      <c r="CE156" s="95">
        <v>0.6</v>
      </c>
      <c r="CF156" s="95">
        <v>0.88</v>
      </c>
      <c r="CG156" s="95">
        <v>68.900000000000006</v>
      </c>
      <c r="CH156" s="95">
        <v>98.7</v>
      </c>
      <c r="CI156" s="107">
        <v>57837</v>
      </c>
      <c r="CJ156" s="95">
        <v>1.2999999999999972</v>
      </c>
      <c r="CK156" s="95">
        <v>73.22</v>
      </c>
      <c r="CL156" s="95">
        <v>41.9</v>
      </c>
      <c r="CM156" s="95">
        <v>31.4</v>
      </c>
      <c r="CN156" s="95">
        <v>49.9</v>
      </c>
      <c r="CO156" s="95">
        <v>37.5</v>
      </c>
      <c r="CP156" s="87">
        <v>5.76</v>
      </c>
      <c r="CQ156" s="87">
        <v>4.32</v>
      </c>
      <c r="CR156" s="87">
        <v>0.2</v>
      </c>
      <c r="CS156" s="96" t="s">
        <v>792</v>
      </c>
      <c r="CT156" s="847" t="s">
        <v>409</v>
      </c>
      <c r="CU156" s="847" t="s">
        <v>409</v>
      </c>
      <c r="CV156" s="847">
        <v>663</v>
      </c>
      <c r="CW156" s="847">
        <v>4.7</v>
      </c>
      <c r="CX156" s="847">
        <v>95.3</v>
      </c>
      <c r="CY156" s="847" t="s">
        <v>409</v>
      </c>
      <c r="CZ156" s="847" t="s">
        <v>409</v>
      </c>
      <c r="DA156" s="847" t="s">
        <v>409</v>
      </c>
      <c r="DB156" s="847" t="s">
        <v>409</v>
      </c>
      <c r="DC156" s="848">
        <v>0</v>
      </c>
      <c r="DD156" s="97">
        <v>43.137103915604669</v>
      </c>
      <c r="DE156" s="98">
        <v>0.32952941176470585</v>
      </c>
      <c r="DF156" s="820"/>
      <c r="DG156" s="29" t="s">
        <v>60</v>
      </c>
      <c r="DH156" s="877" t="s">
        <v>615</v>
      </c>
      <c r="DI156" s="877" t="s">
        <v>615</v>
      </c>
      <c r="DJ156" s="877" t="s">
        <v>615</v>
      </c>
      <c r="DK156" s="872">
        <v>2</v>
      </c>
      <c r="DL156" s="872">
        <v>3</v>
      </c>
      <c r="DM156" s="872">
        <v>2</v>
      </c>
      <c r="DN156" s="820" t="s">
        <v>438</v>
      </c>
      <c r="DO156" s="845" t="s">
        <v>3332</v>
      </c>
      <c r="DP156" s="29" t="s">
        <v>124</v>
      </c>
      <c r="DQ156" s="29" t="s">
        <v>124</v>
      </c>
      <c r="DR156" s="29" t="s">
        <v>438</v>
      </c>
      <c r="DS156" s="845" t="s">
        <v>3465</v>
      </c>
      <c r="DT156" s="845" t="s">
        <v>3466</v>
      </c>
      <c r="DW156" s="61"/>
      <c r="DX156" s="15"/>
    </row>
    <row r="157" spans="1:188" ht="13.15" customHeight="1">
      <c r="A157" s="29">
        <v>55</v>
      </c>
      <c r="B157" s="30">
        <v>10173</v>
      </c>
      <c r="C157" s="810" t="s">
        <v>161</v>
      </c>
      <c r="D157" s="32" t="s">
        <v>888</v>
      </c>
      <c r="E157" s="32">
        <v>7501034596</v>
      </c>
      <c r="F157" s="69">
        <v>44</v>
      </c>
      <c r="G157" s="32" t="s">
        <v>1693</v>
      </c>
      <c r="H157" s="842" t="s">
        <v>35</v>
      </c>
      <c r="I157" s="845" t="s">
        <v>139</v>
      </c>
      <c r="J157" s="30" t="s">
        <v>161</v>
      </c>
      <c r="K157" s="29" t="s">
        <v>43</v>
      </c>
      <c r="L157" s="29" t="s">
        <v>164</v>
      </c>
      <c r="M157" s="845" t="s">
        <v>166</v>
      </c>
      <c r="N157" s="29">
        <v>1</v>
      </c>
      <c r="O157" s="29"/>
      <c r="P157" s="29">
        <v>1</v>
      </c>
      <c r="Q157" s="846" t="s">
        <v>777</v>
      </c>
      <c r="R157" s="852">
        <v>0.54024336270000006</v>
      </c>
      <c r="S157" s="98">
        <v>430.77081700000008</v>
      </c>
      <c r="T157" s="29">
        <v>31.6</v>
      </c>
      <c r="U157" s="29">
        <v>9.81</v>
      </c>
      <c r="V157" s="29">
        <v>0.3</v>
      </c>
      <c r="W157" s="29">
        <v>2130000</v>
      </c>
      <c r="X157" s="822">
        <v>6.05</v>
      </c>
      <c r="Y157" s="822">
        <v>36.700000000000003</v>
      </c>
      <c r="Z157" s="29">
        <v>2170000</v>
      </c>
      <c r="AA157" s="39">
        <v>2830.9253731343283</v>
      </c>
      <c r="AB157" s="853">
        <f>Y157*AA157/100</f>
        <v>1038.9496119402986</v>
      </c>
      <c r="AC157" s="32">
        <v>3.42</v>
      </c>
      <c r="AD157" s="32">
        <v>1960000</v>
      </c>
      <c r="AE157" s="854">
        <f>Y157-AC157</f>
        <v>33.28</v>
      </c>
      <c r="AF157" s="29">
        <f>Z157-AD157</f>
        <v>210000</v>
      </c>
      <c r="AG157" s="853">
        <f>AB157*Y157/100</f>
        <v>381.29450758208964</v>
      </c>
      <c r="AH157" s="853">
        <f>AC157*AB157/100</f>
        <v>35.532076728358213</v>
      </c>
      <c r="AI157" s="853">
        <f>AG157-AH157</f>
        <v>345.76243085373142</v>
      </c>
      <c r="AJ157" s="62">
        <v>12</v>
      </c>
      <c r="AK157" s="853">
        <f>AG157/AJ157</f>
        <v>31.77454229850747</v>
      </c>
      <c r="AL157" s="853">
        <f>AH157/AJ157</f>
        <v>2.9610063940298512</v>
      </c>
      <c r="AM157" s="853">
        <f>AB157/AJ157</f>
        <v>86.579134328358222</v>
      </c>
      <c r="AN157" s="29"/>
      <c r="AO157" s="95">
        <v>8.06</v>
      </c>
      <c r="AP157" s="95">
        <v>86</v>
      </c>
      <c r="AQ157" s="32">
        <v>4674</v>
      </c>
      <c r="AR157" s="32">
        <v>6.04</v>
      </c>
      <c r="AS157" s="32">
        <v>3447</v>
      </c>
      <c r="AT157" s="32">
        <v>80.5</v>
      </c>
      <c r="AU157" s="32">
        <v>7494</v>
      </c>
      <c r="AV157" s="32">
        <v>5.81</v>
      </c>
      <c r="AW157" s="32">
        <v>16000</v>
      </c>
      <c r="AX157" s="32">
        <v>91.5</v>
      </c>
      <c r="AY157" s="32">
        <v>4561</v>
      </c>
      <c r="AZ157" s="32">
        <v>91.5</v>
      </c>
      <c r="BA157" s="32">
        <v>11169</v>
      </c>
      <c r="BB157" s="95">
        <v>78.5</v>
      </c>
      <c r="BC157" s="32">
        <v>9.26</v>
      </c>
      <c r="BD157" s="32">
        <v>53</v>
      </c>
      <c r="BE157" s="32">
        <v>13086</v>
      </c>
      <c r="BF157" s="32">
        <v>96.2</v>
      </c>
      <c r="BG157" s="32">
        <v>2124</v>
      </c>
      <c r="BH157" s="32">
        <v>20</v>
      </c>
      <c r="BI157" s="32">
        <v>4548</v>
      </c>
      <c r="BJ157" s="32">
        <v>65.099999999999994</v>
      </c>
      <c r="BK157" s="32">
        <v>9504</v>
      </c>
      <c r="BL157" s="32">
        <v>2.46</v>
      </c>
      <c r="BM157" s="32">
        <v>4240</v>
      </c>
      <c r="BN157" s="32">
        <v>11.2</v>
      </c>
      <c r="BO157" s="32">
        <v>4492</v>
      </c>
      <c r="BP157" s="32">
        <v>12.2</v>
      </c>
      <c r="BQ157" s="82">
        <v>81.900000000000006</v>
      </c>
      <c r="BR157" s="84">
        <v>8.2799999999999994</v>
      </c>
      <c r="BS157" s="86">
        <v>9.1999999999999993</v>
      </c>
      <c r="BT157" s="109">
        <v>66.2</v>
      </c>
      <c r="BU157" s="88">
        <v>0.7</v>
      </c>
      <c r="BV157" s="108">
        <v>1</v>
      </c>
      <c r="BW157" s="32" t="s">
        <v>124</v>
      </c>
      <c r="BX157" s="109">
        <v>10.6</v>
      </c>
      <c r="BY157" s="109">
        <v>0.2</v>
      </c>
      <c r="BZ157" s="69">
        <v>27.4</v>
      </c>
      <c r="CA157" s="95">
        <v>71.099999999999994</v>
      </c>
      <c r="CB157" s="93">
        <v>0.38537271448663857</v>
      </c>
      <c r="CC157" s="94">
        <v>1.6</v>
      </c>
      <c r="CD157" s="32" t="s">
        <v>124</v>
      </c>
      <c r="CE157" s="69">
        <v>13.2</v>
      </c>
      <c r="CF157" s="32">
        <v>13.2</v>
      </c>
      <c r="CG157" s="95">
        <v>4.3242385185185181</v>
      </c>
      <c r="CH157" s="32">
        <v>96.2</v>
      </c>
      <c r="CI157" s="32">
        <v>63816</v>
      </c>
      <c r="CJ157" s="95">
        <v>3.7999999999999972</v>
      </c>
      <c r="CK157" s="95">
        <v>7.7852785185185169</v>
      </c>
      <c r="CL157" s="95">
        <v>21.7</v>
      </c>
      <c r="CM157" s="95">
        <v>1.8485185185185187</v>
      </c>
      <c r="CN157" s="95">
        <v>29.9</v>
      </c>
      <c r="CO157" s="95">
        <v>2.4757199999999999</v>
      </c>
      <c r="CP157" s="95">
        <v>41.8</v>
      </c>
      <c r="CQ157" s="95">
        <v>3.4610399999999992</v>
      </c>
      <c r="CR157" s="98">
        <v>4.7300000000000004</v>
      </c>
      <c r="CS157" s="32" t="s">
        <v>793</v>
      </c>
      <c r="CT157" s="26" t="s">
        <v>409</v>
      </c>
      <c r="CU157" s="26" t="s">
        <v>409</v>
      </c>
      <c r="CV157" s="847">
        <v>600</v>
      </c>
      <c r="CW157" s="847">
        <v>6.7</v>
      </c>
      <c r="CX157" s="847">
        <v>93.3</v>
      </c>
      <c r="CY157" s="847">
        <v>2.2000000000000002</v>
      </c>
      <c r="CZ157" s="847">
        <v>1177.4000000000001</v>
      </c>
      <c r="DA157" s="847" t="s">
        <v>409</v>
      </c>
      <c r="DB157" s="847">
        <v>2.92</v>
      </c>
      <c r="DC157" s="848">
        <v>0</v>
      </c>
      <c r="DD157" s="97">
        <v>23.784873747253741</v>
      </c>
      <c r="DE157" s="98">
        <v>0.23591044776119405</v>
      </c>
      <c r="DF157" s="820"/>
      <c r="DG157" s="29" t="s">
        <v>164</v>
      </c>
      <c r="DH157" s="872">
        <v>175</v>
      </c>
      <c r="DI157" s="872">
        <v>108</v>
      </c>
      <c r="DJ157" s="872">
        <v>35.299999999999997</v>
      </c>
      <c r="DK157" s="872">
        <v>0</v>
      </c>
      <c r="DL157" s="872">
        <v>2</v>
      </c>
      <c r="DM157" s="872">
        <v>1</v>
      </c>
      <c r="DN157" s="820" t="s">
        <v>438</v>
      </c>
      <c r="DO157" s="845" t="s">
        <v>601</v>
      </c>
      <c r="DP157" s="29">
        <v>35</v>
      </c>
      <c r="DQ157" s="29" t="s">
        <v>440</v>
      </c>
      <c r="DR157" s="29" t="s">
        <v>438</v>
      </c>
      <c r="DS157" s="845" t="s">
        <v>3467</v>
      </c>
      <c r="DT157" s="845" t="s">
        <v>3468</v>
      </c>
      <c r="DW157" s="61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</row>
    <row r="158" spans="1:188" ht="13.15" customHeight="1">
      <c r="A158" s="29">
        <v>81</v>
      </c>
      <c r="B158" s="30">
        <v>10630</v>
      </c>
      <c r="C158" s="810" t="s">
        <v>295</v>
      </c>
      <c r="D158" s="32" t="s">
        <v>941</v>
      </c>
      <c r="E158" s="32">
        <v>450726428</v>
      </c>
      <c r="F158" s="69">
        <v>74</v>
      </c>
      <c r="G158" s="32" t="s">
        <v>1525</v>
      </c>
      <c r="H158" s="842" t="s">
        <v>35</v>
      </c>
      <c r="I158" s="845" t="s">
        <v>288</v>
      </c>
      <c r="J158" s="30" t="s">
        <v>295</v>
      </c>
      <c r="K158" s="29" t="s">
        <v>43</v>
      </c>
      <c r="L158" s="29" t="s">
        <v>60</v>
      </c>
      <c r="M158" s="845" t="s">
        <v>105</v>
      </c>
      <c r="N158" s="29">
        <v>3</v>
      </c>
      <c r="O158" s="850">
        <v>5</v>
      </c>
      <c r="P158" s="29">
        <v>1</v>
      </c>
      <c r="Q158" s="866" t="s">
        <v>777</v>
      </c>
      <c r="R158" s="29" t="s">
        <v>747</v>
      </c>
      <c r="S158" s="98">
        <v>2924.3625129999996</v>
      </c>
      <c r="T158" s="29">
        <v>82</v>
      </c>
      <c r="U158" s="29">
        <v>3.55</v>
      </c>
      <c r="V158" s="29">
        <v>1.2</v>
      </c>
      <c r="W158" s="29">
        <v>2230000</v>
      </c>
      <c r="X158" s="822">
        <v>90.5</v>
      </c>
      <c r="Y158" s="822">
        <v>6.46</v>
      </c>
      <c r="Z158" s="29">
        <v>1700000</v>
      </c>
      <c r="AA158" s="65">
        <v>185436.70588235295</v>
      </c>
      <c r="AB158" s="853">
        <f>X158*AA158/100</f>
        <v>167820.2188235294</v>
      </c>
      <c r="AC158" s="29">
        <v>1.81</v>
      </c>
      <c r="AD158" s="29">
        <v>1640000</v>
      </c>
      <c r="AE158" s="854">
        <f>Y158-AC158</f>
        <v>4.6500000000000004</v>
      </c>
      <c r="AF158" s="29">
        <f>Z158-AD158</f>
        <v>60000</v>
      </c>
      <c r="AG158" s="853">
        <f>AB158*Y158/100</f>
        <v>10841.186136</v>
      </c>
      <c r="AH158" s="853">
        <f>AC158*AB158/100</f>
        <v>3037.545960705882</v>
      </c>
      <c r="AI158" s="853">
        <f>AG158-AH158</f>
        <v>7803.6401752941183</v>
      </c>
      <c r="AJ158" s="62">
        <v>5</v>
      </c>
      <c r="AK158" s="853">
        <f>AG158/AJ158</f>
        <v>2168.2372272000002</v>
      </c>
      <c r="AL158" s="853">
        <f>AH158/AJ158</f>
        <v>607.50919214117641</v>
      </c>
      <c r="AM158" s="853">
        <f>AB158/AJ158</f>
        <v>33564.043764705879</v>
      </c>
      <c r="AN158" s="29">
        <v>3</v>
      </c>
      <c r="AO158" s="822">
        <v>96.5</v>
      </c>
      <c r="AP158" s="822">
        <v>98.3</v>
      </c>
      <c r="AQ158" s="29">
        <v>5075</v>
      </c>
      <c r="AR158" s="29">
        <v>0.26</v>
      </c>
      <c r="AS158" s="29">
        <v>2644</v>
      </c>
      <c r="AT158" s="29">
        <v>72.3</v>
      </c>
      <c r="AU158" s="29">
        <v>5090</v>
      </c>
      <c r="AV158" s="29">
        <v>0.16</v>
      </c>
      <c r="AW158" s="29">
        <v>13166</v>
      </c>
      <c r="AX158" s="29">
        <v>89.8</v>
      </c>
      <c r="AY158" s="29">
        <v>5200</v>
      </c>
      <c r="AZ158" s="29">
        <v>88.4</v>
      </c>
      <c r="BA158" s="29">
        <v>15286</v>
      </c>
      <c r="BB158" s="822">
        <v>0.77</v>
      </c>
      <c r="BC158" s="29">
        <v>0.65</v>
      </c>
      <c r="BD158" s="29">
        <v>49.1</v>
      </c>
      <c r="BE158" s="29">
        <v>3155</v>
      </c>
      <c r="BF158" s="29">
        <v>4.91</v>
      </c>
      <c r="BG158" s="29">
        <v>1093</v>
      </c>
      <c r="BH158" s="29">
        <v>7.36</v>
      </c>
      <c r="BI158" s="29">
        <v>3510</v>
      </c>
      <c r="BJ158" s="29">
        <v>9.1999999999999993</v>
      </c>
      <c r="BK158" s="29">
        <v>2435</v>
      </c>
      <c r="BL158" s="29">
        <v>7.36</v>
      </c>
      <c r="BM158" s="29">
        <v>3905</v>
      </c>
      <c r="BN158" s="29">
        <v>6.13</v>
      </c>
      <c r="BO158" s="29">
        <v>11727</v>
      </c>
      <c r="BP158" s="29">
        <v>1.44</v>
      </c>
      <c r="BQ158" s="81">
        <v>0.6</v>
      </c>
      <c r="BR158" s="83">
        <v>10.5</v>
      </c>
      <c r="BS158" s="85">
        <v>86.9</v>
      </c>
      <c r="BT158" s="69">
        <v>0.4</v>
      </c>
      <c r="BU158" s="89">
        <v>0.04</v>
      </c>
      <c r="BV158" s="69">
        <v>8.1</v>
      </c>
      <c r="BW158" s="32" t="s">
        <v>124</v>
      </c>
      <c r="BX158" s="91" t="s">
        <v>124</v>
      </c>
      <c r="BY158" s="69">
        <v>7.0000000000000007E-2</v>
      </c>
      <c r="BZ158" s="32" t="s">
        <v>124</v>
      </c>
      <c r="CA158" s="32" t="s">
        <v>124</v>
      </c>
      <c r="CB158" s="32" t="s">
        <v>124</v>
      </c>
      <c r="CC158" s="111">
        <v>0.08</v>
      </c>
      <c r="CD158" s="32" t="s">
        <v>124</v>
      </c>
      <c r="CE158" s="32" t="s">
        <v>124</v>
      </c>
      <c r="CF158" s="32" t="s">
        <v>124</v>
      </c>
      <c r="CG158" s="95">
        <v>9.3239999999999998</v>
      </c>
      <c r="CH158" s="32">
        <v>96.3</v>
      </c>
      <c r="CI158" s="32">
        <v>77693</v>
      </c>
      <c r="CJ158" s="95">
        <v>3.7000000000000028</v>
      </c>
      <c r="CK158" s="95">
        <v>10.038</v>
      </c>
      <c r="CL158" s="32">
        <v>47.4</v>
      </c>
      <c r="CM158" s="95">
        <v>4.9770000000000003</v>
      </c>
      <c r="CN158" s="32">
        <v>41.4</v>
      </c>
      <c r="CO158" s="95">
        <v>4.3469999999999995</v>
      </c>
      <c r="CP158" s="32">
        <v>6.8</v>
      </c>
      <c r="CQ158" s="95">
        <v>0.71399999999999997</v>
      </c>
      <c r="CR158" s="32">
        <v>0</v>
      </c>
      <c r="CS158" s="32" t="s">
        <v>778</v>
      </c>
      <c r="CT158" s="847" t="s">
        <v>409</v>
      </c>
      <c r="CU158" s="847" t="s">
        <v>409</v>
      </c>
      <c r="CV158" s="847">
        <v>49799</v>
      </c>
      <c r="CW158" s="847">
        <v>85.3</v>
      </c>
      <c r="CX158" s="847">
        <v>14.7</v>
      </c>
      <c r="CY158" s="847" t="s">
        <v>409</v>
      </c>
      <c r="CZ158" s="847" t="s">
        <v>409</v>
      </c>
      <c r="DA158" s="847" t="s">
        <v>409</v>
      </c>
      <c r="DB158" s="847" t="s">
        <v>409</v>
      </c>
      <c r="DC158" s="848">
        <v>0</v>
      </c>
      <c r="DD158" s="97">
        <v>76.024602419726691</v>
      </c>
      <c r="DE158" s="98">
        <v>15.453058823529412</v>
      </c>
      <c r="DF158" s="820"/>
      <c r="DG158" s="29" t="s">
        <v>60</v>
      </c>
      <c r="DH158" s="872" t="s">
        <v>615</v>
      </c>
      <c r="DI158" s="872" t="s">
        <v>615</v>
      </c>
      <c r="DJ158" s="872" t="s">
        <v>615</v>
      </c>
      <c r="DK158" s="872">
        <v>2</v>
      </c>
      <c r="DL158" s="872">
        <v>3</v>
      </c>
      <c r="DM158" s="872">
        <v>2</v>
      </c>
      <c r="DN158" s="820" t="s">
        <v>438</v>
      </c>
      <c r="DO158" s="873" t="s">
        <v>3332</v>
      </c>
      <c r="DP158" s="872">
        <v>10</v>
      </c>
      <c r="DQ158" s="872" t="s">
        <v>438</v>
      </c>
      <c r="DR158" s="872" t="s">
        <v>438</v>
      </c>
      <c r="DS158" s="873" t="s">
        <v>3469</v>
      </c>
      <c r="DT158" s="873" t="s">
        <v>3470</v>
      </c>
      <c r="DW158" s="61"/>
      <c r="DX158" s="15"/>
    </row>
    <row r="159" spans="1:188" ht="13.15" customHeight="1">
      <c r="A159" s="29"/>
      <c r="B159" s="30">
        <v>9237</v>
      </c>
      <c r="C159" s="810" t="s">
        <v>691</v>
      </c>
      <c r="D159" s="32" t="s">
        <v>1051</v>
      </c>
      <c r="E159" s="32">
        <v>6406070363</v>
      </c>
      <c r="F159" s="69">
        <v>54</v>
      </c>
      <c r="G159" s="32" t="s">
        <v>1964</v>
      </c>
      <c r="H159" s="842" t="s">
        <v>722</v>
      </c>
      <c r="I159" s="843"/>
      <c r="J159" s="844" t="s">
        <v>691</v>
      </c>
      <c r="K159" s="29" t="s">
        <v>43</v>
      </c>
      <c r="L159" s="69" t="s">
        <v>93</v>
      </c>
      <c r="M159" s="845"/>
      <c r="N159" s="29">
        <v>3</v>
      </c>
      <c r="O159" s="29">
        <v>3</v>
      </c>
      <c r="P159" s="29">
        <v>1</v>
      </c>
      <c r="Q159" s="846" t="s">
        <v>781</v>
      </c>
      <c r="R159" s="29"/>
      <c r="S159" s="98">
        <v>212.52349999999979</v>
      </c>
      <c r="T159" s="29"/>
      <c r="U159" s="29"/>
      <c r="V159" s="29"/>
      <c r="W159" s="29"/>
      <c r="X159" s="32"/>
      <c r="Y159" s="32"/>
      <c r="Z159" s="32"/>
      <c r="AA159" s="29"/>
      <c r="AB159" s="29"/>
      <c r="AC159" s="32"/>
      <c r="AD159" s="32"/>
      <c r="AE159" s="29"/>
      <c r="AF159" s="29"/>
      <c r="AG159" s="29"/>
      <c r="AH159" s="29"/>
      <c r="AI159" s="29"/>
      <c r="AJ159" s="62"/>
      <c r="AK159" s="29"/>
      <c r="AL159" s="29"/>
      <c r="AM159" s="29"/>
      <c r="AN159" s="29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2"/>
      <c r="BQ159" s="82">
        <v>46.6</v>
      </c>
      <c r="BR159" s="84">
        <v>42.5</v>
      </c>
      <c r="BS159" s="86">
        <v>8.39</v>
      </c>
      <c r="BT159" s="95">
        <v>35.214772727272731</v>
      </c>
      <c r="BU159" s="95">
        <v>0.18892045454545456</v>
      </c>
      <c r="BV159" s="95">
        <v>1.41</v>
      </c>
      <c r="BW159" s="95" t="s">
        <v>124</v>
      </c>
      <c r="BX159" s="95">
        <v>14.6</v>
      </c>
      <c r="BY159" s="98">
        <v>0.12</v>
      </c>
      <c r="BZ159" s="95">
        <v>39.700000000000003</v>
      </c>
      <c r="CA159" s="95">
        <v>60.5</v>
      </c>
      <c r="CB159" s="93">
        <v>0.65619834710743807</v>
      </c>
      <c r="CC159" s="94">
        <v>0.4</v>
      </c>
      <c r="CD159" s="32" t="s">
        <v>124</v>
      </c>
      <c r="CE159" s="95">
        <v>1.36</v>
      </c>
      <c r="CF159" s="95">
        <v>6.13</v>
      </c>
      <c r="CG159" s="95">
        <v>21.560000000000002</v>
      </c>
      <c r="CH159" s="95">
        <v>95.7</v>
      </c>
      <c r="CI159" s="107">
        <v>40134</v>
      </c>
      <c r="CJ159" s="95">
        <v>4.2999999999999972</v>
      </c>
      <c r="CK159" s="95">
        <v>40.160000000000004</v>
      </c>
      <c r="CL159" s="95">
        <v>35.1</v>
      </c>
      <c r="CM159" s="95">
        <v>14.9</v>
      </c>
      <c r="CN159" s="95">
        <v>15.7</v>
      </c>
      <c r="CO159" s="95">
        <v>6.66</v>
      </c>
      <c r="CP159" s="95">
        <v>43.9</v>
      </c>
      <c r="CQ159" s="95">
        <v>18.600000000000001</v>
      </c>
      <c r="CR159" s="95">
        <v>0.65</v>
      </c>
      <c r="CS159" s="96" t="s">
        <v>792</v>
      </c>
      <c r="CT159" s="847" t="s">
        <v>409</v>
      </c>
      <c r="CU159" s="847" t="s">
        <v>409</v>
      </c>
      <c r="CV159" s="847">
        <v>481</v>
      </c>
      <c r="CW159" s="847">
        <v>23.5</v>
      </c>
      <c r="CX159" s="847">
        <v>76.5</v>
      </c>
      <c r="CY159" s="847" t="s">
        <v>409</v>
      </c>
      <c r="CZ159" s="847" t="s">
        <v>409</v>
      </c>
      <c r="DA159" s="847" t="s">
        <v>409</v>
      </c>
      <c r="DB159" s="847" t="s">
        <v>409</v>
      </c>
      <c r="DC159" s="848">
        <v>0</v>
      </c>
      <c r="DD159" s="97">
        <v>13.292083712465878</v>
      </c>
      <c r="DE159" s="98">
        <v>0.1328</v>
      </c>
      <c r="DF159" s="820"/>
      <c r="DG159" s="69" t="s">
        <v>93</v>
      </c>
      <c r="DH159" s="872">
        <v>185</v>
      </c>
      <c r="DI159" s="872">
        <v>130</v>
      </c>
      <c r="DJ159" s="872">
        <v>38</v>
      </c>
      <c r="DK159" s="872">
        <v>2</v>
      </c>
      <c r="DL159" s="872">
        <v>2</v>
      </c>
      <c r="DM159" s="872">
        <v>1</v>
      </c>
      <c r="DN159" s="820" t="s">
        <v>438</v>
      </c>
      <c r="DO159" s="845" t="s">
        <v>3332</v>
      </c>
      <c r="DP159" s="29">
        <v>19</v>
      </c>
      <c r="DQ159" s="29" t="s">
        <v>440</v>
      </c>
      <c r="DR159" s="29" t="s">
        <v>438</v>
      </c>
      <c r="DS159" s="845" t="s">
        <v>3471</v>
      </c>
      <c r="DT159" s="845" t="s">
        <v>3472</v>
      </c>
      <c r="DW159" s="61"/>
    </row>
    <row r="160" spans="1:188" ht="13.15" hidden="1" customHeight="1">
      <c r="A160" s="29"/>
      <c r="B160" s="30">
        <v>8651</v>
      </c>
      <c r="C160" s="810" t="s">
        <v>523</v>
      </c>
      <c r="D160" s="32" t="s">
        <v>979</v>
      </c>
      <c r="E160" s="32">
        <v>511202196</v>
      </c>
      <c r="F160" s="69">
        <v>67</v>
      </c>
      <c r="G160" s="32" t="s">
        <v>2100</v>
      </c>
      <c r="H160" s="842" t="s">
        <v>667</v>
      </c>
      <c r="I160" s="843"/>
      <c r="J160" s="844" t="s">
        <v>523</v>
      </c>
      <c r="K160" s="29" t="s">
        <v>43</v>
      </c>
      <c r="L160" s="32" t="s">
        <v>524</v>
      </c>
      <c r="M160" s="845"/>
      <c r="N160" s="29">
        <v>3</v>
      </c>
      <c r="O160" s="805">
        <v>5</v>
      </c>
      <c r="P160" s="29">
        <v>1</v>
      </c>
      <c r="Q160" s="846" t="s">
        <v>781</v>
      </c>
      <c r="R160" s="29"/>
      <c r="S160" s="98">
        <v>1603.1988600000018</v>
      </c>
      <c r="T160" s="29"/>
      <c r="U160" s="29"/>
      <c r="V160" s="29"/>
      <c r="W160" s="29"/>
      <c r="X160" s="32"/>
      <c r="Y160" s="32"/>
      <c r="Z160" s="32"/>
      <c r="AA160" s="29"/>
      <c r="AB160" s="29"/>
      <c r="AC160" s="32"/>
      <c r="AD160" s="32"/>
      <c r="AE160" s="29"/>
      <c r="AF160" s="29"/>
      <c r="AG160" s="29"/>
      <c r="AH160" s="29"/>
      <c r="AI160" s="29"/>
      <c r="AJ160" s="62"/>
      <c r="AK160" s="29"/>
      <c r="AL160" s="29"/>
      <c r="AM160" s="29"/>
      <c r="AN160" s="29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2"/>
      <c r="BQ160" s="82">
        <v>0.62</v>
      </c>
      <c r="BR160" s="84">
        <v>3.3</v>
      </c>
      <c r="BS160" s="86">
        <v>95.7</v>
      </c>
      <c r="BT160" s="87">
        <v>0.36</v>
      </c>
      <c r="BU160" s="88">
        <v>0.1</v>
      </c>
      <c r="BV160" s="87">
        <v>15.8</v>
      </c>
      <c r="BW160" s="32" t="s">
        <v>124</v>
      </c>
      <c r="BX160" s="90">
        <v>1.8</v>
      </c>
      <c r="BY160" s="98">
        <v>3.0000000000000001E-3</v>
      </c>
      <c r="BZ160" s="69">
        <v>87.4</v>
      </c>
      <c r="CA160" s="69">
        <v>12.5</v>
      </c>
      <c r="CB160" s="93">
        <v>6.9920000000000009</v>
      </c>
      <c r="CC160" s="94">
        <v>6.0000000000000001E-3</v>
      </c>
      <c r="CD160" s="32" t="s">
        <v>124</v>
      </c>
      <c r="CE160" s="69">
        <v>2.8</v>
      </c>
      <c r="CF160" s="69">
        <v>3.3</v>
      </c>
      <c r="CG160" s="95">
        <v>2.6799999999999997</v>
      </c>
      <c r="CH160" s="95">
        <v>97.5</v>
      </c>
      <c r="CI160" s="107">
        <v>64883</v>
      </c>
      <c r="CJ160" s="95">
        <v>2.5</v>
      </c>
      <c r="CK160" s="95">
        <v>3.01</v>
      </c>
      <c r="CL160" s="95">
        <v>25</v>
      </c>
      <c r="CM160" s="95">
        <v>0.79</v>
      </c>
      <c r="CN160" s="95">
        <v>59.5</v>
      </c>
      <c r="CO160" s="95">
        <v>1.89</v>
      </c>
      <c r="CP160" s="95">
        <v>10.3</v>
      </c>
      <c r="CQ160" s="95">
        <v>0.33</v>
      </c>
      <c r="CR160" s="95">
        <v>5.5500000000000002E-3</v>
      </c>
      <c r="CS160" s="32" t="s">
        <v>778</v>
      </c>
      <c r="CT160" s="847" t="s">
        <v>409</v>
      </c>
      <c r="CU160" s="847" t="s">
        <v>409</v>
      </c>
      <c r="CV160" s="847">
        <v>42202</v>
      </c>
      <c r="CW160" s="847">
        <v>91.8</v>
      </c>
      <c r="CX160" s="847">
        <v>8.1999999999999993</v>
      </c>
      <c r="CY160" s="847" t="s">
        <v>409</v>
      </c>
      <c r="CZ160" s="847" t="s">
        <v>409</v>
      </c>
      <c r="DA160" s="847" t="s">
        <v>409</v>
      </c>
      <c r="DB160" s="847" t="s">
        <v>409</v>
      </c>
      <c r="DC160" s="848">
        <v>0</v>
      </c>
      <c r="DD160" s="97">
        <v>73.13865946955093</v>
      </c>
      <c r="DE160" s="98">
        <v>18.261279999999999</v>
      </c>
      <c r="DF160" s="29" t="s">
        <v>60</v>
      </c>
      <c r="DG160" s="29" t="s">
        <v>60</v>
      </c>
      <c r="DH160" s="29">
        <v>172</v>
      </c>
      <c r="DI160" s="29">
        <v>81</v>
      </c>
      <c r="DJ160" s="822">
        <v>27.379664683612766</v>
      </c>
      <c r="DK160" s="29">
        <v>2</v>
      </c>
      <c r="DL160" s="29">
        <v>2</v>
      </c>
      <c r="DM160" s="29">
        <v>2</v>
      </c>
      <c r="DN160" s="29" t="s">
        <v>438</v>
      </c>
      <c r="DO160" s="845" t="s">
        <v>525</v>
      </c>
      <c r="DP160" s="68">
        <v>20</v>
      </c>
      <c r="DQ160" s="29" t="s">
        <v>438</v>
      </c>
      <c r="DR160" s="29" t="s">
        <v>438</v>
      </c>
      <c r="DS160" s="75">
        <v>0</v>
      </c>
      <c r="DT160" s="845" t="s">
        <v>526</v>
      </c>
      <c r="DW160" s="61"/>
      <c r="DX160" s="15"/>
    </row>
    <row r="161" spans="1:188" ht="13.15" hidden="1" customHeight="1">
      <c r="A161" s="29"/>
      <c r="B161" s="30">
        <v>10277</v>
      </c>
      <c r="C161" s="810" t="s">
        <v>607</v>
      </c>
      <c r="D161" s="32" t="s">
        <v>1202</v>
      </c>
      <c r="E161" s="32">
        <v>436228435</v>
      </c>
      <c r="F161" s="69">
        <v>76</v>
      </c>
      <c r="G161" s="32" t="s">
        <v>1667</v>
      </c>
      <c r="H161" s="842" t="s">
        <v>667</v>
      </c>
      <c r="I161" s="843"/>
      <c r="J161" s="844" t="s">
        <v>607</v>
      </c>
      <c r="K161" s="29" t="s">
        <v>48</v>
      </c>
      <c r="L161" s="32" t="s">
        <v>608</v>
      </c>
      <c r="M161" s="845"/>
      <c r="N161" s="29">
        <v>3</v>
      </c>
      <c r="O161" s="850" t="s">
        <v>3196</v>
      </c>
      <c r="P161" s="29">
        <v>1</v>
      </c>
      <c r="Q161" s="866" t="s">
        <v>777</v>
      </c>
      <c r="R161" s="29"/>
      <c r="S161" s="98">
        <v>1992.3356599999966</v>
      </c>
      <c r="T161" s="29"/>
      <c r="U161" s="29"/>
      <c r="V161" s="29"/>
      <c r="W161" s="29"/>
      <c r="X161" s="32"/>
      <c r="Y161" s="32"/>
      <c r="Z161" s="32"/>
      <c r="AA161" s="29"/>
      <c r="AB161" s="29"/>
      <c r="AC161" s="32"/>
      <c r="AD161" s="32"/>
      <c r="AE161" s="29"/>
      <c r="AF161" s="29"/>
      <c r="AG161" s="29"/>
      <c r="AH161" s="29"/>
      <c r="AI161" s="29"/>
      <c r="AJ161" s="62"/>
      <c r="AK161" s="29"/>
      <c r="AL161" s="29"/>
      <c r="AM161" s="29"/>
      <c r="AN161" s="29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2"/>
      <c r="BQ161" s="82">
        <v>1.2</v>
      </c>
      <c r="BR161" s="84">
        <v>4.1500000000000004</v>
      </c>
      <c r="BS161" s="86">
        <v>94.2</v>
      </c>
      <c r="BT161" s="109">
        <v>0.7</v>
      </c>
      <c r="BU161" s="88">
        <v>0.1</v>
      </c>
      <c r="BV161" s="108">
        <v>4.3</v>
      </c>
      <c r="BW161" s="32" t="s">
        <v>124</v>
      </c>
      <c r="BX161" s="109">
        <v>1.7</v>
      </c>
      <c r="BY161" s="109">
        <v>0.03</v>
      </c>
      <c r="BZ161" s="69">
        <v>62.9</v>
      </c>
      <c r="CA161" s="95">
        <v>36.700000000000003</v>
      </c>
      <c r="CB161" s="93">
        <v>1.7138964577656675</v>
      </c>
      <c r="CC161" s="94">
        <v>0</v>
      </c>
      <c r="CD161" s="32" t="s">
        <v>124</v>
      </c>
      <c r="CE161" s="69">
        <v>29.3</v>
      </c>
      <c r="CF161" s="32">
        <v>41.8</v>
      </c>
      <c r="CG161" s="95">
        <v>3.2459716763005781</v>
      </c>
      <c r="CH161" s="32">
        <v>97.4</v>
      </c>
      <c r="CI161" s="32">
        <v>78792</v>
      </c>
      <c r="CJ161" s="95">
        <v>2.5999999999999943</v>
      </c>
      <c r="CK161" s="95">
        <v>3.6858716763005783</v>
      </c>
      <c r="CL161" s="95">
        <v>31.5</v>
      </c>
      <c r="CM161" s="95">
        <v>1.5112716763005782</v>
      </c>
      <c r="CN161" s="95">
        <v>41.8</v>
      </c>
      <c r="CO161" s="95">
        <v>1.7346999999999999</v>
      </c>
      <c r="CP161" s="95">
        <v>10.6</v>
      </c>
      <c r="CQ161" s="95">
        <v>0.43990000000000001</v>
      </c>
      <c r="CR161" s="98">
        <v>3.9E-2</v>
      </c>
      <c r="CS161" s="32" t="s">
        <v>784</v>
      </c>
      <c r="CT161" s="26">
        <v>55.7</v>
      </c>
      <c r="CU161" s="847" t="s">
        <v>409</v>
      </c>
      <c r="CV161" s="847">
        <v>22884</v>
      </c>
      <c r="CW161" s="847">
        <v>93.6</v>
      </c>
      <c r="CX161" s="847">
        <v>6.4</v>
      </c>
      <c r="CY161" s="847" t="s">
        <v>409</v>
      </c>
      <c r="CZ161" s="847" t="s">
        <v>409</v>
      </c>
      <c r="DA161" s="847" t="s">
        <v>409</v>
      </c>
      <c r="DB161" s="847" t="s">
        <v>409</v>
      </c>
      <c r="DC161" s="848" t="s">
        <v>803</v>
      </c>
      <c r="DD161" s="97">
        <v>61.779799393515276</v>
      </c>
      <c r="DE161" s="98">
        <v>7.4972923076923079</v>
      </c>
      <c r="DF161" s="29" t="s">
        <v>609</v>
      </c>
      <c r="DG161" s="29" t="s">
        <v>609</v>
      </c>
      <c r="DH161" s="877"/>
      <c r="DI161" s="877"/>
      <c r="DJ161" s="877"/>
      <c r="DK161" s="29">
        <v>3</v>
      </c>
      <c r="DL161" s="29">
        <v>2</v>
      </c>
      <c r="DM161" s="29">
        <v>2</v>
      </c>
      <c r="DN161" s="29" t="s">
        <v>440</v>
      </c>
      <c r="DO161" s="845" t="s">
        <v>610</v>
      </c>
      <c r="DP161" s="29">
        <v>15</v>
      </c>
      <c r="DQ161" s="29" t="s">
        <v>440</v>
      </c>
      <c r="DR161" s="29" t="s">
        <v>440</v>
      </c>
      <c r="DS161" s="845" t="s">
        <v>611</v>
      </c>
      <c r="DT161" s="845" t="s">
        <v>612</v>
      </c>
      <c r="DW161" s="61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</row>
    <row r="162" spans="1:188" ht="13.15" hidden="1" customHeight="1">
      <c r="A162" s="29"/>
      <c r="B162" s="30">
        <v>8902</v>
      </c>
      <c r="C162" s="810" t="s">
        <v>654</v>
      </c>
      <c r="D162" s="32" t="s">
        <v>2028</v>
      </c>
      <c r="E162" s="32">
        <v>335527799</v>
      </c>
      <c r="F162" s="69">
        <v>85</v>
      </c>
      <c r="G162" s="32" t="s">
        <v>2027</v>
      </c>
      <c r="H162" s="842" t="s">
        <v>667</v>
      </c>
      <c r="I162" s="843"/>
      <c r="J162" s="844" t="s">
        <v>654</v>
      </c>
      <c r="K162" s="29" t="s">
        <v>48</v>
      </c>
      <c r="L162" s="32" t="s">
        <v>655</v>
      </c>
      <c r="M162" s="845"/>
      <c r="N162" s="29">
        <v>3</v>
      </c>
      <c r="O162" s="29"/>
      <c r="P162" s="29">
        <v>1</v>
      </c>
      <c r="Q162" s="846" t="s">
        <v>781</v>
      </c>
      <c r="R162" s="29"/>
      <c r="S162" s="98">
        <v>456.99058500000001</v>
      </c>
      <c r="T162" s="29"/>
      <c r="U162" s="29"/>
      <c r="V162" s="29"/>
      <c r="W162" s="29"/>
      <c r="X162" s="32"/>
      <c r="Y162" s="32"/>
      <c r="Z162" s="32"/>
      <c r="AA162" s="29"/>
      <c r="AB162" s="29"/>
      <c r="AC162" s="32"/>
      <c r="AD162" s="32"/>
      <c r="AE162" s="29"/>
      <c r="AF162" s="29"/>
      <c r="AG162" s="29"/>
      <c r="AH162" s="29"/>
      <c r="AI162" s="29"/>
      <c r="AJ162" s="62"/>
      <c r="AK162" s="29"/>
      <c r="AL162" s="29"/>
      <c r="AM162" s="29"/>
      <c r="AN162" s="29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2"/>
      <c r="BQ162" s="82">
        <v>11.8</v>
      </c>
      <c r="BR162" s="84">
        <v>15.6</v>
      </c>
      <c r="BS162" s="86">
        <v>66.099999999999994</v>
      </c>
      <c r="BT162" s="69">
        <v>5.2</v>
      </c>
      <c r="BU162" s="88">
        <v>0.4</v>
      </c>
      <c r="BV162" s="69">
        <v>3.6</v>
      </c>
      <c r="BW162" s="32" t="s">
        <v>124</v>
      </c>
      <c r="BX162" s="91">
        <v>4.8</v>
      </c>
      <c r="BY162" s="98">
        <v>7.5999999999999998E-2</v>
      </c>
      <c r="BZ162" s="69">
        <v>60.7</v>
      </c>
      <c r="CA162" s="69">
        <v>38.4</v>
      </c>
      <c r="CB162" s="93">
        <v>1.5807291666666667</v>
      </c>
      <c r="CC162" s="94">
        <v>0.03</v>
      </c>
      <c r="CD162" s="32" t="s">
        <v>124</v>
      </c>
      <c r="CE162" s="69">
        <v>3.7</v>
      </c>
      <c r="CF162" s="69">
        <v>4.7</v>
      </c>
      <c r="CG162" s="95">
        <v>3.56</v>
      </c>
      <c r="CH162" s="95">
        <v>89</v>
      </c>
      <c r="CI162" s="107">
        <v>62327</v>
      </c>
      <c r="CJ162" s="95">
        <v>11</v>
      </c>
      <c r="CK162" s="95">
        <v>13.4</v>
      </c>
      <c r="CL162" s="95">
        <v>7.46</v>
      </c>
      <c r="CM162" s="95">
        <v>1.17</v>
      </c>
      <c r="CN162" s="95">
        <v>15.3</v>
      </c>
      <c r="CO162" s="95">
        <v>2.39</v>
      </c>
      <c r="CP162" s="95">
        <v>63</v>
      </c>
      <c r="CQ162" s="95">
        <v>9.84</v>
      </c>
      <c r="CR162" s="95">
        <v>0.31</v>
      </c>
      <c r="CS162" s="32" t="s">
        <v>789</v>
      </c>
      <c r="CT162" s="26">
        <v>8.4</v>
      </c>
      <c r="CU162" s="847" t="s">
        <v>409</v>
      </c>
      <c r="CV162" s="847">
        <v>2741</v>
      </c>
      <c r="CW162" s="847">
        <v>44.5</v>
      </c>
      <c r="CX162" s="847">
        <v>55.5</v>
      </c>
      <c r="CY162" s="847">
        <v>5.9</v>
      </c>
      <c r="CZ162" s="847">
        <v>2607</v>
      </c>
      <c r="DA162" s="847" t="s">
        <v>409</v>
      </c>
      <c r="DB162" s="847">
        <v>3.46</v>
      </c>
      <c r="DC162" s="848">
        <v>0</v>
      </c>
      <c r="DD162" s="97">
        <v>10.080851958242835</v>
      </c>
      <c r="DE162" s="98">
        <v>0.95922666666666667</v>
      </c>
      <c r="DF162" s="29" t="s">
        <v>656</v>
      </c>
      <c r="DG162" s="29" t="s">
        <v>656</v>
      </c>
      <c r="DH162" s="877"/>
      <c r="DI162" s="877"/>
      <c r="DJ162" s="877"/>
      <c r="DK162" s="29">
        <v>3</v>
      </c>
      <c r="DL162" s="29">
        <v>4</v>
      </c>
      <c r="DM162" s="29">
        <v>2</v>
      </c>
      <c r="DN162" s="29" t="s">
        <v>440</v>
      </c>
      <c r="DO162" s="845" t="s">
        <v>439</v>
      </c>
      <c r="DP162" s="68">
        <v>30</v>
      </c>
      <c r="DQ162" s="29" t="s">
        <v>440</v>
      </c>
      <c r="DR162" s="29" t="s">
        <v>438</v>
      </c>
      <c r="DS162" s="845" t="s">
        <v>646</v>
      </c>
      <c r="DT162" s="845" t="s">
        <v>439</v>
      </c>
      <c r="DW162" s="61"/>
      <c r="DX162" s="15"/>
    </row>
    <row r="163" spans="1:188" ht="13.15" hidden="1" customHeight="1">
      <c r="A163" s="29"/>
      <c r="B163" s="30">
        <v>8002</v>
      </c>
      <c r="C163" s="810" t="s">
        <v>2235</v>
      </c>
      <c r="D163" s="32" t="s">
        <v>1111</v>
      </c>
      <c r="E163" s="868" t="s">
        <v>2234</v>
      </c>
      <c r="F163" s="69">
        <v>18</v>
      </c>
      <c r="G163" s="32" t="s">
        <v>2233</v>
      </c>
      <c r="H163" s="842" t="s">
        <v>667</v>
      </c>
      <c r="I163" s="843"/>
      <c r="J163" s="844" t="s">
        <v>626</v>
      </c>
      <c r="K163" s="29" t="s">
        <v>48</v>
      </c>
      <c r="L163" s="32" t="s">
        <v>294</v>
      </c>
      <c r="M163" s="845"/>
      <c r="N163" s="29">
        <v>7</v>
      </c>
      <c r="O163" s="29">
        <v>7</v>
      </c>
      <c r="P163" s="29">
        <v>1</v>
      </c>
      <c r="Q163" s="846" t="s">
        <v>777</v>
      </c>
      <c r="R163" s="29"/>
      <c r="S163" s="98">
        <v>445.5439999999985</v>
      </c>
      <c r="T163" s="29"/>
      <c r="U163" s="29"/>
      <c r="V163" s="29"/>
      <c r="W163" s="29"/>
      <c r="X163" s="32"/>
      <c r="Y163" s="32"/>
      <c r="Z163" s="32"/>
      <c r="AA163" s="29"/>
      <c r="AB163" s="29"/>
      <c r="AC163" s="32"/>
      <c r="AD163" s="32"/>
      <c r="AE163" s="29"/>
      <c r="AF163" s="29"/>
      <c r="AG163" s="29"/>
      <c r="AH163" s="29"/>
      <c r="AI163" s="29"/>
      <c r="AJ163" s="62"/>
      <c r="AK163" s="29"/>
      <c r="AL163" s="29"/>
      <c r="AM163" s="29"/>
      <c r="AN163" s="29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2"/>
      <c r="BQ163" s="81">
        <v>38</v>
      </c>
      <c r="BR163" s="84">
        <v>3.43</v>
      </c>
      <c r="BS163" s="86">
        <v>56.1</v>
      </c>
      <c r="BT163" s="87">
        <v>33.200000000000003</v>
      </c>
      <c r="BU163" s="88">
        <v>2.35</v>
      </c>
      <c r="BV163" s="95">
        <v>6.22</v>
      </c>
      <c r="BW163" s="32" t="s">
        <v>124</v>
      </c>
      <c r="BX163" s="90">
        <v>2.4900000000000002</v>
      </c>
      <c r="BY163" s="92">
        <v>3.5999999999999997E-2</v>
      </c>
      <c r="BZ163" s="32">
        <v>42</v>
      </c>
      <c r="CA163" s="32">
        <v>57.7</v>
      </c>
      <c r="CB163" s="93">
        <v>0.72790294627383012</v>
      </c>
      <c r="CC163" s="94">
        <v>1.3</v>
      </c>
      <c r="CD163" s="32" t="s">
        <v>124</v>
      </c>
      <c r="CE163" s="95">
        <v>17.7</v>
      </c>
      <c r="CF163" s="95">
        <v>9.7100000000000009</v>
      </c>
      <c r="CG163" s="95">
        <v>2.75</v>
      </c>
      <c r="CH163" s="95">
        <v>88.5</v>
      </c>
      <c r="CI163" s="107">
        <v>12106</v>
      </c>
      <c r="CJ163" s="95">
        <v>11.5</v>
      </c>
      <c r="CK163" s="95">
        <v>3.6</v>
      </c>
      <c r="CL163" s="95">
        <v>28.6</v>
      </c>
      <c r="CM163" s="95">
        <v>1.26</v>
      </c>
      <c r="CN163" s="95">
        <v>33.9</v>
      </c>
      <c r="CO163" s="95">
        <v>1.49</v>
      </c>
      <c r="CP163" s="95">
        <v>19.3</v>
      </c>
      <c r="CQ163" s="95">
        <v>0.85</v>
      </c>
      <c r="CR163" s="95">
        <v>0.98</v>
      </c>
      <c r="CS163" s="32" t="s">
        <v>780</v>
      </c>
      <c r="CT163" s="847" t="s">
        <v>409</v>
      </c>
      <c r="CU163" s="847" t="s">
        <v>409</v>
      </c>
      <c r="CV163" s="847">
        <v>9575</v>
      </c>
      <c r="CW163" s="847">
        <v>49.1</v>
      </c>
      <c r="CX163" s="847">
        <v>50.9</v>
      </c>
      <c r="CY163" s="847" t="s">
        <v>409</v>
      </c>
      <c r="CZ163" s="847" t="s">
        <v>409</v>
      </c>
      <c r="DA163" s="847" t="s">
        <v>409</v>
      </c>
      <c r="DB163" s="847" t="s">
        <v>409</v>
      </c>
      <c r="DC163" s="848">
        <v>0</v>
      </c>
      <c r="DD163" s="97">
        <v>88.775492833066636</v>
      </c>
      <c r="DE163" s="98">
        <v>2.7812533333333334</v>
      </c>
      <c r="DF163" s="29" t="s">
        <v>627</v>
      </c>
      <c r="DG163" s="29" t="s">
        <v>627</v>
      </c>
      <c r="DH163" s="29">
        <v>166</v>
      </c>
      <c r="DI163" s="29">
        <v>53</v>
      </c>
      <c r="DJ163" s="822">
        <v>19.233560749020178</v>
      </c>
      <c r="DK163" s="29">
        <v>1</v>
      </c>
      <c r="DL163" s="29">
        <v>0</v>
      </c>
      <c r="DM163" s="29">
        <v>0</v>
      </c>
      <c r="DN163" s="29" t="s">
        <v>438</v>
      </c>
      <c r="DO163" s="845" t="s">
        <v>628</v>
      </c>
      <c r="DP163" s="68">
        <v>65</v>
      </c>
      <c r="DQ163" s="29" t="s">
        <v>440</v>
      </c>
      <c r="DR163" s="29" t="s">
        <v>438</v>
      </c>
      <c r="DS163" s="845" t="s">
        <v>629</v>
      </c>
      <c r="DT163" s="845" t="s">
        <v>618</v>
      </c>
      <c r="DW163" s="61"/>
      <c r="DX163" s="15"/>
      <c r="DY163" s="15"/>
      <c r="DZ163" s="15"/>
      <c r="EA163" s="15"/>
      <c r="EB163" s="15"/>
      <c r="EC163" s="15"/>
      <c r="ED163" s="15"/>
      <c r="EE163" s="15"/>
      <c r="EF163" s="15"/>
    </row>
    <row r="164" spans="1:188" ht="13.15" customHeight="1">
      <c r="A164" s="29"/>
      <c r="B164" s="30">
        <v>11135</v>
      </c>
      <c r="C164" s="810" t="s">
        <v>103</v>
      </c>
      <c r="D164" s="32" t="s">
        <v>941</v>
      </c>
      <c r="E164" s="32">
        <v>490126224</v>
      </c>
      <c r="F164" s="69">
        <v>70</v>
      </c>
      <c r="G164" s="32" t="s">
        <v>1373</v>
      </c>
      <c r="H164" s="842" t="s">
        <v>744</v>
      </c>
      <c r="I164" s="843" t="s">
        <v>351</v>
      </c>
      <c r="J164" s="30" t="s">
        <v>103</v>
      </c>
      <c r="K164" s="29" t="s">
        <v>43</v>
      </c>
      <c r="L164" s="29" t="s">
        <v>369</v>
      </c>
      <c r="M164" s="845" t="s">
        <v>105</v>
      </c>
      <c r="N164" s="29">
        <v>3</v>
      </c>
      <c r="O164" s="29">
        <v>3</v>
      </c>
      <c r="P164" s="29">
        <v>1</v>
      </c>
      <c r="Q164" s="862" t="s">
        <v>781</v>
      </c>
      <c r="R164" s="29"/>
      <c r="S164" s="98">
        <v>341.44258499999933</v>
      </c>
      <c r="T164" s="29" t="s">
        <v>124</v>
      </c>
      <c r="U164" s="29" t="s">
        <v>124</v>
      </c>
      <c r="V164" s="29" t="s">
        <v>124</v>
      </c>
      <c r="W164" s="29" t="s">
        <v>124</v>
      </c>
      <c r="X164" s="29" t="s">
        <v>124</v>
      </c>
      <c r="Y164" s="29" t="s">
        <v>124</v>
      </c>
      <c r="Z164" s="29" t="s">
        <v>124</v>
      </c>
      <c r="AA164" s="39">
        <v>4270.7027999999991</v>
      </c>
      <c r="AB164" s="853">
        <f>AO164*AA164/100</f>
        <v>3497.7055931999994</v>
      </c>
      <c r="AC164" s="29"/>
      <c r="AD164" s="29"/>
      <c r="AE164" s="29"/>
      <c r="AF164" s="29"/>
      <c r="AG164" s="29"/>
      <c r="AH164" s="29"/>
      <c r="AI164" s="29"/>
      <c r="AJ164" s="62">
        <v>5</v>
      </c>
      <c r="AK164" s="822"/>
      <c r="AL164" s="822"/>
      <c r="AM164" s="29"/>
      <c r="AN164" s="29"/>
      <c r="AO164" s="95">
        <v>81.900000000000006</v>
      </c>
      <c r="AP164" s="95">
        <v>91.8</v>
      </c>
      <c r="AQ164" s="32">
        <v>4703</v>
      </c>
      <c r="AR164" s="32">
        <v>2.85</v>
      </c>
      <c r="AS164" s="32">
        <v>3303</v>
      </c>
      <c r="AT164" s="32">
        <v>81.5</v>
      </c>
      <c r="AU164" s="32">
        <v>3553</v>
      </c>
      <c r="AV164" s="32">
        <v>2.75</v>
      </c>
      <c r="AW164" s="32">
        <v>15807</v>
      </c>
      <c r="AX164" s="32">
        <v>95.1</v>
      </c>
      <c r="AY164" s="32">
        <v>3364</v>
      </c>
      <c r="AZ164" s="32">
        <v>93.9</v>
      </c>
      <c r="BA164" s="32">
        <v>8414</v>
      </c>
      <c r="BB164" s="95">
        <v>4.5199999999999996</v>
      </c>
      <c r="BC164" s="32">
        <v>7.08</v>
      </c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2">
        <v>11.4</v>
      </c>
      <c r="BQ164" s="81">
        <v>4.4000000000000004</v>
      </c>
      <c r="BR164" s="83">
        <v>13.1</v>
      </c>
      <c r="BS164" s="86">
        <v>81.2</v>
      </c>
      <c r="BT164" s="69">
        <v>3.9</v>
      </c>
      <c r="BU164" s="89">
        <v>0.1</v>
      </c>
      <c r="BV164" s="69">
        <v>1.5</v>
      </c>
      <c r="BW164" s="69" t="s">
        <v>124</v>
      </c>
      <c r="BX164" s="91">
        <v>55.6</v>
      </c>
      <c r="BY164" s="69" t="s">
        <v>124</v>
      </c>
      <c r="BZ164" s="69">
        <v>38.5</v>
      </c>
      <c r="CA164" s="69">
        <v>61.5</v>
      </c>
      <c r="CB164" s="93">
        <v>0.62601626016260159</v>
      </c>
      <c r="CC164" s="111">
        <v>0.1</v>
      </c>
      <c r="CD164" s="69" t="s">
        <v>124</v>
      </c>
      <c r="CE164" s="69">
        <v>35.799999999999997</v>
      </c>
      <c r="CF164" s="69">
        <v>40</v>
      </c>
      <c r="CG164" s="95">
        <v>10.2049</v>
      </c>
      <c r="CH164" s="32">
        <v>93.8</v>
      </c>
      <c r="CI164" s="32">
        <v>17246</v>
      </c>
      <c r="CJ164" s="95">
        <v>6.2000000000000028</v>
      </c>
      <c r="CK164" s="95">
        <v>12.851100000000001</v>
      </c>
      <c r="CL164" s="32">
        <v>48.7</v>
      </c>
      <c r="CM164" s="95">
        <v>6.3797000000000006</v>
      </c>
      <c r="CN164" s="32">
        <v>29.2</v>
      </c>
      <c r="CO164" s="95">
        <v>3.8251999999999997</v>
      </c>
      <c r="CP164" s="32">
        <v>20.2</v>
      </c>
      <c r="CQ164" s="95">
        <v>2.6461999999999999</v>
      </c>
      <c r="CR164" s="95">
        <v>0.2</v>
      </c>
      <c r="CS164" s="96" t="s">
        <v>778</v>
      </c>
      <c r="CT164" s="847" t="s">
        <v>409</v>
      </c>
      <c r="CU164" s="847" t="s">
        <v>409</v>
      </c>
      <c r="CV164" s="847">
        <v>997</v>
      </c>
      <c r="CW164" s="847">
        <v>61.2</v>
      </c>
      <c r="CX164" s="847">
        <v>38.799999999999997</v>
      </c>
      <c r="CY164" s="847" t="s">
        <v>409</v>
      </c>
      <c r="CZ164" s="847" t="s">
        <v>409</v>
      </c>
      <c r="DA164" s="847" t="s">
        <v>409</v>
      </c>
      <c r="DB164" s="847" t="s">
        <v>409</v>
      </c>
      <c r="DC164" s="847">
        <v>0</v>
      </c>
      <c r="DD164" s="97">
        <v>51.351102941176471</v>
      </c>
      <c r="DE164" s="98">
        <v>0.71178379999999997</v>
      </c>
      <c r="DF164" s="820"/>
      <c r="DG164" s="879" t="s">
        <v>369</v>
      </c>
      <c r="DH164" s="872">
        <v>176</v>
      </c>
      <c r="DI164" s="872">
        <v>106</v>
      </c>
      <c r="DJ164" s="872">
        <v>34.200000000000003</v>
      </c>
      <c r="DK164" s="872">
        <v>2</v>
      </c>
      <c r="DL164" s="872">
        <v>3</v>
      </c>
      <c r="DM164" s="872">
        <v>2</v>
      </c>
      <c r="DN164" s="820" t="s">
        <v>438</v>
      </c>
      <c r="DO164" s="873" t="s">
        <v>534</v>
      </c>
      <c r="DP164" s="872">
        <v>80</v>
      </c>
      <c r="DQ164" s="872" t="s">
        <v>440</v>
      </c>
      <c r="DR164" s="872" t="s">
        <v>438</v>
      </c>
      <c r="DS164" s="873" t="s">
        <v>3473</v>
      </c>
      <c r="DT164" s="873" t="s">
        <v>3474</v>
      </c>
      <c r="DW164" s="61"/>
    </row>
    <row r="165" spans="1:188" ht="13.15" customHeight="1">
      <c r="A165" s="29"/>
      <c r="B165" s="30">
        <v>10720</v>
      </c>
      <c r="C165" s="810" t="s">
        <v>356</v>
      </c>
      <c r="D165" s="32" t="s">
        <v>242</v>
      </c>
      <c r="E165" s="32">
        <v>6404271181</v>
      </c>
      <c r="F165" s="69">
        <v>55</v>
      </c>
      <c r="G165" s="32" t="s">
        <v>1488</v>
      </c>
      <c r="H165" s="842" t="s">
        <v>668</v>
      </c>
      <c r="I165" s="843" t="s">
        <v>338</v>
      </c>
      <c r="J165" s="30" t="s">
        <v>356</v>
      </c>
      <c r="K165" s="29" t="s">
        <v>43</v>
      </c>
      <c r="L165" s="29" t="s">
        <v>357</v>
      </c>
      <c r="M165" s="845" t="s">
        <v>105</v>
      </c>
      <c r="N165" s="29">
        <v>3</v>
      </c>
      <c r="O165" s="29"/>
      <c r="P165" s="29">
        <v>1</v>
      </c>
      <c r="Q165" s="846" t="s">
        <v>781</v>
      </c>
      <c r="R165" s="852">
        <v>0.56285243229999993</v>
      </c>
      <c r="S165" s="98">
        <v>766.89259300000003</v>
      </c>
      <c r="T165" s="29" t="s">
        <v>124</v>
      </c>
      <c r="U165" s="29" t="s">
        <v>124</v>
      </c>
      <c r="V165" s="29" t="s">
        <v>124</v>
      </c>
      <c r="W165" s="29" t="s">
        <v>124</v>
      </c>
      <c r="X165" s="29" t="s">
        <v>124</v>
      </c>
      <c r="Y165" s="29" t="s">
        <v>124</v>
      </c>
      <c r="Z165" s="29" t="s">
        <v>124</v>
      </c>
      <c r="AA165" s="39">
        <v>5075.1063999999997</v>
      </c>
      <c r="AB165" s="853">
        <f>AO165*AA165/100</f>
        <v>806.94191760000001</v>
      </c>
      <c r="AC165" s="29"/>
      <c r="AD165" s="29"/>
      <c r="AE165" s="29"/>
      <c r="AF165" s="29"/>
      <c r="AG165" s="29"/>
      <c r="AH165" s="29"/>
      <c r="AI165" s="29"/>
      <c r="AJ165" s="62">
        <v>12</v>
      </c>
      <c r="AK165" s="822"/>
      <c r="AL165" s="822"/>
      <c r="AM165" s="29"/>
      <c r="AN165" s="29"/>
      <c r="AO165" s="95">
        <v>15.9</v>
      </c>
      <c r="AP165" s="95">
        <v>83.8</v>
      </c>
      <c r="AQ165" s="32">
        <v>2819</v>
      </c>
      <c r="AR165" s="32">
        <v>12.7</v>
      </c>
      <c r="AS165" s="32">
        <v>5646</v>
      </c>
      <c r="AT165" s="32">
        <v>55.3</v>
      </c>
      <c r="AU165" s="32">
        <v>6092</v>
      </c>
      <c r="AV165" s="32">
        <v>12.4</v>
      </c>
      <c r="AW165" s="32">
        <v>58215</v>
      </c>
      <c r="AX165" s="32">
        <v>63.9</v>
      </c>
      <c r="AY165" s="32">
        <v>4983</v>
      </c>
      <c r="AZ165" s="32">
        <v>54.8</v>
      </c>
      <c r="BA165" s="32">
        <v>11135</v>
      </c>
      <c r="BB165" s="95">
        <v>33</v>
      </c>
      <c r="BC165" s="32">
        <v>38.6</v>
      </c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2">
        <v>49.1</v>
      </c>
      <c r="BQ165" s="81">
        <v>35.5</v>
      </c>
      <c r="BR165" s="83">
        <v>57.7</v>
      </c>
      <c r="BS165" s="85">
        <v>4.8</v>
      </c>
      <c r="BT165" s="69">
        <v>27.8</v>
      </c>
      <c r="BU165" s="89">
        <v>4.0999999999999996</v>
      </c>
      <c r="BV165" s="69">
        <v>11.6</v>
      </c>
      <c r="BW165" s="32" t="s">
        <v>124</v>
      </c>
      <c r="BX165" s="91">
        <v>34.200000000000003</v>
      </c>
      <c r="BY165" s="32" t="s">
        <v>124</v>
      </c>
      <c r="BZ165" s="69">
        <v>45.4</v>
      </c>
      <c r="CA165" s="69">
        <v>54.6</v>
      </c>
      <c r="CB165" s="93">
        <v>0.83150183150183143</v>
      </c>
      <c r="CC165" s="111">
        <v>0.4</v>
      </c>
      <c r="CD165" s="32" t="s">
        <v>124</v>
      </c>
      <c r="CE165" s="69">
        <v>95.8</v>
      </c>
      <c r="CF165" s="69">
        <v>52.1</v>
      </c>
      <c r="CG165" s="95">
        <v>24.349400000000003</v>
      </c>
      <c r="CH165" s="32">
        <v>86.9</v>
      </c>
      <c r="CI165" s="89">
        <v>18941</v>
      </c>
      <c r="CJ165" s="95">
        <v>13.099999999999994</v>
      </c>
      <c r="CK165" s="95">
        <v>56.372900000000008</v>
      </c>
      <c r="CL165" s="95">
        <v>18</v>
      </c>
      <c r="CM165" s="95">
        <v>10.386000000000001</v>
      </c>
      <c r="CN165" s="95">
        <v>24.2</v>
      </c>
      <c r="CO165" s="95">
        <v>13.9634</v>
      </c>
      <c r="CP165" s="95">
        <v>55.5</v>
      </c>
      <c r="CQ165" s="95">
        <v>32.023500000000006</v>
      </c>
      <c r="CR165" s="32">
        <v>1.3</v>
      </c>
      <c r="CS165" s="32" t="s">
        <v>792</v>
      </c>
      <c r="CT165" s="847" t="s">
        <v>409</v>
      </c>
      <c r="CU165" s="847" t="s">
        <v>409</v>
      </c>
      <c r="CV165" s="847">
        <v>218</v>
      </c>
      <c r="CW165" s="847">
        <v>14.2</v>
      </c>
      <c r="CX165" s="847">
        <v>85.8</v>
      </c>
      <c r="CY165" s="847" t="s">
        <v>409</v>
      </c>
      <c r="CZ165" s="847" t="s">
        <v>409</v>
      </c>
      <c r="DA165" s="847" t="s">
        <v>409</v>
      </c>
      <c r="DB165" s="847" t="s">
        <v>409</v>
      </c>
      <c r="DC165" s="848">
        <v>0</v>
      </c>
      <c r="DD165" s="97">
        <v>2.758313160912218</v>
      </c>
      <c r="DE165" s="98">
        <v>0.11032839999999999</v>
      </c>
      <c r="DF165" s="820"/>
      <c r="DG165" s="879" t="s">
        <v>357</v>
      </c>
      <c r="DH165" s="872">
        <v>185</v>
      </c>
      <c r="DI165" s="872">
        <v>110</v>
      </c>
      <c r="DJ165" s="872">
        <v>32.1</v>
      </c>
      <c r="DK165" s="872">
        <v>1</v>
      </c>
      <c r="DL165" s="872">
        <v>3</v>
      </c>
      <c r="DM165" s="872">
        <v>2</v>
      </c>
      <c r="DN165" s="820" t="s">
        <v>438</v>
      </c>
      <c r="DO165" s="845" t="s">
        <v>3457</v>
      </c>
      <c r="DP165" s="29">
        <v>70</v>
      </c>
      <c r="DQ165" s="29" t="s">
        <v>440</v>
      </c>
      <c r="DR165" s="29" t="s">
        <v>438</v>
      </c>
      <c r="DS165" s="845" t="s">
        <v>3475</v>
      </c>
      <c r="DT165" s="845" t="s">
        <v>3476</v>
      </c>
      <c r="DW165" s="61"/>
      <c r="DX165" s="15"/>
      <c r="DY165" s="15"/>
      <c r="DZ165" s="15"/>
      <c r="EA165" s="15"/>
      <c r="EB165" s="15"/>
      <c r="EC165" s="15"/>
      <c r="ED165" s="15"/>
      <c r="EE165" s="15"/>
      <c r="EF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</row>
    <row r="166" spans="1:188" ht="13.15" customHeight="1">
      <c r="A166" s="29"/>
      <c r="B166" s="30">
        <v>10886</v>
      </c>
      <c r="C166" s="810" t="s">
        <v>713</v>
      </c>
      <c r="D166" s="32" t="s">
        <v>1419</v>
      </c>
      <c r="E166" s="32">
        <v>5808100078</v>
      </c>
      <c r="F166" s="69">
        <v>61</v>
      </c>
      <c r="G166" s="32" t="s">
        <v>1418</v>
      </c>
      <c r="H166" s="842" t="s">
        <v>742</v>
      </c>
      <c r="I166" s="843"/>
      <c r="J166" s="844" t="s">
        <v>713</v>
      </c>
      <c r="K166" s="29" t="s">
        <v>43</v>
      </c>
      <c r="L166" s="69" t="s">
        <v>714</v>
      </c>
      <c r="M166" s="845"/>
      <c r="N166" s="29"/>
      <c r="O166" s="29"/>
      <c r="P166" s="29">
        <v>1</v>
      </c>
      <c r="Q166" s="862" t="s">
        <v>801</v>
      </c>
      <c r="R166" s="29"/>
      <c r="S166" s="29"/>
      <c r="T166" s="29"/>
      <c r="U166" s="29"/>
      <c r="V166" s="29"/>
      <c r="W166" s="29"/>
      <c r="X166" s="32"/>
      <c r="Y166" s="32"/>
      <c r="Z166" s="32"/>
      <c r="AA166" s="29"/>
      <c r="AB166" s="29"/>
      <c r="AC166" s="32"/>
      <c r="AD166" s="32"/>
      <c r="AE166" s="29"/>
      <c r="AF166" s="29"/>
      <c r="AG166" s="29"/>
      <c r="AH166" s="29"/>
      <c r="AI166" s="29"/>
      <c r="AJ166" s="62"/>
      <c r="AK166" s="29"/>
      <c r="AL166" s="29"/>
      <c r="AM166" s="29"/>
      <c r="AN166" s="29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2"/>
      <c r="BQ166" s="81">
        <v>26.4</v>
      </c>
      <c r="BR166" s="83">
        <v>63.8</v>
      </c>
      <c r="BS166" s="85">
        <v>9.4</v>
      </c>
      <c r="BT166" s="69">
        <v>23.8</v>
      </c>
      <c r="BU166" s="89">
        <v>0.4</v>
      </c>
      <c r="BV166" s="69">
        <v>1.4</v>
      </c>
      <c r="BW166" s="69" t="s">
        <v>124</v>
      </c>
      <c r="BX166" s="91">
        <v>56.4</v>
      </c>
      <c r="BY166" s="69" t="s">
        <v>124</v>
      </c>
      <c r="BZ166" s="69">
        <v>42.8</v>
      </c>
      <c r="CA166" s="69">
        <v>57.2</v>
      </c>
      <c r="CB166" s="93">
        <v>0.74825174825174812</v>
      </c>
      <c r="CC166" s="111">
        <v>0.02</v>
      </c>
      <c r="CD166" s="69" t="s">
        <v>124</v>
      </c>
      <c r="CE166" s="69">
        <v>67.099999999999994</v>
      </c>
      <c r="CF166" s="69">
        <v>62</v>
      </c>
      <c r="CG166" s="95">
        <v>49.253599999999992</v>
      </c>
      <c r="CH166" s="32">
        <v>94.9</v>
      </c>
      <c r="CI166" s="32">
        <v>15819</v>
      </c>
      <c r="CJ166" s="95">
        <v>5.0999999999999943</v>
      </c>
      <c r="CK166" s="95">
        <v>63.672399999999996</v>
      </c>
      <c r="CL166" s="32">
        <v>26.5</v>
      </c>
      <c r="CM166" s="95">
        <v>16.906999999999996</v>
      </c>
      <c r="CN166" s="32">
        <v>50.7</v>
      </c>
      <c r="CO166" s="95">
        <v>32.346599999999995</v>
      </c>
      <c r="CP166" s="32">
        <v>22.6</v>
      </c>
      <c r="CQ166" s="95">
        <v>14.418800000000001</v>
      </c>
      <c r="CR166" s="32">
        <v>0.5</v>
      </c>
      <c r="CS166" s="96" t="s">
        <v>792</v>
      </c>
      <c r="CT166" s="849" t="s">
        <v>409</v>
      </c>
      <c r="CU166" s="849" t="s">
        <v>409</v>
      </c>
      <c r="CV166" s="849" t="s">
        <v>409</v>
      </c>
      <c r="CW166" s="849" t="s">
        <v>409</v>
      </c>
      <c r="CX166" s="849" t="s">
        <v>409</v>
      </c>
      <c r="CY166" s="849" t="s">
        <v>409</v>
      </c>
      <c r="CZ166" s="849" t="s">
        <v>409</v>
      </c>
      <c r="DA166" s="849" t="s">
        <v>409</v>
      </c>
      <c r="DB166" s="849" t="s">
        <v>409</v>
      </c>
      <c r="DC166" s="849" t="s">
        <v>409</v>
      </c>
      <c r="DD166" s="97">
        <v>16.079393398751115</v>
      </c>
      <c r="DE166" s="98">
        <v>0.18371080000000001</v>
      </c>
      <c r="DF166" s="820"/>
      <c r="DG166" s="879" t="s">
        <v>714</v>
      </c>
      <c r="DH166" s="872" t="s">
        <v>615</v>
      </c>
      <c r="DI166" s="872" t="s">
        <v>615</v>
      </c>
      <c r="DJ166" s="872" t="s">
        <v>615</v>
      </c>
      <c r="DK166" s="872">
        <v>1</v>
      </c>
      <c r="DL166" s="872">
        <v>2</v>
      </c>
      <c r="DM166" s="872">
        <v>2</v>
      </c>
      <c r="DN166" s="820" t="s">
        <v>438</v>
      </c>
      <c r="DO166" s="845" t="s">
        <v>456</v>
      </c>
      <c r="DP166" s="29" t="s">
        <v>3477</v>
      </c>
      <c r="DQ166" s="29" t="s">
        <v>440</v>
      </c>
      <c r="DR166" s="29" t="s">
        <v>438</v>
      </c>
      <c r="DS166" s="845" t="s">
        <v>3478</v>
      </c>
      <c r="DT166" s="845" t="s">
        <v>3479</v>
      </c>
      <c r="DW166" s="61"/>
    </row>
    <row r="167" spans="1:188" ht="13.15" customHeight="1">
      <c r="A167" s="29"/>
      <c r="B167" s="30">
        <v>9092</v>
      </c>
      <c r="C167" s="810" t="s">
        <v>68</v>
      </c>
      <c r="D167" s="32" t="s">
        <v>2002</v>
      </c>
      <c r="E167" s="812" t="s">
        <v>2001</v>
      </c>
      <c r="F167" s="69">
        <v>17</v>
      </c>
      <c r="G167" s="32" t="s">
        <v>2000</v>
      </c>
      <c r="H167" s="842" t="s">
        <v>794</v>
      </c>
      <c r="I167" s="843"/>
      <c r="J167" s="844" t="s">
        <v>68</v>
      </c>
      <c r="K167" s="29" t="s">
        <v>48</v>
      </c>
      <c r="L167" s="29" t="s">
        <v>69</v>
      </c>
      <c r="M167" s="845" t="s">
        <v>122</v>
      </c>
      <c r="N167" s="29">
        <v>1</v>
      </c>
      <c r="O167" s="850">
        <v>5</v>
      </c>
      <c r="P167" s="29">
        <v>1</v>
      </c>
      <c r="Q167" s="846" t="s">
        <v>781</v>
      </c>
      <c r="R167" s="821" t="s">
        <v>747</v>
      </c>
      <c r="S167" s="98">
        <v>3157.086592000001</v>
      </c>
      <c r="T167" s="29">
        <v>48.3</v>
      </c>
      <c r="U167" s="29">
        <v>1.34</v>
      </c>
      <c r="V167" s="29">
        <v>0.36</v>
      </c>
      <c r="W167" s="29">
        <v>1030000</v>
      </c>
      <c r="X167" s="822">
        <v>89.9</v>
      </c>
      <c r="Y167" s="822">
        <v>5.78</v>
      </c>
      <c r="Z167" s="29">
        <v>604000</v>
      </c>
      <c r="AA167" s="63">
        <v>147194.59459459462</v>
      </c>
      <c r="AB167" s="853">
        <f>Y167*AA167/100</f>
        <v>8507.8475675675691</v>
      </c>
      <c r="AC167" s="32">
        <v>0.45</v>
      </c>
      <c r="AD167" s="32">
        <v>538000</v>
      </c>
      <c r="AE167" s="854">
        <f>Y167-AC167</f>
        <v>5.33</v>
      </c>
      <c r="AF167" s="29">
        <f>Z167-AD167</f>
        <v>66000</v>
      </c>
      <c r="AG167" s="853">
        <f>AB167*Y167/100</f>
        <v>491.75358940540553</v>
      </c>
      <c r="AH167" s="853">
        <f>AC167*AB167/100</f>
        <v>38.285314054054062</v>
      </c>
      <c r="AI167" s="853">
        <f>AG167-AH167</f>
        <v>453.46827535135145</v>
      </c>
      <c r="AJ167" s="62">
        <v>6</v>
      </c>
      <c r="AK167" s="853">
        <f>AG167/AJ167</f>
        <v>81.958931567567589</v>
      </c>
      <c r="AL167" s="853">
        <f>AH167/AJ167</f>
        <v>6.3808856756756773</v>
      </c>
      <c r="AM167" s="853">
        <f>AB167/AJ167</f>
        <v>1417.9745945945949</v>
      </c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82">
        <v>1.1299999999999999</v>
      </c>
      <c r="BR167" s="84">
        <v>2.82</v>
      </c>
      <c r="BS167" s="86">
        <v>94.6</v>
      </c>
      <c r="BT167" s="69">
        <v>0.7</v>
      </c>
      <c r="BU167" s="88">
        <v>0.1</v>
      </c>
      <c r="BV167" s="69">
        <v>7.9</v>
      </c>
      <c r="BW167" s="32" t="s">
        <v>124</v>
      </c>
      <c r="BX167" s="91">
        <v>1.5</v>
      </c>
      <c r="BY167" s="32">
        <v>0</v>
      </c>
      <c r="BZ167" s="69">
        <v>62.9</v>
      </c>
      <c r="CA167" s="69">
        <v>36.4</v>
      </c>
      <c r="CB167" s="93">
        <v>1.7280219780219781</v>
      </c>
      <c r="CC167" s="94">
        <v>0</v>
      </c>
      <c r="CD167" s="32" t="s">
        <v>124</v>
      </c>
      <c r="CE167" s="69">
        <v>6.6</v>
      </c>
      <c r="CF167" s="69">
        <v>7.3</v>
      </c>
      <c r="CG167" s="95">
        <v>2.5</v>
      </c>
      <c r="CH167" s="95">
        <v>96.9</v>
      </c>
      <c r="CI167" s="107">
        <v>47480</v>
      </c>
      <c r="CJ167" s="95">
        <v>3.0999999999999943</v>
      </c>
      <c r="CK167" s="95">
        <v>2.63</v>
      </c>
      <c r="CL167" s="95">
        <v>55.6</v>
      </c>
      <c r="CM167" s="95">
        <v>1.57</v>
      </c>
      <c r="CN167" s="95">
        <v>32.9</v>
      </c>
      <c r="CO167" s="95">
        <v>0.93</v>
      </c>
      <c r="CP167" s="95">
        <v>4.5599999999999996</v>
      </c>
      <c r="CQ167" s="95">
        <v>0.13</v>
      </c>
      <c r="CR167" s="95">
        <v>3.1E-2</v>
      </c>
      <c r="CS167" s="96" t="s">
        <v>784</v>
      </c>
      <c r="CT167" s="26">
        <v>80.900000000000006</v>
      </c>
      <c r="CU167" s="847" t="s">
        <v>409</v>
      </c>
      <c r="CV167" s="847">
        <v>76475</v>
      </c>
      <c r="CW167" s="847">
        <v>95</v>
      </c>
      <c r="CX167" s="847">
        <v>5</v>
      </c>
      <c r="CY167" s="847" t="s">
        <v>409</v>
      </c>
      <c r="CZ167" s="847" t="s">
        <v>409</v>
      </c>
      <c r="DA167" s="847" t="s">
        <v>409</v>
      </c>
      <c r="DB167" s="847" t="s">
        <v>409</v>
      </c>
      <c r="DC167" s="848">
        <v>0</v>
      </c>
      <c r="DD167" s="97">
        <v>53.539208903186456</v>
      </c>
      <c r="DE167" s="98">
        <v>24.532432432432433</v>
      </c>
      <c r="DF167" s="29" t="s">
        <v>506</v>
      </c>
      <c r="DG167" s="29" t="s">
        <v>506</v>
      </c>
      <c r="DH167" s="872">
        <v>180</v>
      </c>
      <c r="DI167" s="872">
        <v>72</v>
      </c>
      <c r="DJ167" s="872">
        <v>22</v>
      </c>
      <c r="DK167" s="29">
        <v>2</v>
      </c>
      <c r="DL167" s="29">
        <v>0</v>
      </c>
      <c r="DM167" s="29">
        <v>0</v>
      </c>
      <c r="DN167" s="29" t="s">
        <v>440</v>
      </c>
      <c r="DO167" s="845" t="s">
        <v>548</v>
      </c>
      <c r="DP167" s="68">
        <v>11</v>
      </c>
      <c r="DQ167" s="29" t="s">
        <v>438</v>
      </c>
      <c r="DR167" s="29" t="s">
        <v>440</v>
      </c>
      <c r="DS167" s="845" t="s">
        <v>549</v>
      </c>
      <c r="DT167" s="845" t="s">
        <v>521</v>
      </c>
      <c r="DU167" s="27"/>
      <c r="DV167" s="27"/>
      <c r="DW167" s="61"/>
    </row>
    <row r="168" spans="1:188" ht="13.15" customHeight="1">
      <c r="A168" s="29"/>
      <c r="B168" s="30">
        <v>9599</v>
      </c>
      <c r="C168" s="815" t="s">
        <v>663</v>
      </c>
      <c r="D168" s="832" t="s">
        <v>1012</v>
      </c>
      <c r="E168" s="832">
        <v>481003096</v>
      </c>
      <c r="F168" s="832">
        <v>70</v>
      </c>
      <c r="G168" s="832" t="s">
        <v>1851</v>
      </c>
      <c r="H168" s="842" t="s">
        <v>720</v>
      </c>
      <c r="I168" s="843"/>
      <c r="J168" s="844" t="s">
        <v>663</v>
      </c>
      <c r="K168" s="29" t="s">
        <v>43</v>
      </c>
      <c r="L168" s="832" t="s">
        <v>664</v>
      </c>
      <c r="M168" s="845"/>
      <c r="N168" s="29">
        <v>4</v>
      </c>
      <c r="O168" s="29"/>
      <c r="P168" s="29">
        <v>1</v>
      </c>
      <c r="Q168" s="846" t="s">
        <v>777</v>
      </c>
      <c r="R168" s="29"/>
      <c r="S168" s="98">
        <v>423.77453999999807</v>
      </c>
      <c r="T168" s="29"/>
      <c r="U168" s="29"/>
      <c r="V168" s="29"/>
      <c r="W168" s="29"/>
      <c r="X168" s="32"/>
      <c r="Y168" s="32"/>
      <c r="Z168" s="32"/>
      <c r="AA168" s="29"/>
      <c r="AB168" s="29"/>
      <c r="AC168" s="32"/>
      <c r="AD168" s="32"/>
      <c r="AE168" s="29"/>
      <c r="AF168" s="29"/>
      <c r="AG168" s="29"/>
      <c r="AH168" s="29"/>
      <c r="AI168" s="29"/>
      <c r="AJ168" s="62"/>
      <c r="AK168" s="29"/>
      <c r="AL168" s="29"/>
      <c r="AM168" s="29"/>
      <c r="AN168" s="29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2"/>
      <c r="BQ168" s="81">
        <v>26.7</v>
      </c>
      <c r="BR168" s="83">
        <v>4.4000000000000004</v>
      </c>
      <c r="BS168" s="86">
        <v>66.599999999999994</v>
      </c>
      <c r="BT168" s="87">
        <v>17.2</v>
      </c>
      <c r="BU168" s="88">
        <v>0.36</v>
      </c>
      <c r="BV168" s="109">
        <v>1.6</v>
      </c>
      <c r="BW168" s="32" t="s">
        <v>124</v>
      </c>
      <c r="BX168" s="95">
        <v>2</v>
      </c>
      <c r="BY168" s="98">
        <v>0.11</v>
      </c>
      <c r="BZ168" s="95">
        <v>37.700000000000003</v>
      </c>
      <c r="CA168" s="95">
        <v>62.9</v>
      </c>
      <c r="CB168" s="93">
        <v>0.59936406995230529</v>
      </c>
      <c r="CC168" s="94">
        <v>0.7</v>
      </c>
      <c r="CD168" s="32" t="s">
        <v>124</v>
      </c>
      <c r="CE168" s="95">
        <v>17.600000000000001</v>
      </c>
      <c r="CF168" s="95">
        <v>22.8</v>
      </c>
      <c r="CG168" s="95">
        <v>1.4</v>
      </c>
      <c r="CH168" s="69">
        <v>94.5</v>
      </c>
      <c r="CI168" s="69">
        <v>65084</v>
      </c>
      <c r="CJ168" s="95">
        <v>5.5</v>
      </c>
      <c r="CK168" s="95">
        <v>3.5</v>
      </c>
      <c r="CL168" s="69">
        <v>13.1</v>
      </c>
      <c r="CM168" s="69">
        <v>0.6</v>
      </c>
      <c r="CN168" s="69">
        <v>18.7</v>
      </c>
      <c r="CO168" s="69">
        <v>0.8</v>
      </c>
      <c r="CP168" s="69">
        <v>47.7</v>
      </c>
      <c r="CQ168" s="95">
        <v>2.1</v>
      </c>
      <c r="CR168" s="95">
        <v>0.5</v>
      </c>
      <c r="CS168" s="96" t="s">
        <v>790</v>
      </c>
      <c r="CT168" s="847" t="s">
        <v>409</v>
      </c>
      <c r="CU168" s="847" t="s">
        <v>409</v>
      </c>
      <c r="CV168" s="847">
        <v>970</v>
      </c>
      <c r="CW168" s="847">
        <v>65.099999999999994</v>
      </c>
      <c r="CX168" s="847">
        <v>34.9</v>
      </c>
      <c r="CY168" s="847">
        <v>0.9</v>
      </c>
      <c r="CZ168" s="847">
        <v>493</v>
      </c>
      <c r="DA168" s="847" t="s">
        <v>409</v>
      </c>
      <c r="DB168" s="847">
        <v>4.66</v>
      </c>
      <c r="DC168" s="848">
        <v>0</v>
      </c>
      <c r="DD168" s="97">
        <v>3.7890209000508834</v>
      </c>
      <c r="DE168" s="98">
        <v>0.57231428571428566</v>
      </c>
      <c r="DF168" s="29" t="s">
        <v>445</v>
      </c>
      <c r="DG168" s="29" t="s">
        <v>445</v>
      </c>
      <c r="DH168" s="872">
        <v>172</v>
      </c>
      <c r="DI168" s="872">
        <v>80</v>
      </c>
      <c r="DJ168" s="872">
        <v>27</v>
      </c>
      <c r="DK168" s="29">
        <v>2</v>
      </c>
      <c r="DL168" s="29" t="s">
        <v>124</v>
      </c>
      <c r="DM168" s="29" t="s">
        <v>124</v>
      </c>
      <c r="DN168" s="29" t="s">
        <v>440</v>
      </c>
      <c r="DO168" s="845" t="s">
        <v>665</v>
      </c>
      <c r="DP168" s="29" t="s">
        <v>615</v>
      </c>
      <c r="DQ168" s="29" t="s">
        <v>438</v>
      </c>
      <c r="DR168" s="29" t="s">
        <v>438</v>
      </c>
      <c r="DS168" s="845" t="s">
        <v>666</v>
      </c>
      <c r="DT168" s="845" t="s">
        <v>618</v>
      </c>
      <c r="DW168" s="61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</row>
    <row r="169" spans="1:188">
      <c r="H169" s="43"/>
      <c r="I169" s="70"/>
      <c r="J169" s="73"/>
      <c r="K169" s="37"/>
      <c r="L169" s="5"/>
      <c r="M169" s="9"/>
      <c r="N169" s="13"/>
      <c r="O169" s="13"/>
      <c r="X169"/>
      <c r="Y169"/>
      <c r="Z169"/>
      <c r="AC169"/>
      <c r="AD169"/>
      <c r="AJ169" s="31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P169"/>
      <c r="BQ169" s="40"/>
      <c r="BR169" s="40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41"/>
      <c r="DG169" s="41"/>
      <c r="DH169" s="41"/>
      <c r="DI169" s="41"/>
      <c r="DJ169" s="41"/>
      <c r="DK169" s="34"/>
      <c r="DL169" s="38"/>
      <c r="DM169" s="38"/>
      <c r="DN169" s="42"/>
      <c r="DO169" s="76"/>
      <c r="DP169" s="42"/>
      <c r="DQ169" s="42"/>
      <c r="DR169" s="42"/>
      <c r="DS169" s="76"/>
      <c r="DT169" s="76"/>
    </row>
    <row r="170" spans="1:188">
      <c r="H170" s="43"/>
      <c r="I170" s="70"/>
      <c r="J170" s="73"/>
      <c r="K170" s="37"/>
      <c r="L170" s="5"/>
      <c r="M170" s="9"/>
      <c r="N170" s="13"/>
      <c r="O170" s="13"/>
      <c r="X170"/>
      <c r="Y170"/>
      <c r="Z170"/>
      <c r="AC170"/>
      <c r="AD170"/>
      <c r="AJ170" s="31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P170"/>
      <c r="BQ170" s="40"/>
      <c r="BR170" s="40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41"/>
      <c r="DG170" s="41"/>
      <c r="DH170" s="41"/>
      <c r="DI170" s="41"/>
      <c r="DJ170" s="41"/>
      <c r="DK170" s="34"/>
      <c r="DL170" s="38"/>
      <c r="DM170" s="38"/>
      <c r="DN170" s="42"/>
      <c r="DO170" s="76"/>
      <c r="DP170" s="42"/>
      <c r="DQ170" s="42"/>
      <c r="DR170" s="42"/>
      <c r="DS170" s="76"/>
      <c r="DT170" s="76"/>
    </row>
    <row r="171" spans="1:188">
      <c r="H171" s="43"/>
      <c r="I171" s="70"/>
      <c r="J171" s="73" t="s">
        <v>125</v>
      </c>
      <c r="K171" s="37"/>
      <c r="L171" s="5"/>
      <c r="M171" s="9"/>
      <c r="N171" s="13"/>
      <c r="O171" s="13"/>
      <c r="X171"/>
      <c r="Y171"/>
      <c r="Z171"/>
      <c r="AC171"/>
      <c r="AD171"/>
      <c r="AJ171" s="3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P171"/>
      <c r="BQ171" s="40"/>
      <c r="BR171" s="40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41"/>
      <c r="DG171" s="41"/>
      <c r="DH171" s="41"/>
      <c r="DI171" s="41"/>
      <c r="DJ171" s="41"/>
      <c r="DK171" s="34"/>
      <c r="DL171" s="38"/>
      <c r="DM171" s="38"/>
      <c r="DN171" s="42"/>
      <c r="DO171" s="76"/>
      <c r="DP171" s="42"/>
      <c r="DQ171" s="42"/>
      <c r="DR171" s="42"/>
      <c r="DS171" s="76"/>
      <c r="DT171" s="76"/>
    </row>
    <row r="172" spans="1:188">
      <c r="I172" s="70"/>
      <c r="J172" s="73"/>
      <c r="K172" s="4"/>
      <c r="L172" s="6"/>
      <c r="M172" s="9"/>
      <c r="N172" s="13"/>
      <c r="O172" s="13"/>
      <c r="X172"/>
      <c r="Y172"/>
      <c r="Z172"/>
      <c r="AC172"/>
      <c r="AD172"/>
      <c r="AJ172" s="31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P172"/>
    </row>
    <row r="173" spans="1:188">
      <c r="I173" s="70"/>
      <c r="J173" s="73"/>
      <c r="K173" s="4"/>
      <c r="L173" s="6"/>
      <c r="M173" s="9"/>
      <c r="N173" s="13"/>
      <c r="O173" s="13"/>
      <c r="X173"/>
      <c r="Y173"/>
      <c r="Z173"/>
      <c r="AC173"/>
      <c r="AD173"/>
      <c r="AJ173" s="31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P173"/>
    </row>
    <row r="174" spans="1:188">
      <c r="I174" s="70"/>
      <c r="J174" s="73"/>
      <c r="K174" s="4"/>
      <c r="L174" s="6"/>
      <c r="M174" s="9"/>
      <c r="N174" s="13"/>
      <c r="O174" s="13"/>
      <c r="X174"/>
      <c r="Y174"/>
      <c r="Z174"/>
      <c r="AC174"/>
      <c r="AD174"/>
      <c r="AJ174" s="31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P174"/>
    </row>
    <row r="176" spans="1:188">
      <c r="I176" s="70"/>
      <c r="J176" s="73"/>
      <c r="K176" s="4"/>
      <c r="L176" s="36"/>
      <c r="M176" s="19"/>
      <c r="N176" s="14"/>
      <c r="O176" s="14"/>
      <c r="P176" s="13"/>
      <c r="X176"/>
      <c r="Y176"/>
      <c r="Z176"/>
      <c r="AC176"/>
      <c r="AD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P176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M176" s="15"/>
      <c r="DN176" s="12"/>
      <c r="DO176" s="77"/>
      <c r="DP176" s="12"/>
      <c r="DQ176" s="12"/>
      <c r="DR176" s="12"/>
      <c r="DS176" s="77"/>
      <c r="DT176" s="77"/>
    </row>
    <row r="177" spans="9:68">
      <c r="I177" s="70"/>
      <c r="J177" s="44"/>
      <c r="K177" s="4"/>
      <c r="L177" s="8"/>
      <c r="M177" s="19"/>
      <c r="N177" s="14"/>
      <c r="O177" s="14"/>
      <c r="P177" s="13"/>
      <c r="X177"/>
      <c r="Y177"/>
      <c r="Z177"/>
      <c r="AC177"/>
      <c r="AD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P177"/>
    </row>
    <row r="178" spans="9:68">
      <c r="I178" s="70"/>
      <c r="J178" s="73" t="s">
        <v>125</v>
      </c>
      <c r="K178" s="4"/>
      <c r="L178" s="8"/>
      <c r="M178" s="9"/>
      <c r="N178" s="13"/>
      <c r="O178" s="13"/>
      <c r="T178"/>
      <c r="U178"/>
      <c r="V178"/>
      <c r="W178"/>
      <c r="X178"/>
      <c r="Y178"/>
      <c r="Z178"/>
      <c r="AA178"/>
      <c r="AB178" s="24"/>
      <c r="AC178" s="11"/>
      <c r="AD178" s="11"/>
    </row>
    <row r="179" spans="9:68">
      <c r="I179" s="70"/>
      <c r="J179" s="73"/>
      <c r="K179" s="4"/>
      <c r="L179" s="8"/>
      <c r="M179" s="72" t="s">
        <v>125</v>
      </c>
      <c r="N179" s="13"/>
      <c r="O179" s="13"/>
      <c r="T179"/>
      <c r="U179"/>
      <c r="V179"/>
      <c r="W179"/>
      <c r="X179"/>
      <c r="Y179"/>
      <c r="Z179"/>
      <c r="AA179"/>
      <c r="AB179" s="24"/>
      <c r="AE179" s="20" t="s">
        <v>125</v>
      </c>
    </row>
    <row r="180" spans="9:68">
      <c r="W180" s="24"/>
      <c r="AZ180" s="20" t="s">
        <v>125</v>
      </c>
    </row>
    <row r="181" spans="9:68">
      <c r="W181" s="24"/>
    </row>
    <row r="182" spans="9:68">
      <c r="W182" s="24"/>
    </row>
    <row r="183" spans="9:68">
      <c r="W183" s="24"/>
    </row>
    <row r="184" spans="9:68">
      <c r="W184" s="24"/>
      <c r="AW184" s="3" t="s">
        <v>125</v>
      </c>
    </row>
    <row r="185" spans="9:68">
      <c r="M185" s="19" t="s">
        <v>125</v>
      </c>
      <c r="W185" s="24"/>
    </row>
    <row r="186" spans="9:68">
      <c r="W186" s="24"/>
    </row>
    <row r="187" spans="9:68">
      <c r="W187" s="24"/>
    </row>
    <row r="188" spans="9:68">
      <c r="W188" s="24"/>
    </row>
    <row r="189" spans="9:68">
      <c r="U189" s="24"/>
      <c r="V189" s="24"/>
      <c r="W189" s="24"/>
    </row>
    <row r="190" spans="9:68">
      <c r="U190" s="24"/>
      <c r="V190" s="24"/>
      <c r="W190" s="24"/>
    </row>
    <row r="191" spans="9:68">
      <c r="U191" s="24"/>
      <c r="V191" s="24"/>
      <c r="W191" s="24"/>
    </row>
    <row r="192" spans="9:68">
      <c r="U192" s="24"/>
      <c r="V192" s="24"/>
      <c r="W192" s="24"/>
    </row>
    <row r="193" spans="2:124">
      <c r="U193" s="24"/>
      <c r="V193" s="24"/>
      <c r="W193" s="24"/>
    </row>
    <row r="194" spans="2:124" s="17" customFormat="1" ht="12.75" customHeight="1">
      <c r="B194" s="7"/>
      <c r="C194" s="7"/>
      <c r="D194" s="7"/>
      <c r="E194" s="7"/>
      <c r="F194" s="7"/>
      <c r="G194" s="824"/>
      <c r="H194" s="23"/>
      <c r="I194" s="71"/>
      <c r="K194" s="7"/>
      <c r="M194" s="71"/>
      <c r="N194" s="7"/>
      <c r="O194" s="7"/>
      <c r="P194" s="7"/>
      <c r="T194" s="21"/>
      <c r="U194" s="24"/>
      <c r="V194" s="24"/>
      <c r="W194" s="24"/>
      <c r="X194" s="21"/>
      <c r="Y194" s="21"/>
      <c r="Z194" s="21"/>
      <c r="AB194" s="3"/>
      <c r="DO194" s="71"/>
      <c r="DS194" s="71"/>
      <c r="DT194" s="71"/>
    </row>
    <row r="195" spans="2:124" s="17" customFormat="1" ht="12.75" customHeight="1">
      <c r="B195" s="7"/>
      <c r="C195" s="7"/>
      <c r="D195" s="7"/>
      <c r="E195" s="7"/>
      <c r="F195" s="7"/>
      <c r="G195" s="824"/>
      <c r="H195" s="23"/>
      <c r="I195" s="71"/>
      <c r="K195" s="7"/>
      <c r="M195" s="71"/>
      <c r="N195" s="7"/>
      <c r="O195" s="7"/>
      <c r="P195" s="7"/>
      <c r="U195" s="24"/>
      <c r="V195" s="24"/>
      <c r="W195" s="24"/>
      <c r="AB195"/>
      <c r="DO195" s="71"/>
      <c r="DS195" s="71"/>
      <c r="DT195" s="71"/>
    </row>
    <row r="196" spans="2:124">
      <c r="U196" s="24"/>
      <c r="V196" s="24"/>
      <c r="W196" s="24"/>
      <c r="AB196"/>
    </row>
    <row r="197" spans="2:124">
      <c r="U197" s="24"/>
      <c r="V197" s="24"/>
      <c r="W197" s="24"/>
      <c r="AB197"/>
    </row>
    <row r="198" spans="2:124">
      <c r="U198" s="24"/>
      <c r="V198" s="24"/>
      <c r="W198" s="24"/>
      <c r="AB198"/>
    </row>
    <row r="199" spans="2:124">
      <c r="U199" s="24"/>
      <c r="V199" s="24"/>
      <c r="W199" s="24"/>
      <c r="AB199"/>
    </row>
    <row r="200" spans="2:124">
      <c r="U200" s="24"/>
      <c r="V200" s="24"/>
      <c r="W200" s="24"/>
      <c r="AB200"/>
    </row>
    <row r="201" spans="2:124">
      <c r="U201" s="24"/>
      <c r="V201" s="24"/>
      <c r="W201" s="24"/>
      <c r="AB201"/>
    </row>
    <row r="202" spans="2:124">
      <c r="U202" s="24"/>
      <c r="W202" s="24"/>
      <c r="AB202"/>
    </row>
    <row r="203" spans="2:124">
      <c r="U203" s="24"/>
      <c r="AA203" s="24"/>
      <c r="AB203"/>
    </row>
    <row r="204" spans="2:124">
      <c r="U204" s="25"/>
      <c r="V204" s="25"/>
      <c r="W204" s="25"/>
      <c r="AB204"/>
    </row>
    <row r="205" spans="2:124">
      <c r="AB205"/>
    </row>
    <row r="206" spans="2:124">
      <c r="AB206"/>
    </row>
  </sheetData>
  <autoFilter ref="A2:GF168">
    <filterColumn colId="7">
      <filters>
        <filter val="fMLP"/>
        <filter val="fMLP + pHRODO + THP-1 M1-M2"/>
        <filter val="fMLP, infekce"/>
        <filter val="fmMLP, infekce"/>
        <filter val="chemokiny"/>
        <filter val="chemokiny + pHRODO"/>
        <filter val="chemokiny + pHRODO + THP-1 M1-M2"/>
        <filter val="chemokiny + THP-1 M1-M2"/>
        <filter val="infekce + pHRODO + THP-1 M1-M2"/>
        <filter val="pHRODO"/>
        <filter val="pHRODO + THP-1 M1-M10"/>
        <filter val="pHRODO + THP-1 M1-M11"/>
        <filter val="pHRODO + THP-1 M1-M12"/>
        <filter val="pHRODO + THP-1 M1-M13"/>
        <filter val="pHRODO + THP-1 M1-M14"/>
        <filter val="pHRODO + THP-1 M1-M16"/>
        <filter val="pHRODO + THP-1 M1-M17"/>
        <filter val="pHRODO + THP-1 M1-M18"/>
        <filter val="pHRODO + THP-1 M1-M19"/>
        <filter val="pHRODO + THP-1 M1-M2"/>
        <filter val="pHRODO + THP-1 M1-M20"/>
        <filter val="pHRODO + THP-1 M1-M21"/>
        <filter val="pHRODO + THP-1 M1-M22"/>
        <filter val="pHRODO + THP-1 M1-M3"/>
        <filter val="pHRODO + THP-1 M1-M4"/>
        <filter val="pHRODO + THP-1 M1-M5"/>
        <filter val="pHRODO + THP-1 M1-M6"/>
        <filter val="pHRODO + THP-1 M1-M7"/>
        <filter val="pHRODO + THP-1 M1-M8"/>
        <filter val="pHRODO + THP-1 M1-M9"/>
        <filter val="THP-1 M1-M2"/>
      </filters>
    </filterColumn>
  </autoFilter>
  <phoneticPr fontId="64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CD1387"/>
  <sheetViews>
    <sheetView zoomScale="80" zoomScaleNormal="80" workbookViewId="0">
      <pane xSplit="8" ySplit="1" topLeftCell="I92" activePane="bottomRight" state="frozen"/>
      <selection activeCell="C118" sqref="C118"/>
      <selection pane="topRight" activeCell="C118" sqref="C118"/>
      <selection pane="bottomLeft" activeCell="C118" sqref="C118"/>
      <selection pane="bottomRight" activeCell="C118" sqref="C118"/>
    </sheetView>
  </sheetViews>
  <sheetFormatPr defaultColWidth="8.85546875" defaultRowHeight="15"/>
  <cols>
    <col min="1" max="1" width="5" style="116" customWidth="1"/>
    <col min="2" max="2" width="4.7109375" style="116" customWidth="1"/>
    <col min="3" max="3" width="16.5703125" style="135" customWidth="1"/>
    <col min="4" max="4" width="12.7109375" style="134" customWidth="1"/>
    <col min="5" max="5" width="8.85546875" style="116"/>
    <col min="6" max="6" width="13.28515625" style="116" bestFit="1" customWidth="1"/>
    <col min="7" max="7" width="4.28515625" style="116" customWidth="1"/>
    <col min="8" max="8" width="12.140625" style="116" customWidth="1"/>
    <col min="9" max="9" width="17.140625" style="133" customWidth="1"/>
    <col min="10" max="10" width="8.85546875" style="132" customWidth="1"/>
    <col min="11" max="11" width="2.85546875" style="112" customWidth="1"/>
    <col min="12" max="12" width="7.7109375" style="116" customWidth="1"/>
    <col min="13" max="13" width="11.7109375" style="116" customWidth="1"/>
    <col min="14" max="14" width="3" style="116" customWidth="1"/>
    <col min="15" max="15" width="4" style="116" customWidth="1"/>
    <col min="16" max="16" width="6.85546875" style="131" customWidth="1"/>
    <col min="17" max="17" width="8.85546875" style="131" hidden="1" customWidth="1"/>
    <col min="18" max="18" width="7.28515625" style="131" hidden="1" customWidth="1"/>
    <col min="19" max="19" width="6.5703125" style="130" customWidth="1"/>
    <col min="20" max="20" width="19.42578125" style="130" customWidth="1"/>
    <col min="21" max="21" width="19.28515625" style="130" customWidth="1"/>
    <col min="22" max="22" width="25.28515625" style="130" customWidth="1"/>
    <col min="23" max="23" width="12.42578125" style="130" customWidth="1"/>
    <col min="24" max="24" width="9.7109375" style="130" customWidth="1"/>
    <col min="25" max="25" width="10" style="129" customWidth="1"/>
    <col min="26" max="26" width="5.7109375" style="112" customWidth="1"/>
    <col min="27" max="27" width="4.7109375" style="116" customWidth="1"/>
    <col min="28" max="28" width="8.85546875" style="128" customWidth="1"/>
    <col min="29" max="29" width="8.85546875" style="116" customWidth="1"/>
    <col min="30" max="30" width="10.5703125" style="116" customWidth="1"/>
    <col min="31" max="31" width="5.7109375" style="116" customWidth="1"/>
    <col min="32" max="32" width="8.7109375" style="116" customWidth="1"/>
    <col min="33" max="33" width="14.140625" style="127" customWidth="1"/>
    <col min="34" max="34" width="9" style="126" customWidth="1"/>
    <col min="35" max="35" width="9" style="125" customWidth="1"/>
    <col min="36" max="36" width="9" style="124" customWidth="1"/>
    <col min="37" max="37" width="8.85546875" style="116" customWidth="1"/>
    <col min="38" max="38" width="9.28515625" style="123" customWidth="1"/>
    <col min="39" max="40" width="8.85546875" style="116" customWidth="1"/>
    <col min="41" max="41" width="8.85546875" style="122" customWidth="1"/>
    <col min="42" max="42" width="8.85546875" style="119" customWidth="1"/>
    <col min="43" max="44" width="8.85546875" style="116" customWidth="1"/>
    <col min="45" max="45" width="6.7109375" style="121" customWidth="1"/>
    <col min="46" max="46" width="8.85546875" style="120" customWidth="1"/>
    <col min="47" max="48" width="8.85546875" style="116" customWidth="1"/>
    <col min="49" max="49" width="8.85546875" style="119" customWidth="1"/>
    <col min="50" max="54" width="9.7109375" style="118" customWidth="1"/>
    <col min="55" max="55" width="7.28515625" style="118" customWidth="1"/>
    <col min="56" max="60" width="9.7109375" style="118" customWidth="1"/>
    <col min="61" max="61" width="7.42578125" style="118" customWidth="1"/>
    <col min="62" max="62" width="8.85546875" style="117" customWidth="1"/>
    <col min="63" max="64" width="8.85546875" style="116" customWidth="1"/>
    <col min="65" max="65" width="9" style="116" customWidth="1"/>
    <col min="66" max="67" width="9.140625" style="116" customWidth="1"/>
    <col min="68" max="69" width="9" style="116" customWidth="1"/>
    <col min="70" max="70" width="8.85546875" style="116" customWidth="1"/>
    <col min="71" max="71" width="9" style="116" customWidth="1"/>
    <col min="72" max="72" width="9.140625" style="115" customWidth="1"/>
    <col min="73" max="73" width="8.85546875" style="112" customWidth="1"/>
    <col min="74" max="74" width="7.28515625" style="114" customWidth="1"/>
    <col min="75" max="75" width="4.140625" style="112" customWidth="1"/>
    <col min="76" max="77" width="8.85546875" style="113"/>
    <col min="78" max="16384" width="8.85546875" style="112"/>
  </cols>
  <sheetData>
    <row r="1" spans="1:82" ht="103.15" customHeight="1" thickTop="1" thickBot="1">
      <c r="A1" s="776" t="s">
        <v>3195</v>
      </c>
      <c r="B1" s="795" t="s">
        <v>3194</v>
      </c>
      <c r="C1" s="776" t="s">
        <v>3193</v>
      </c>
      <c r="D1" s="776" t="s">
        <v>3192</v>
      </c>
      <c r="E1" s="776" t="s">
        <v>3191</v>
      </c>
      <c r="F1" s="776" t="s">
        <v>3190</v>
      </c>
      <c r="G1" s="776" t="s">
        <v>39</v>
      </c>
      <c r="H1" s="776" t="s">
        <v>3189</v>
      </c>
      <c r="I1" s="804" t="s">
        <v>38</v>
      </c>
      <c r="J1" s="803" t="s">
        <v>3188</v>
      </c>
      <c r="K1" s="802" t="s">
        <v>3187</v>
      </c>
      <c r="L1" s="776" t="s">
        <v>3186</v>
      </c>
      <c r="M1" s="776" t="s">
        <v>3185</v>
      </c>
      <c r="N1" s="776" t="s">
        <v>3184</v>
      </c>
      <c r="O1" s="776" t="s">
        <v>3183</v>
      </c>
      <c r="P1" s="776" t="s">
        <v>3182</v>
      </c>
      <c r="Q1" s="776" t="s">
        <v>3181</v>
      </c>
      <c r="R1" s="776" t="s">
        <v>3180</v>
      </c>
      <c r="S1" s="776" t="s">
        <v>3179</v>
      </c>
      <c r="T1" s="776" t="s">
        <v>3178</v>
      </c>
      <c r="U1" s="776" t="s">
        <v>3177</v>
      </c>
      <c r="V1" s="776" t="s">
        <v>3176</v>
      </c>
      <c r="W1" s="776" t="s">
        <v>3175</v>
      </c>
      <c r="X1" s="776" t="s">
        <v>3174</v>
      </c>
      <c r="Y1" s="776" t="s">
        <v>3173</v>
      </c>
      <c r="Z1" s="776" t="s">
        <v>3172</v>
      </c>
      <c r="AA1" s="776" t="s">
        <v>3171</v>
      </c>
      <c r="AB1" s="776" t="s">
        <v>3170</v>
      </c>
      <c r="AC1" s="776" t="s">
        <v>3169</v>
      </c>
      <c r="AD1" s="776" t="s">
        <v>3168</v>
      </c>
      <c r="AE1" s="776" t="s">
        <v>3167</v>
      </c>
      <c r="AF1" s="795" t="s">
        <v>3166</v>
      </c>
      <c r="AG1" s="801" t="s">
        <v>774</v>
      </c>
      <c r="AH1" s="800" t="s">
        <v>467</v>
      </c>
      <c r="AI1" s="799" t="s">
        <v>468</v>
      </c>
      <c r="AJ1" s="798" t="s">
        <v>469</v>
      </c>
      <c r="AK1" s="795" t="s">
        <v>748</v>
      </c>
      <c r="AL1" s="797" t="s">
        <v>749</v>
      </c>
      <c r="AM1" s="792" t="s">
        <v>750</v>
      </c>
      <c r="AN1" s="776" t="s">
        <v>751</v>
      </c>
      <c r="AO1" s="796" t="s">
        <v>752</v>
      </c>
      <c r="AP1" s="776" t="s">
        <v>753</v>
      </c>
      <c r="AQ1" s="792" t="s">
        <v>754</v>
      </c>
      <c r="AR1" s="795" t="s">
        <v>755</v>
      </c>
      <c r="AS1" s="794" t="s">
        <v>756</v>
      </c>
      <c r="AT1" s="793" t="s">
        <v>757</v>
      </c>
      <c r="AU1" s="792" t="s">
        <v>758</v>
      </c>
      <c r="AV1" s="776" t="s">
        <v>759</v>
      </c>
      <c r="AW1" s="776" t="s">
        <v>760</v>
      </c>
      <c r="AX1" s="791" t="s">
        <v>761</v>
      </c>
      <c r="AY1" s="790" t="s">
        <v>762</v>
      </c>
      <c r="AZ1" s="790" t="s">
        <v>763</v>
      </c>
      <c r="BA1" s="790" t="s">
        <v>764</v>
      </c>
      <c r="BB1" s="791" t="s">
        <v>765</v>
      </c>
      <c r="BC1" s="790" t="s">
        <v>766</v>
      </c>
      <c r="BD1" s="789" t="s">
        <v>767</v>
      </c>
      <c r="BE1" s="788" t="s">
        <v>768</v>
      </c>
      <c r="BF1" s="789" t="s">
        <v>769</v>
      </c>
      <c r="BG1" s="788" t="s">
        <v>770</v>
      </c>
      <c r="BH1" s="787" t="s">
        <v>771</v>
      </c>
      <c r="BI1" s="786" t="s">
        <v>772</v>
      </c>
      <c r="BJ1" s="785" t="s">
        <v>773</v>
      </c>
      <c r="BK1" s="784" t="s">
        <v>399</v>
      </c>
      <c r="BL1" s="784" t="s">
        <v>400</v>
      </c>
      <c r="BM1" s="783" t="s">
        <v>401</v>
      </c>
      <c r="BN1" s="783" t="s">
        <v>402</v>
      </c>
      <c r="BO1" s="783" t="s">
        <v>403</v>
      </c>
      <c r="BP1" s="782" t="s">
        <v>404</v>
      </c>
      <c r="BQ1" s="782" t="s">
        <v>405</v>
      </c>
      <c r="BR1" s="782" t="s">
        <v>406</v>
      </c>
      <c r="BS1" s="782" t="s">
        <v>407</v>
      </c>
      <c r="BT1" s="781" t="s">
        <v>408</v>
      </c>
      <c r="BU1" s="780" t="s">
        <v>775</v>
      </c>
      <c r="BV1" s="779" t="s">
        <v>776</v>
      </c>
      <c r="BW1" s="776"/>
      <c r="BX1" s="778" t="s">
        <v>775</v>
      </c>
      <c r="BY1" s="777" t="s">
        <v>776</v>
      </c>
      <c r="BZ1" s="776"/>
      <c r="CA1" s="776"/>
      <c r="CB1" s="776"/>
      <c r="CC1" s="776"/>
      <c r="CD1" s="776"/>
    </row>
    <row r="2" spans="1:82">
      <c r="A2" s="116">
        <v>1</v>
      </c>
      <c r="B2" s="116">
        <f>COUNTIFS($D$2:D2,D2,$F$2:F2,F2)</f>
        <v>1</v>
      </c>
      <c r="C2" s="160" t="s">
        <v>3165</v>
      </c>
      <c r="D2" s="775" t="s">
        <v>3164</v>
      </c>
      <c r="F2" s="156">
        <v>6905026535</v>
      </c>
      <c r="G2" s="152">
        <v>47</v>
      </c>
      <c r="H2" s="156" t="s">
        <v>3161</v>
      </c>
      <c r="K2" s="741" t="s">
        <v>670</v>
      </c>
      <c r="S2" s="129"/>
      <c r="T2" s="129"/>
      <c r="U2" s="774"/>
      <c r="V2" s="129"/>
      <c r="W2" s="773"/>
      <c r="X2" s="129"/>
      <c r="Z2" s="116"/>
      <c r="AH2" s="728">
        <v>30.3</v>
      </c>
      <c r="AI2" s="146">
        <v>14</v>
      </c>
      <c r="AJ2" s="727">
        <v>52.9</v>
      </c>
      <c r="AK2" s="116" t="s">
        <v>124</v>
      </c>
      <c r="AL2" s="144">
        <v>2.29</v>
      </c>
      <c r="AM2" s="116">
        <v>7.02</v>
      </c>
      <c r="AN2" s="139">
        <v>12</v>
      </c>
      <c r="AO2" s="143"/>
      <c r="AP2" s="361">
        <v>0.28000000000000003</v>
      </c>
      <c r="AQ2" s="116" t="s">
        <v>124</v>
      </c>
      <c r="AR2" s="116" t="s">
        <v>124</v>
      </c>
      <c r="AS2" s="142" t="s">
        <v>124</v>
      </c>
      <c r="AT2" s="141" t="s">
        <v>124</v>
      </c>
      <c r="AU2" s="116" t="s">
        <v>124</v>
      </c>
      <c r="AV2" s="116" t="s">
        <v>124</v>
      </c>
      <c r="AW2" s="119" t="s">
        <v>124</v>
      </c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116" t="s">
        <v>790</v>
      </c>
      <c r="BK2" s="211" t="s">
        <v>409</v>
      </c>
      <c r="BL2" s="211" t="s">
        <v>409</v>
      </c>
      <c r="BM2" s="211" t="s">
        <v>409</v>
      </c>
      <c r="BN2" s="211" t="s">
        <v>409</v>
      </c>
      <c r="BO2" s="211" t="s">
        <v>409</v>
      </c>
      <c r="BP2" s="211" t="s">
        <v>409</v>
      </c>
      <c r="BQ2" s="211" t="s">
        <v>409</v>
      </c>
      <c r="BR2" s="211" t="s">
        <v>409</v>
      </c>
      <c r="BS2" s="211" t="s">
        <v>409</v>
      </c>
      <c r="BT2" s="211" t="s">
        <v>409</v>
      </c>
      <c r="BU2" s="712"/>
    </row>
    <row r="3" spans="1:82">
      <c r="A3" s="116">
        <v>2</v>
      </c>
      <c r="B3" s="116">
        <f>COUNTIFS($D$2:D3,D3,$F$2:F3,F3)</f>
        <v>1</v>
      </c>
      <c r="C3" s="154" t="s">
        <v>3163</v>
      </c>
      <c r="D3" s="758" t="s">
        <v>3162</v>
      </c>
      <c r="E3" s="266"/>
      <c r="F3" s="152">
        <v>5658061233</v>
      </c>
      <c r="G3" s="152">
        <v>60</v>
      </c>
      <c r="H3" s="152" t="s">
        <v>3161</v>
      </c>
      <c r="I3" s="281"/>
      <c r="J3" s="271"/>
      <c r="K3" s="729" t="s">
        <v>670</v>
      </c>
      <c r="L3" s="266"/>
      <c r="M3" s="266"/>
      <c r="N3" s="266"/>
      <c r="O3" s="266"/>
      <c r="P3" s="391"/>
      <c r="Q3" s="391"/>
      <c r="R3" s="696"/>
      <c r="S3" s="772"/>
      <c r="T3" s="383"/>
      <c r="U3" s="383"/>
      <c r="V3" s="383"/>
      <c r="W3" s="771"/>
      <c r="X3" s="383"/>
      <c r="Y3" s="519"/>
      <c r="Z3" s="299"/>
      <c r="AA3" s="266"/>
      <c r="AB3" s="152"/>
      <c r="AC3" s="266"/>
      <c r="AD3" s="266"/>
      <c r="AE3" s="266"/>
      <c r="AF3" s="266"/>
      <c r="AG3" s="562"/>
      <c r="AH3" s="737">
        <v>35.6</v>
      </c>
      <c r="AI3" s="146">
        <v>36.5</v>
      </c>
      <c r="AJ3" s="727">
        <v>11.7</v>
      </c>
      <c r="AK3" s="116" t="s">
        <v>124</v>
      </c>
      <c r="AL3" s="123" t="s">
        <v>124</v>
      </c>
      <c r="AM3" s="116" t="s">
        <v>124</v>
      </c>
      <c r="AN3" s="139" t="s">
        <v>124</v>
      </c>
      <c r="AO3" s="143"/>
      <c r="AP3" s="361" t="s">
        <v>124</v>
      </c>
      <c r="AQ3" s="116" t="s">
        <v>124</v>
      </c>
      <c r="AR3" s="116" t="s">
        <v>124</v>
      </c>
      <c r="AS3" s="121" t="s">
        <v>124</v>
      </c>
      <c r="AT3" s="120" t="s">
        <v>124</v>
      </c>
      <c r="AU3" s="116" t="s">
        <v>124</v>
      </c>
      <c r="AV3" s="116" t="s">
        <v>124</v>
      </c>
      <c r="AW3" s="119" t="s">
        <v>124</v>
      </c>
      <c r="BJ3" s="116" t="s">
        <v>172</v>
      </c>
      <c r="BK3" s="211" t="s">
        <v>409</v>
      </c>
      <c r="BL3" s="211" t="s">
        <v>409</v>
      </c>
      <c r="BM3" s="211" t="s">
        <v>409</v>
      </c>
      <c r="BN3" s="211" t="s">
        <v>409</v>
      </c>
      <c r="BO3" s="211" t="s">
        <v>409</v>
      </c>
      <c r="BP3" s="211" t="s">
        <v>409</v>
      </c>
      <c r="BQ3" s="211" t="s">
        <v>409</v>
      </c>
      <c r="BR3" s="211" t="s">
        <v>409</v>
      </c>
      <c r="BS3" s="211" t="s">
        <v>409</v>
      </c>
      <c r="BT3" s="211" t="s">
        <v>409</v>
      </c>
      <c r="BU3" s="712"/>
    </row>
    <row r="4" spans="1:82">
      <c r="A4" s="116">
        <v>3</v>
      </c>
      <c r="B4" s="116">
        <f>COUNTIFS($D$2:D4,D4,$F$2:F4,F4)</f>
        <v>1</v>
      </c>
      <c r="C4" s="154">
        <v>4552</v>
      </c>
      <c r="D4" s="769" t="s">
        <v>3160</v>
      </c>
      <c r="E4" s="266"/>
      <c r="F4" s="152">
        <v>411105426</v>
      </c>
      <c r="G4" s="152">
        <v>75</v>
      </c>
      <c r="H4" s="152" t="s">
        <v>3159</v>
      </c>
      <c r="I4" s="294" t="s">
        <v>2986</v>
      </c>
      <c r="J4" s="271"/>
      <c r="K4" s="729" t="s">
        <v>670</v>
      </c>
      <c r="L4" s="266" t="s">
        <v>124</v>
      </c>
      <c r="M4" s="266">
        <v>11</v>
      </c>
      <c r="N4" s="266"/>
      <c r="O4" s="266"/>
      <c r="P4" s="391"/>
      <c r="Q4" s="391"/>
      <c r="R4" s="696"/>
      <c r="S4" s="695"/>
      <c r="T4" s="519"/>
      <c r="U4" s="521"/>
      <c r="V4" s="519"/>
      <c r="W4" s="530"/>
      <c r="X4" s="519"/>
      <c r="Y4" s="519"/>
      <c r="Z4" s="266"/>
      <c r="AA4" s="266"/>
      <c r="AB4" s="152"/>
      <c r="AC4" s="266"/>
      <c r="AD4" s="266"/>
      <c r="AE4" s="266"/>
      <c r="AF4" s="266"/>
      <c r="AG4" s="562" t="s">
        <v>1029</v>
      </c>
      <c r="AH4" s="728" t="s">
        <v>124</v>
      </c>
      <c r="AI4" s="146" t="s">
        <v>124</v>
      </c>
      <c r="AJ4" s="727" t="s">
        <v>124</v>
      </c>
      <c r="AK4" s="116" t="s">
        <v>124</v>
      </c>
      <c r="AL4" s="144" t="s">
        <v>124</v>
      </c>
      <c r="AM4" s="116" t="s">
        <v>124</v>
      </c>
      <c r="AN4" s="139" t="s">
        <v>124</v>
      </c>
      <c r="AO4" s="122" t="s">
        <v>124</v>
      </c>
      <c r="AP4" s="361" t="s">
        <v>124</v>
      </c>
      <c r="AQ4" s="139">
        <v>47.928068803752936</v>
      </c>
      <c r="AR4" s="139">
        <v>52.071931196247071</v>
      </c>
      <c r="AS4" s="142">
        <v>0.92042042042042038</v>
      </c>
      <c r="AT4" s="141" t="s">
        <v>124</v>
      </c>
      <c r="AU4" s="116" t="s">
        <v>124</v>
      </c>
      <c r="AV4" s="116" t="s">
        <v>124</v>
      </c>
      <c r="AW4" s="119" t="s">
        <v>124</v>
      </c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J4" s="116" t="s">
        <v>124</v>
      </c>
      <c r="BK4" s="211" t="s">
        <v>410</v>
      </c>
      <c r="BL4" s="211">
        <v>4</v>
      </c>
      <c r="BM4" s="211" t="s">
        <v>409</v>
      </c>
      <c r="BN4" s="211" t="s">
        <v>409</v>
      </c>
      <c r="BO4" s="211" t="s">
        <v>409</v>
      </c>
      <c r="BP4" s="211" t="s">
        <v>409</v>
      </c>
      <c r="BQ4" s="211" t="s">
        <v>409</v>
      </c>
      <c r="BR4" s="211" t="s">
        <v>409</v>
      </c>
      <c r="BS4" s="211" t="s">
        <v>409</v>
      </c>
      <c r="BT4" s="211" t="s">
        <v>409</v>
      </c>
      <c r="BU4" s="712"/>
    </row>
    <row r="5" spans="1:82">
      <c r="A5" s="116">
        <v>4</v>
      </c>
      <c r="B5" s="116">
        <f>COUNTIFS($D$2:D5,D5,$F$2:F5,F5)</f>
        <v>1</v>
      </c>
      <c r="C5" s="154" t="s">
        <v>3158</v>
      </c>
      <c r="D5" s="760" t="s">
        <v>3157</v>
      </c>
      <c r="E5" s="266"/>
      <c r="F5" s="152">
        <v>371227441</v>
      </c>
      <c r="G5" s="152">
        <v>79</v>
      </c>
      <c r="H5" s="152" t="s">
        <v>3156</v>
      </c>
      <c r="I5" s="281"/>
      <c r="J5" s="271"/>
      <c r="K5" s="729" t="s">
        <v>670</v>
      </c>
      <c r="L5" s="266"/>
      <c r="M5" s="266"/>
      <c r="N5" s="266"/>
      <c r="O5" s="266"/>
      <c r="P5" s="391"/>
      <c r="Q5" s="391"/>
      <c r="R5" s="696"/>
      <c r="S5" s="695"/>
      <c r="T5" s="519"/>
      <c r="U5" s="521"/>
      <c r="V5" s="519"/>
      <c r="W5" s="530"/>
      <c r="X5" s="519"/>
      <c r="Y5" s="519"/>
      <c r="Z5" s="266"/>
      <c r="AA5" s="266"/>
      <c r="AB5" s="152"/>
      <c r="AC5" s="266"/>
      <c r="AD5" s="266"/>
      <c r="AE5" s="266"/>
      <c r="AF5" s="266"/>
      <c r="AG5" s="562"/>
      <c r="AH5" s="728">
        <v>32</v>
      </c>
      <c r="AI5" s="146">
        <v>50.2</v>
      </c>
      <c r="AJ5" s="727">
        <v>8.56</v>
      </c>
      <c r="AK5" s="116" t="s">
        <v>124</v>
      </c>
      <c r="AL5" s="144" t="s">
        <v>124</v>
      </c>
      <c r="AM5" s="116" t="s">
        <v>124</v>
      </c>
      <c r="AN5" s="139" t="s">
        <v>124</v>
      </c>
      <c r="AO5" s="143"/>
      <c r="AP5" s="361" t="s">
        <v>124</v>
      </c>
      <c r="AQ5" s="139" t="s">
        <v>124</v>
      </c>
      <c r="AR5" s="139" t="s">
        <v>124</v>
      </c>
      <c r="AS5" s="142" t="s">
        <v>124</v>
      </c>
      <c r="AT5" s="141" t="s">
        <v>124</v>
      </c>
      <c r="AU5" s="116" t="s">
        <v>124</v>
      </c>
      <c r="AV5" s="116" t="s">
        <v>124</v>
      </c>
      <c r="AW5" s="119" t="s">
        <v>124</v>
      </c>
      <c r="AX5" s="440"/>
      <c r="AY5" s="440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118" t="s">
        <v>792</v>
      </c>
      <c r="BK5" s="211">
        <v>104.3</v>
      </c>
      <c r="BL5" s="211" t="s">
        <v>409</v>
      </c>
      <c r="BM5" s="211">
        <v>7624</v>
      </c>
      <c r="BN5" s="211">
        <v>94</v>
      </c>
      <c r="BO5" s="211">
        <v>6</v>
      </c>
      <c r="BP5" s="211" t="s">
        <v>409</v>
      </c>
      <c r="BQ5" s="211" t="s">
        <v>409</v>
      </c>
      <c r="BR5" s="211" t="s">
        <v>409</v>
      </c>
      <c r="BS5" s="211" t="s">
        <v>409</v>
      </c>
      <c r="BT5" s="210">
        <v>0</v>
      </c>
      <c r="BU5" s="712"/>
    </row>
    <row r="6" spans="1:82">
      <c r="A6" s="116">
        <v>5</v>
      </c>
      <c r="B6" s="116">
        <f>COUNTIFS($D$2:D6,D6,$F$2:F6,F6)</f>
        <v>1</v>
      </c>
      <c r="C6" s="154" t="s">
        <v>3155</v>
      </c>
      <c r="D6" s="760" t="s">
        <v>3154</v>
      </c>
      <c r="E6" s="266"/>
      <c r="F6" s="152">
        <v>535628053</v>
      </c>
      <c r="G6" s="152">
        <v>63</v>
      </c>
      <c r="H6" s="152" t="s">
        <v>3147</v>
      </c>
      <c r="I6" s="281"/>
      <c r="J6" s="271"/>
      <c r="K6" s="729" t="s">
        <v>670</v>
      </c>
      <c r="L6" s="266"/>
      <c r="M6" s="266"/>
      <c r="N6" s="266"/>
      <c r="O6" s="266"/>
      <c r="P6" s="391"/>
      <c r="Q6" s="391"/>
      <c r="R6" s="696"/>
      <c r="S6" s="695"/>
      <c r="T6" s="519"/>
      <c r="U6" s="521"/>
      <c r="V6" s="519"/>
      <c r="W6" s="530"/>
      <c r="X6" s="519"/>
      <c r="Y6" s="519"/>
      <c r="Z6" s="266"/>
      <c r="AA6" s="266"/>
      <c r="AB6" s="152"/>
      <c r="AC6" s="266"/>
      <c r="AD6" s="266"/>
      <c r="AE6" s="266"/>
      <c r="AF6" s="266"/>
      <c r="AG6" s="562"/>
      <c r="AH6" s="728">
        <v>68.400000000000006</v>
      </c>
      <c r="AI6" s="146">
        <v>14.3</v>
      </c>
      <c r="AJ6" s="727">
        <v>13</v>
      </c>
      <c r="AK6" s="116" t="s">
        <v>124</v>
      </c>
      <c r="AL6" s="144" t="s">
        <v>124</v>
      </c>
      <c r="AM6" s="116" t="s">
        <v>124</v>
      </c>
      <c r="AN6" s="139" t="s">
        <v>124</v>
      </c>
      <c r="AO6" s="143"/>
      <c r="AP6" s="361" t="s">
        <v>124</v>
      </c>
      <c r="AQ6" s="139" t="s">
        <v>124</v>
      </c>
      <c r="AR6" s="139" t="s">
        <v>124</v>
      </c>
      <c r="AS6" s="142" t="s">
        <v>124</v>
      </c>
      <c r="AT6" s="141" t="s">
        <v>124</v>
      </c>
      <c r="AU6" s="116" t="s">
        <v>124</v>
      </c>
      <c r="AV6" s="116" t="s">
        <v>124</v>
      </c>
      <c r="AW6" s="119" t="s">
        <v>124</v>
      </c>
      <c r="AX6" s="440"/>
      <c r="AY6" s="440"/>
      <c r="AZ6" s="440"/>
      <c r="BA6" s="440"/>
      <c r="BB6" s="440"/>
      <c r="BC6" s="440"/>
      <c r="BD6" s="440"/>
      <c r="BE6" s="440"/>
      <c r="BF6" s="440"/>
      <c r="BG6" s="440"/>
      <c r="BH6" s="440"/>
      <c r="BI6" s="440"/>
      <c r="BJ6" s="118" t="s">
        <v>173</v>
      </c>
      <c r="BK6" s="211" t="s">
        <v>409</v>
      </c>
      <c r="BL6" s="211" t="s">
        <v>409</v>
      </c>
      <c r="BM6" s="211" t="s">
        <v>409</v>
      </c>
      <c r="BN6" s="211" t="s">
        <v>409</v>
      </c>
      <c r="BO6" s="211" t="s">
        <v>409</v>
      </c>
      <c r="BP6" s="211" t="s">
        <v>409</v>
      </c>
      <c r="BQ6" s="211" t="s">
        <v>409</v>
      </c>
      <c r="BR6" s="211" t="s">
        <v>409</v>
      </c>
      <c r="BS6" s="211" t="s">
        <v>409</v>
      </c>
      <c r="BT6" s="211" t="s">
        <v>409</v>
      </c>
      <c r="BU6" s="712"/>
    </row>
    <row r="7" spans="1:82">
      <c r="A7" s="116">
        <v>6</v>
      </c>
      <c r="B7" s="116">
        <f>COUNTIFS($D$2:D7,D7,$F$2:F7,F7)</f>
        <v>1</v>
      </c>
      <c r="C7" s="154" t="s">
        <v>3153</v>
      </c>
      <c r="D7" s="760" t="s">
        <v>3152</v>
      </c>
      <c r="E7" s="266"/>
      <c r="F7" s="152">
        <v>475527403</v>
      </c>
      <c r="G7" s="152">
        <v>69</v>
      </c>
      <c r="H7" s="152" t="s">
        <v>3147</v>
      </c>
      <c r="I7" s="281"/>
      <c r="J7" s="271"/>
      <c r="K7" s="729" t="s">
        <v>670</v>
      </c>
      <c r="L7" s="266"/>
      <c r="M7" s="266"/>
      <c r="N7" s="266"/>
      <c r="O7" s="266"/>
      <c r="P7" s="391"/>
      <c r="Q7" s="391"/>
      <c r="R7" s="696"/>
      <c r="S7" s="695"/>
      <c r="T7" s="519"/>
      <c r="U7" s="521"/>
      <c r="V7" s="519"/>
      <c r="W7" s="530"/>
      <c r="X7" s="519"/>
      <c r="Y7" s="519"/>
      <c r="Z7" s="266"/>
      <c r="AA7" s="266"/>
      <c r="AB7" s="152"/>
      <c r="AC7" s="266"/>
      <c r="AD7" s="266"/>
      <c r="AE7" s="266"/>
      <c r="AF7" s="266"/>
      <c r="AG7" s="562"/>
      <c r="AH7" s="728">
        <v>35.6</v>
      </c>
      <c r="AI7" s="146">
        <v>56</v>
      </c>
      <c r="AJ7" s="727">
        <v>5</v>
      </c>
      <c r="AK7" s="116" t="s">
        <v>124</v>
      </c>
      <c r="AL7" s="144" t="s">
        <v>124</v>
      </c>
      <c r="AM7" s="116" t="s">
        <v>124</v>
      </c>
      <c r="AN7" s="139" t="s">
        <v>124</v>
      </c>
      <c r="AO7" s="143"/>
      <c r="AP7" s="361" t="s">
        <v>124</v>
      </c>
      <c r="AQ7" s="139" t="s">
        <v>124</v>
      </c>
      <c r="AR7" s="139" t="s">
        <v>124</v>
      </c>
      <c r="AS7" s="142" t="s">
        <v>124</v>
      </c>
      <c r="AT7" s="141" t="s">
        <v>124</v>
      </c>
      <c r="AU7" s="116" t="s">
        <v>124</v>
      </c>
      <c r="AV7" s="116" t="s">
        <v>124</v>
      </c>
      <c r="AW7" s="119" t="s">
        <v>124</v>
      </c>
      <c r="AX7" s="440"/>
      <c r="AY7" s="440"/>
      <c r="AZ7" s="440"/>
      <c r="BA7" s="440"/>
      <c r="BB7" s="440"/>
      <c r="BC7" s="440"/>
      <c r="BD7" s="440"/>
      <c r="BE7" s="440"/>
      <c r="BF7" s="440"/>
      <c r="BG7" s="440"/>
      <c r="BH7" s="440"/>
      <c r="BI7" s="440"/>
      <c r="BJ7" s="116" t="s">
        <v>172</v>
      </c>
      <c r="BK7" s="211" t="s">
        <v>409</v>
      </c>
      <c r="BL7" s="211" t="s">
        <v>409</v>
      </c>
      <c r="BM7" s="211" t="s">
        <v>409</v>
      </c>
      <c r="BN7" s="211" t="s">
        <v>409</v>
      </c>
      <c r="BO7" s="211" t="s">
        <v>409</v>
      </c>
      <c r="BP7" s="211" t="s">
        <v>409</v>
      </c>
      <c r="BQ7" s="211" t="s">
        <v>409</v>
      </c>
      <c r="BR7" s="211" t="s">
        <v>409</v>
      </c>
      <c r="BS7" s="211" t="s">
        <v>409</v>
      </c>
      <c r="BT7" s="211" t="s">
        <v>409</v>
      </c>
      <c r="BU7" s="712"/>
    </row>
    <row r="8" spans="1:82">
      <c r="A8" s="116">
        <v>7</v>
      </c>
      <c r="B8" s="116">
        <f>COUNTIFS($D$2:D8,D8,$F$2:F8,F8)</f>
        <v>1</v>
      </c>
      <c r="C8" s="154" t="s">
        <v>3151</v>
      </c>
      <c r="D8" s="770" t="s">
        <v>2309</v>
      </c>
      <c r="E8" s="266"/>
      <c r="F8" s="152">
        <v>535923004</v>
      </c>
      <c r="G8" s="152">
        <v>63</v>
      </c>
      <c r="H8" s="152" t="s">
        <v>3147</v>
      </c>
      <c r="I8" s="281"/>
      <c r="J8" s="271"/>
      <c r="K8" s="729" t="s">
        <v>670</v>
      </c>
      <c r="L8" s="266"/>
      <c r="M8" s="266"/>
      <c r="N8" s="266"/>
      <c r="O8" s="266"/>
      <c r="P8" s="391"/>
      <c r="Q8" s="391"/>
      <c r="R8" s="696"/>
      <c r="S8" s="695"/>
      <c r="T8" s="519"/>
      <c r="U8" s="521"/>
      <c r="V8" s="519"/>
      <c r="W8" s="530"/>
      <c r="X8" s="519"/>
      <c r="Y8" s="519"/>
      <c r="Z8" s="266"/>
      <c r="AA8" s="266"/>
      <c r="AB8" s="152"/>
      <c r="AC8" s="266"/>
      <c r="AD8" s="266"/>
      <c r="AE8" s="266"/>
      <c r="AF8" s="266"/>
      <c r="AG8" s="562"/>
      <c r="AH8" s="728" t="s">
        <v>124</v>
      </c>
      <c r="AI8" s="146" t="s">
        <v>124</v>
      </c>
      <c r="AJ8" s="727" t="s">
        <v>124</v>
      </c>
      <c r="AK8" s="116" t="s">
        <v>124</v>
      </c>
      <c r="AL8" s="144">
        <v>1.9</v>
      </c>
      <c r="AM8" s="116">
        <v>2.65</v>
      </c>
      <c r="AN8" s="139" t="s">
        <v>124</v>
      </c>
      <c r="AO8" s="143"/>
      <c r="AP8" s="361" t="s">
        <v>124</v>
      </c>
      <c r="AQ8" s="139" t="s">
        <v>124</v>
      </c>
      <c r="AR8" s="139" t="s">
        <v>124</v>
      </c>
      <c r="AS8" s="142" t="s">
        <v>124</v>
      </c>
      <c r="AT8" s="141" t="s">
        <v>124</v>
      </c>
      <c r="AU8" s="116" t="s">
        <v>124</v>
      </c>
      <c r="AV8" s="116" t="s">
        <v>124</v>
      </c>
      <c r="AW8" s="119" t="s">
        <v>124</v>
      </c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I8" s="440"/>
      <c r="BJ8" s="116" t="s">
        <v>124</v>
      </c>
      <c r="BK8" s="211">
        <v>309.7</v>
      </c>
      <c r="BL8" s="211" t="s">
        <v>409</v>
      </c>
      <c r="BM8" s="211" t="s">
        <v>409</v>
      </c>
      <c r="BN8" s="211" t="s">
        <v>409</v>
      </c>
      <c r="BO8" s="211" t="s">
        <v>409</v>
      </c>
      <c r="BP8" s="211" t="s">
        <v>409</v>
      </c>
      <c r="BQ8" s="211" t="s">
        <v>409</v>
      </c>
      <c r="BR8" s="211" t="s">
        <v>409</v>
      </c>
      <c r="BS8" s="211" t="s">
        <v>409</v>
      </c>
      <c r="BT8" s="211">
        <v>0</v>
      </c>
      <c r="BU8" s="712"/>
    </row>
    <row r="9" spans="1:82">
      <c r="A9" s="116">
        <v>8</v>
      </c>
      <c r="B9" s="116">
        <f>COUNTIFS($D$2:D9,D9,$F$2:F9,F9)</f>
        <v>1</v>
      </c>
      <c r="C9" s="154" t="s">
        <v>3150</v>
      </c>
      <c r="D9" s="760" t="s">
        <v>3149</v>
      </c>
      <c r="E9" s="266"/>
      <c r="F9" s="152" t="s">
        <v>3148</v>
      </c>
      <c r="G9" s="152">
        <v>66</v>
      </c>
      <c r="H9" s="152" t="s">
        <v>3147</v>
      </c>
      <c r="I9" s="281"/>
      <c r="J9" s="271"/>
      <c r="K9" s="729" t="s">
        <v>670</v>
      </c>
      <c r="L9" s="266"/>
      <c r="M9" s="266"/>
      <c r="N9" s="266"/>
      <c r="O9" s="266"/>
      <c r="P9" s="391"/>
      <c r="Q9" s="391"/>
      <c r="R9" s="696"/>
      <c r="S9" s="695"/>
      <c r="T9" s="519"/>
      <c r="U9" s="521"/>
      <c r="V9" s="519"/>
      <c r="W9" s="530"/>
      <c r="X9" s="519"/>
      <c r="Y9" s="519"/>
      <c r="Z9" s="266"/>
      <c r="AA9" s="266"/>
      <c r="AB9" s="152"/>
      <c r="AC9" s="266"/>
      <c r="AD9" s="266"/>
      <c r="AE9" s="266"/>
      <c r="AF9" s="266"/>
      <c r="AG9" s="562"/>
      <c r="AH9" s="728" t="s">
        <v>124</v>
      </c>
      <c r="AI9" s="146" t="s">
        <v>124</v>
      </c>
      <c r="AJ9" s="727" t="s">
        <v>124</v>
      </c>
      <c r="AK9" s="116" t="s">
        <v>124</v>
      </c>
      <c r="AL9" s="144" t="s">
        <v>124</v>
      </c>
      <c r="AM9" s="116" t="s">
        <v>124</v>
      </c>
      <c r="AN9" s="139" t="s">
        <v>124</v>
      </c>
      <c r="AO9" s="143"/>
      <c r="AP9" s="361" t="s">
        <v>124</v>
      </c>
      <c r="AQ9" s="139" t="s">
        <v>124</v>
      </c>
      <c r="AR9" s="139" t="s">
        <v>124</v>
      </c>
      <c r="AS9" s="142" t="s">
        <v>124</v>
      </c>
      <c r="AT9" s="141" t="s">
        <v>124</v>
      </c>
      <c r="AU9" s="116" t="s">
        <v>124</v>
      </c>
      <c r="AV9" s="116" t="s">
        <v>124</v>
      </c>
      <c r="AW9" s="119" t="s">
        <v>124</v>
      </c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116" t="s">
        <v>124</v>
      </c>
      <c r="BK9" s="211" t="s">
        <v>409</v>
      </c>
      <c r="BL9" s="211" t="s">
        <v>409</v>
      </c>
      <c r="BM9" s="211" t="s">
        <v>409</v>
      </c>
      <c r="BN9" s="211" t="s">
        <v>409</v>
      </c>
      <c r="BO9" s="211" t="s">
        <v>409</v>
      </c>
      <c r="BP9" s="211" t="s">
        <v>409</v>
      </c>
      <c r="BQ9" s="211" t="s">
        <v>409</v>
      </c>
      <c r="BR9" s="211" t="s">
        <v>409</v>
      </c>
      <c r="BS9" s="211" t="s">
        <v>409</v>
      </c>
      <c r="BT9" s="211" t="s">
        <v>409</v>
      </c>
      <c r="BU9" s="712"/>
    </row>
    <row r="10" spans="1:82">
      <c r="A10" s="116">
        <v>9</v>
      </c>
      <c r="B10" s="116">
        <f>COUNTIFS($D$2:D10,D10,$F$2:F10,F10)</f>
        <v>1</v>
      </c>
      <c r="C10" s="154" t="s">
        <v>3146</v>
      </c>
      <c r="D10" s="760" t="s">
        <v>3145</v>
      </c>
      <c r="E10" s="266"/>
      <c r="F10" s="152">
        <v>520620328</v>
      </c>
      <c r="G10" s="152">
        <v>64</v>
      </c>
      <c r="H10" s="152" t="s">
        <v>3144</v>
      </c>
      <c r="I10" s="281"/>
      <c r="J10" s="271"/>
      <c r="K10" s="729" t="s">
        <v>670</v>
      </c>
      <c r="L10" s="266"/>
      <c r="M10" s="266"/>
      <c r="N10" s="266"/>
      <c r="O10" s="266"/>
      <c r="P10" s="391"/>
      <c r="Q10" s="391"/>
      <c r="R10" s="696"/>
      <c r="S10" s="695"/>
      <c r="T10" s="519"/>
      <c r="U10" s="521"/>
      <c r="V10" s="519"/>
      <c r="W10" s="530"/>
      <c r="X10" s="519"/>
      <c r="Y10" s="519"/>
      <c r="Z10" s="266"/>
      <c r="AA10" s="266"/>
      <c r="AB10" s="152"/>
      <c r="AC10" s="266"/>
      <c r="AD10" s="266"/>
      <c r="AE10" s="266"/>
      <c r="AF10" s="266"/>
      <c r="AG10" s="562"/>
      <c r="AH10" s="728">
        <v>58.7</v>
      </c>
      <c r="AI10" s="146">
        <v>33</v>
      </c>
      <c r="AJ10" s="727">
        <v>7.65</v>
      </c>
      <c r="AK10" s="116" t="s">
        <v>124</v>
      </c>
      <c r="AL10" s="144">
        <v>1.46</v>
      </c>
      <c r="AM10" s="116">
        <v>2.48</v>
      </c>
      <c r="AN10" s="139" t="s">
        <v>124</v>
      </c>
      <c r="AO10" s="143"/>
      <c r="AP10" s="361">
        <v>0.35</v>
      </c>
      <c r="AQ10" s="139" t="s">
        <v>124</v>
      </c>
      <c r="AR10" s="139" t="s">
        <v>124</v>
      </c>
      <c r="AS10" s="142" t="s">
        <v>124</v>
      </c>
      <c r="AT10" s="141" t="s">
        <v>124</v>
      </c>
      <c r="AU10" s="116" t="s">
        <v>124</v>
      </c>
      <c r="AV10" s="116" t="s">
        <v>124</v>
      </c>
      <c r="AW10" s="119" t="s">
        <v>124</v>
      </c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116" t="s">
        <v>793</v>
      </c>
      <c r="BK10" s="211" t="s">
        <v>409</v>
      </c>
      <c r="BL10" s="211" t="s">
        <v>409</v>
      </c>
      <c r="BM10" s="211">
        <v>309</v>
      </c>
      <c r="BN10" s="211">
        <v>24.9</v>
      </c>
      <c r="BO10" s="211">
        <v>75.099999999999994</v>
      </c>
      <c r="BP10" s="211" t="s">
        <v>409</v>
      </c>
      <c r="BQ10" s="211" t="s">
        <v>409</v>
      </c>
      <c r="BR10" s="211" t="s">
        <v>409</v>
      </c>
      <c r="BS10" s="211" t="s">
        <v>409</v>
      </c>
      <c r="BT10" s="210">
        <v>0</v>
      </c>
      <c r="BU10" s="712"/>
    </row>
    <row r="11" spans="1:82">
      <c r="A11" s="116">
        <v>10</v>
      </c>
      <c r="B11" s="116">
        <f>COUNTIFS($D$2:D11,D11,$F$2:F11,F11)</f>
        <v>1</v>
      </c>
      <c r="C11" s="154" t="s">
        <v>3143</v>
      </c>
      <c r="D11" s="760" t="s">
        <v>3142</v>
      </c>
      <c r="E11" s="266"/>
      <c r="F11" s="152" t="s">
        <v>3141</v>
      </c>
      <c r="G11" s="152">
        <v>71</v>
      </c>
      <c r="H11" s="152" t="s">
        <v>3140</v>
      </c>
      <c r="I11" s="281"/>
      <c r="J11" s="271"/>
      <c r="K11" s="729" t="s">
        <v>670</v>
      </c>
      <c r="L11" s="266"/>
      <c r="M11" s="266"/>
      <c r="N11" s="266"/>
      <c r="O11" s="266"/>
      <c r="P11" s="391"/>
      <c r="Q11" s="391"/>
      <c r="R11" s="696"/>
      <c r="S11" s="695"/>
      <c r="T11" s="519"/>
      <c r="U11" s="521"/>
      <c r="V11" s="519"/>
      <c r="W11" s="530"/>
      <c r="X11" s="519"/>
      <c r="Y11" s="519"/>
      <c r="Z11" s="266"/>
      <c r="AA11" s="266"/>
      <c r="AB11" s="152"/>
      <c r="AC11" s="266"/>
      <c r="AD11" s="266"/>
      <c r="AE11" s="266"/>
      <c r="AF11" s="266"/>
      <c r="AG11" s="562"/>
      <c r="AH11" s="728" t="s">
        <v>124</v>
      </c>
      <c r="AI11" s="146" t="s">
        <v>124</v>
      </c>
      <c r="AJ11" s="727" t="s">
        <v>124</v>
      </c>
      <c r="AK11" s="116" t="s">
        <v>124</v>
      </c>
      <c r="AL11" s="144" t="s">
        <v>124</v>
      </c>
      <c r="AM11" s="116" t="s">
        <v>124</v>
      </c>
      <c r="AN11" s="139" t="s">
        <v>124</v>
      </c>
      <c r="AO11" s="143"/>
      <c r="AP11" s="361" t="s">
        <v>124</v>
      </c>
      <c r="AQ11" s="139" t="s">
        <v>124</v>
      </c>
      <c r="AR11" s="139" t="s">
        <v>124</v>
      </c>
      <c r="AS11" s="142" t="s">
        <v>124</v>
      </c>
      <c r="AT11" s="141" t="s">
        <v>124</v>
      </c>
      <c r="AU11" s="116" t="s">
        <v>124</v>
      </c>
      <c r="AV11" s="116" t="s">
        <v>124</v>
      </c>
      <c r="AW11" s="119" t="s">
        <v>124</v>
      </c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116" t="s">
        <v>124</v>
      </c>
      <c r="BK11" s="211" t="s">
        <v>409</v>
      </c>
      <c r="BL11" s="211" t="s">
        <v>409</v>
      </c>
      <c r="BM11" s="211" t="s">
        <v>409</v>
      </c>
      <c r="BN11" s="211" t="s">
        <v>409</v>
      </c>
      <c r="BO11" s="211" t="s">
        <v>409</v>
      </c>
      <c r="BP11" s="211" t="s">
        <v>409</v>
      </c>
      <c r="BQ11" s="211" t="s">
        <v>409</v>
      </c>
      <c r="BR11" s="211" t="s">
        <v>409</v>
      </c>
      <c r="BS11" s="211" t="s">
        <v>409</v>
      </c>
      <c r="BT11" s="211" t="s">
        <v>409</v>
      </c>
      <c r="BU11" s="712"/>
    </row>
    <row r="12" spans="1:82">
      <c r="A12" s="116">
        <v>11</v>
      </c>
      <c r="B12" s="116">
        <f>COUNTIFS($D$2:D12,D12,$F$2:F12,F12)</f>
        <v>1</v>
      </c>
      <c r="C12" s="154" t="s">
        <v>3139</v>
      </c>
      <c r="D12" s="760" t="s">
        <v>3138</v>
      </c>
      <c r="E12" s="266"/>
      <c r="F12" s="152">
        <v>5505190768</v>
      </c>
      <c r="G12" s="152">
        <v>61</v>
      </c>
      <c r="H12" s="152" t="s">
        <v>3135</v>
      </c>
      <c r="I12" s="281"/>
      <c r="J12" s="271"/>
      <c r="K12" s="729" t="s">
        <v>670</v>
      </c>
      <c r="L12" s="266"/>
      <c r="M12" s="266"/>
      <c r="N12" s="266"/>
      <c r="O12" s="266"/>
      <c r="P12" s="391"/>
      <c r="Q12" s="391"/>
      <c r="R12" s="696"/>
      <c r="S12" s="695"/>
      <c r="T12" s="519"/>
      <c r="U12" s="521"/>
      <c r="V12" s="519"/>
      <c r="W12" s="530"/>
      <c r="X12" s="519"/>
      <c r="Y12" s="519"/>
      <c r="Z12" s="266"/>
      <c r="AA12" s="266"/>
      <c r="AB12" s="152"/>
      <c r="AC12" s="266"/>
      <c r="AD12" s="266"/>
      <c r="AE12" s="266"/>
      <c r="AF12" s="266"/>
      <c r="AG12" s="562"/>
      <c r="AH12" s="728" t="s">
        <v>124</v>
      </c>
      <c r="AI12" s="146">
        <v>12.5</v>
      </c>
      <c r="AJ12" s="727" t="s">
        <v>124</v>
      </c>
      <c r="AK12" s="116" t="s">
        <v>124</v>
      </c>
      <c r="AL12" s="144" t="s">
        <v>124</v>
      </c>
      <c r="AM12" s="116" t="s">
        <v>124</v>
      </c>
      <c r="AN12" s="139" t="s">
        <v>124</v>
      </c>
      <c r="AO12" s="143"/>
      <c r="AP12" s="361" t="s">
        <v>124</v>
      </c>
      <c r="AQ12" s="139" t="s">
        <v>124</v>
      </c>
      <c r="AR12" s="139" t="s">
        <v>124</v>
      </c>
      <c r="AS12" s="142" t="s">
        <v>124</v>
      </c>
      <c r="AT12" s="141" t="s">
        <v>124</v>
      </c>
      <c r="AU12" s="116" t="s">
        <v>124</v>
      </c>
      <c r="AV12" s="116" t="s">
        <v>124</v>
      </c>
      <c r="AW12" s="119" t="s">
        <v>124</v>
      </c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116" t="s">
        <v>124</v>
      </c>
      <c r="BK12" s="211" t="s">
        <v>409</v>
      </c>
      <c r="BL12" s="211" t="s">
        <v>409</v>
      </c>
      <c r="BM12" s="211" t="s">
        <v>409</v>
      </c>
      <c r="BN12" s="211" t="s">
        <v>409</v>
      </c>
      <c r="BO12" s="211" t="s">
        <v>409</v>
      </c>
      <c r="BP12" s="211" t="s">
        <v>409</v>
      </c>
      <c r="BQ12" s="211" t="s">
        <v>409</v>
      </c>
      <c r="BR12" s="211" t="s">
        <v>409</v>
      </c>
      <c r="BS12" s="211" t="s">
        <v>409</v>
      </c>
      <c r="BT12" s="211" t="s">
        <v>409</v>
      </c>
      <c r="BU12" s="712"/>
    </row>
    <row r="13" spans="1:82">
      <c r="A13" s="116">
        <v>12</v>
      </c>
      <c r="B13" s="116">
        <f>COUNTIFS($D$2:D13,D13,$F$2:F13,F13)</f>
        <v>1</v>
      </c>
      <c r="C13" s="154" t="s">
        <v>3137</v>
      </c>
      <c r="D13" s="760" t="s">
        <v>3136</v>
      </c>
      <c r="E13" s="266"/>
      <c r="F13" s="152">
        <v>5461073365</v>
      </c>
      <c r="G13" s="152">
        <v>62</v>
      </c>
      <c r="H13" s="152" t="s">
        <v>3135</v>
      </c>
      <c r="I13" s="281"/>
      <c r="J13" s="271"/>
      <c r="K13" s="729" t="s">
        <v>670</v>
      </c>
      <c r="L13" s="266"/>
      <c r="M13" s="266"/>
      <c r="N13" s="266"/>
      <c r="O13" s="266"/>
      <c r="P13" s="391"/>
      <c r="Q13" s="391"/>
      <c r="R13" s="696"/>
      <c r="S13" s="695"/>
      <c r="T13" s="519"/>
      <c r="U13" s="521"/>
      <c r="V13" s="519"/>
      <c r="W13" s="530"/>
      <c r="X13" s="519"/>
      <c r="Y13" s="519"/>
      <c r="Z13" s="266"/>
      <c r="AA13" s="266"/>
      <c r="AB13" s="152"/>
      <c r="AC13" s="266"/>
      <c r="AD13" s="266"/>
      <c r="AE13" s="266"/>
      <c r="AF13" s="266"/>
      <c r="AG13" s="562"/>
      <c r="AH13" s="728">
        <v>56.7</v>
      </c>
      <c r="AI13" s="146">
        <v>33.700000000000003</v>
      </c>
      <c r="AJ13" s="727">
        <v>7.94</v>
      </c>
      <c r="AK13" s="116" t="s">
        <v>124</v>
      </c>
      <c r="AL13" s="144">
        <v>1.01</v>
      </c>
      <c r="AM13" s="116">
        <v>1.78</v>
      </c>
      <c r="AN13" s="139">
        <v>8.69</v>
      </c>
      <c r="AO13" s="143"/>
      <c r="AP13" s="361">
        <v>0.35</v>
      </c>
      <c r="AQ13" s="139" t="s">
        <v>124</v>
      </c>
      <c r="AR13" s="139" t="s">
        <v>124</v>
      </c>
      <c r="AS13" s="142" t="s">
        <v>124</v>
      </c>
      <c r="AT13" s="141" t="s">
        <v>124</v>
      </c>
      <c r="AU13" s="116" t="s">
        <v>124</v>
      </c>
      <c r="AV13" s="116" t="s">
        <v>124</v>
      </c>
      <c r="AW13" s="119" t="s">
        <v>124</v>
      </c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118" t="s">
        <v>173</v>
      </c>
      <c r="BK13" s="211" t="s">
        <v>409</v>
      </c>
      <c r="BL13" s="211" t="s">
        <v>409</v>
      </c>
      <c r="BM13" s="211" t="s">
        <v>409</v>
      </c>
      <c r="BN13" s="211" t="s">
        <v>409</v>
      </c>
      <c r="BO13" s="211" t="s">
        <v>409</v>
      </c>
      <c r="BP13" s="211" t="s">
        <v>409</v>
      </c>
      <c r="BQ13" s="211" t="s">
        <v>409</v>
      </c>
      <c r="BR13" s="211" t="s">
        <v>409</v>
      </c>
      <c r="BS13" s="211" t="s">
        <v>409</v>
      </c>
      <c r="BT13" s="211" t="s">
        <v>409</v>
      </c>
      <c r="BU13" s="712"/>
    </row>
    <row r="14" spans="1:82">
      <c r="A14" s="116">
        <v>13</v>
      </c>
      <c r="B14" s="116">
        <f>COUNTIFS($D$2:D14,D14,$F$2:F14,F14)</f>
        <v>1</v>
      </c>
      <c r="C14" s="154" t="s">
        <v>3134</v>
      </c>
      <c r="D14" s="760" t="s">
        <v>3133</v>
      </c>
      <c r="E14" s="266"/>
      <c r="F14" s="152">
        <v>415916417</v>
      </c>
      <c r="G14" s="152">
        <v>75</v>
      </c>
      <c r="H14" s="152" t="s">
        <v>3128</v>
      </c>
      <c r="I14" s="281"/>
      <c r="J14" s="271"/>
      <c r="K14" s="729" t="s">
        <v>670</v>
      </c>
      <c r="L14" s="266"/>
      <c r="M14" s="266"/>
      <c r="N14" s="266"/>
      <c r="O14" s="266"/>
      <c r="P14" s="391"/>
      <c r="Q14" s="391"/>
      <c r="R14" s="696"/>
      <c r="S14" s="695"/>
      <c r="T14" s="519"/>
      <c r="U14" s="521"/>
      <c r="V14" s="519"/>
      <c r="W14" s="530"/>
      <c r="X14" s="519"/>
      <c r="Y14" s="519"/>
      <c r="Z14" s="266"/>
      <c r="AA14" s="266"/>
      <c r="AB14" s="152"/>
      <c r="AC14" s="266"/>
      <c r="AD14" s="266"/>
      <c r="AE14" s="266"/>
      <c r="AF14" s="266"/>
      <c r="AG14" s="562"/>
      <c r="AH14" s="728">
        <v>36.4</v>
      </c>
      <c r="AI14" s="146">
        <v>53.9</v>
      </c>
      <c r="AJ14" s="727">
        <v>5.5</v>
      </c>
      <c r="AK14" s="116" t="s">
        <v>124</v>
      </c>
      <c r="AL14" s="144">
        <v>2.42</v>
      </c>
      <c r="AM14" s="116">
        <v>3.39</v>
      </c>
      <c r="AN14" s="139">
        <v>2.1999999999999997</v>
      </c>
      <c r="AO14" s="143"/>
      <c r="AP14" s="361">
        <v>0.48</v>
      </c>
      <c r="AQ14" s="139" t="s">
        <v>124</v>
      </c>
      <c r="AR14" s="139" t="s">
        <v>124</v>
      </c>
      <c r="AS14" s="142" t="s">
        <v>124</v>
      </c>
      <c r="AT14" s="141" t="s">
        <v>124</v>
      </c>
      <c r="AU14" s="116" t="s">
        <v>124</v>
      </c>
      <c r="AV14" s="116" t="s">
        <v>124</v>
      </c>
      <c r="AW14" s="119" t="s">
        <v>124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116" t="s">
        <v>172</v>
      </c>
      <c r="BK14" s="211" t="s">
        <v>409</v>
      </c>
      <c r="BL14" s="211" t="s">
        <v>409</v>
      </c>
      <c r="BM14" s="211" t="s">
        <v>409</v>
      </c>
      <c r="BN14" s="211" t="s">
        <v>409</v>
      </c>
      <c r="BO14" s="211" t="s">
        <v>409</v>
      </c>
      <c r="BP14" s="211" t="s">
        <v>409</v>
      </c>
      <c r="BQ14" s="211" t="s">
        <v>409</v>
      </c>
      <c r="BR14" s="211" t="s">
        <v>409</v>
      </c>
      <c r="BS14" s="211" t="s">
        <v>409</v>
      </c>
      <c r="BT14" s="211" t="s">
        <v>409</v>
      </c>
      <c r="BU14" s="712"/>
    </row>
    <row r="15" spans="1:82">
      <c r="A15" s="116">
        <v>14</v>
      </c>
      <c r="B15" s="116">
        <f>COUNTIFS($D$2:D15,D15,$F$2:F15,F15)</f>
        <v>1</v>
      </c>
      <c r="C15" s="154" t="s">
        <v>3132</v>
      </c>
      <c r="D15" s="760" t="s">
        <v>3131</v>
      </c>
      <c r="E15" s="266"/>
      <c r="F15" s="152">
        <v>6055191340</v>
      </c>
      <c r="G15" s="152">
        <v>56</v>
      </c>
      <c r="H15" s="152" t="s">
        <v>3128</v>
      </c>
      <c r="I15" s="281"/>
      <c r="J15" s="271"/>
      <c r="K15" s="729" t="s">
        <v>670</v>
      </c>
      <c r="L15" s="266"/>
      <c r="M15" s="266"/>
      <c r="N15" s="266"/>
      <c r="O15" s="266"/>
      <c r="P15" s="391"/>
      <c r="Q15" s="391"/>
      <c r="R15" s="696"/>
      <c r="S15" s="695"/>
      <c r="T15" s="519"/>
      <c r="U15" s="521"/>
      <c r="V15" s="519"/>
      <c r="W15" s="530"/>
      <c r="X15" s="519"/>
      <c r="Y15" s="519"/>
      <c r="Z15" s="266"/>
      <c r="AA15" s="266"/>
      <c r="AB15" s="152"/>
      <c r="AC15" s="266"/>
      <c r="AD15" s="266"/>
      <c r="AE15" s="266"/>
      <c r="AF15" s="266"/>
      <c r="AG15" s="562"/>
      <c r="AH15" s="728">
        <v>57.1</v>
      </c>
      <c r="AI15" s="146">
        <v>34.200000000000003</v>
      </c>
      <c r="AJ15" s="727">
        <v>4.34</v>
      </c>
      <c r="AK15" s="116" t="s">
        <v>124</v>
      </c>
      <c r="AL15" s="144">
        <v>1.02</v>
      </c>
      <c r="AM15" s="116">
        <v>1.79</v>
      </c>
      <c r="AN15" s="139">
        <v>19.169999999999998</v>
      </c>
      <c r="AO15" s="143"/>
      <c r="AP15" s="361">
        <v>8.8999999999999996E-2</v>
      </c>
      <c r="AQ15" s="139" t="s">
        <v>124</v>
      </c>
      <c r="AR15" s="139" t="s">
        <v>124</v>
      </c>
      <c r="AS15" s="142" t="s">
        <v>124</v>
      </c>
      <c r="AT15" s="141" t="s">
        <v>124</v>
      </c>
      <c r="AU15" s="116" t="s">
        <v>124</v>
      </c>
      <c r="AV15" s="116" t="s">
        <v>124</v>
      </c>
      <c r="AW15" s="119" t="s">
        <v>124</v>
      </c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118" t="s">
        <v>173</v>
      </c>
      <c r="BK15" s="211" t="s">
        <v>409</v>
      </c>
      <c r="BL15" s="211" t="s">
        <v>409</v>
      </c>
      <c r="BM15" s="211" t="s">
        <v>409</v>
      </c>
      <c r="BN15" s="211" t="s">
        <v>409</v>
      </c>
      <c r="BO15" s="211" t="s">
        <v>409</v>
      </c>
      <c r="BP15" s="211" t="s">
        <v>409</v>
      </c>
      <c r="BQ15" s="211" t="s">
        <v>409</v>
      </c>
      <c r="BR15" s="211" t="s">
        <v>409</v>
      </c>
      <c r="BS15" s="211" t="s">
        <v>409</v>
      </c>
      <c r="BT15" s="211" t="s">
        <v>409</v>
      </c>
      <c r="BU15" s="712"/>
    </row>
    <row r="16" spans="1:82">
      <c r="A16" s="116">
        <v>15</v>
      </c>
      <c r="B16" s="116">
        <f>COUNTIFS($D$2:D16,D16,$F$2:F16,F16)</f>
        <v>1</v>
      </c>
      <c r="C16" s="154" t="s">
        <v>3130</v>
      </c>
      <c r="D16" s="769" t="s">
        <v>3129</v>
      </c>
      <c r="E16" s="266"/>
      <c r="F16" s="152">
        <v>425521446</v>
      </c>
      <c r="G16" s="152">
        <v>74</v>
      </c>
      <c r="H16" s="152" t="s">
        <v>3128</v>
      </c>
      <c r="I16" s="294" t="s">
        <v>2986</v>
      </c>
      <c r="J16" s="271"/>
      <c r="K16" s="729" t="s">
        <v>670</v>
      </c>
      <c r="L16" s="266">
        <v>3</v>
      </c>
      <c r="M16" s="266">
        <v>9</v>
      </c>
      <c r="N16" s="266"/>
      <c r="O16" s="266"/>
      <c r="P16" s="391"/>
      <c r="Q16" s="391"/>
      <c r="R16" s="696"/>
      <c r="S16" s="695"/>
      <c r="T16" s="519"/>
      <c r="U16" s="521"/>
      <c r="V16" s="519"/>
      <c r="W16" s="530"/>
      <c r="X16" s="519"/>
      <c r="Y16" s="519"/>
      <c r="Z16" s="266"/>
      <c r="AA16" s="266"/>
      <c r="AB16" s="152"/>
      <c r="AC16" s="266"/>
      <c r="AD16" s="266"/>
      <c r="AE16" s="266"/>
      <c r="AF16" s="266"/>
      <c r="AG16" s="562" t="s">
        <v>1029</v>
      </c>
      <c r="AH16" s="728">
        <v>78.400000000000006</v>
      </c>
      <c r="AI16" s="146">
        <v>10.4</v>
      </c>
      <c r="AJ16" s="727">
        <v>9.6</v>
      </c>
      <c r="AK16" s="116" t="s">
        <v>124</v>
      </c>
      <c r="AL16" s="144" t="s">
        <v>124</v>
      </c>
      <c r="AM16" s="116" t="s">
        <v>124</v>
      </c>
      <c r="AN16" s="139" t="s">
        <v>124</v>
      </c>
      <c r="AO16" s="122" t="s">
        <v>124</v>
      </c>
      <c r="AP16" s="361" t="s">
        <v>124</v>
      </c>
      <c r="AQ16" s="139" t="s">
        <v>124</v>
      </c>
      <c r="AR16" s="139" t="s">
        <v>124</v>
      </c>
      <c r="AS16" s="142" t="s">
        <v>124</v>
      </c>
      <c r="AT16" s="141" t="s">
        <v>124</v>
      </c>
      <c r="AU16" s="139" t="s">
        <v>124</v>
      </c>
      <c r="AV16" s="116" t="s">
        <v>124</v>
      </c>
      <c r="AW16" s="119" t="s">
        <v>124</v>
      </c>
      <c r="AX16" s="438">
        <v>4.5999999999999996</v>
      </c>
      <c r="AY16" s="437">
        <v>84.1</v>
      </c>
      <c r="AZ16" s="437"/>
      <c r="BA16" s="437">
        <v>1.5</v>
      </c>
      <c r="BB16" s="510">
        <v>9.1999999999999993</v>
      </c>
      <c r="BC16" s="437">
        <v>14.6</v>
      </c>
      <c r="BD16" s="437">
        <v>1.4</v>
      </c>
      <c r="BE16" s="437">
        <v>35</v>
      </c>
      <c r="BF16" s="437">
        <v>3.2</v>
      </c>
      <c r="BG16" s="437">
        <v>33.799999999999997</v>
      </c>
      <c r="BH16" s="437">
        <v>3.1</v>
      </c>
      <c r="BI16" s="437">
        <v>0.4</v>
      </c>
      <c r="BJ16" s="118" t="s">
        <v>173</v>
      </c>
      <c r="BK16" s="211" t="s">
        <v>409</v>
      </c>
      <c r="BL16" s="211">
        <v>13.5</v>
      </c>
      <c r="BM16" s="211">
        <v>247</v>
      </c>
      <c r="BN16" s="211">
        <v>63.6</v>
      </c>
      <c r="BO16" s="211">
        <v>36.4</v>
      </c>
      <c r="BP16" s="211">
        <v>0.2</v>
      </c>
      <c r="BQ16" s="211">
        <v>51.4</v>
      </c>
      <c r="BR16" s="211" t="s">
        <v>409</v>
      </c>
      <c r="BS16" s="211">
        <v>3.8</v>
      </c>
      <c r="BT16" s="210">
        <v>0</v>
      </c>
      <c r="BU16" s="712"/>
    </row>
    <row r="17" spans="1:73">
      <c r="A17" s="116">
        <v>16</v>
      </c>
      <c r="B17" s="116">
        <f>COUNTIFS($D$2:D17,D17,$F$2:F17,F17)</f>
        <v>1</v>
      </c>
      <c r="C17" s="154" t="s">
        <v>3127</v>
      </c>
      <c r="D17" s="760" t="s">
        <v>3126</v>
      </c>
      <c r="E17" s="266"/>
      <c r="F17" s="152">
        <v>430303409</v>
      </c>
      <c r="G17" s="152">
        <v>73</v>
      </c>
      <c r="H17" s="152" t="s">
        <v>3120</v>
      </c>
      <c r="I17" s="281"/>
      <c r="J17" s="271"/>
      <c r="K17" s="729" t="s">
        <v>670</v>
      </c>
      <c r="L17" s="266"/>
      <c r="M17" s="266"/>
      <c r="N17" s="266"/>
      <c r="O17" s="266"/>
      <c r="P17" s="391"/>
      <c r="Q17" s="391"/>
      <c r="R17" s="696"/>
      <c r="S17" s="695"/>
      <c r="T17" s="519"/>
      <c r="U17" s="521"/>
      <c r="V17" s="519"/>
      <c r="W17" s="530"/>
      <c r="X17" s="519"/>
      <c r="Y17" s="519"/>
      <c r="Z17" s="266"/>
      <c r="AA17" s="266"/>
      <c r="AB17" s="152"/>
      <c r="AC17" s="266"/>
      <c r="AD17" s="266"/>
      <c r="AE17" s="266"/>
      <c r="AF17" s="266"/>
      <c r="AG17" s="562"/>
      <c r="AH17" s="737">
        <v>23</v>
      </c>
      <c r="AI17" s="146">
        <v>58.8</v>
      </c>
      <c r="AJ17" s="727">
        <v>2.29</v>
      </c>
      <c r="AK17" s="139">
        <v>8.6963000000000008</v>
      </c>
      <c r="AL17" s="144">
        <v>0.95</v>
      </c>
      <c r="AM17" s="116">
        <v>1.1499999999999999</v>
      </c>
      <c r="AN17" s="139" t="s">
        <v>124</v>
      </c>
      <c r="AO17" s="143"/>
      <c r="AP17" s="361">
        <v>0.15</v>
      </c>
      <c r="AQ17" s="139">
        <v>78.550647976725728</v>
      </c>
      <c r="AR17" s="139">
        <v>21.449352023274265</v>
      </c>
      <c r="AS17" s="142">
        <v>3.6621454993834774</v>
      </c>
      <c r="AT17" s="141">
        <v>0</v>
      </c>
      <c r="AU17" s="116">
        <v>0</v>
      </c>
      <c r="AV17" s="116">
        <v>45.5</v>
      </c>
      <c r="AW17" s="119">
        <v>66.7</v>
      </c>
      <c r="AX17" s="438">
        <v>37.200000000000003</v>
      </c>
      <c r="AY17" s="437">
        <v>94</v>
      </c>
      <c r="AZ17" s="437"/>
      <c r="BA17" s="437">
        <v>3.5</v>
      </c>
      <c r="BB17" s="510">
        <v>50.9</v>
      </c>
      <c r="BC17" s="437">
        <v>47.6</v>
      </c>
      <c r="BD17" s="437">
        <v>24.2</v>
      </c>
      <c r="BE17" s="437">
        <v>24.8</v>
      </c>
      <c r="BF17" s="437">
        <v>12.6</v>
      </c>
      <c r="BG17" s="437">
        <v>20.9</v>
      </c>
      <c r="BH17" s="437">
        <v>10.6</v>
      </c>
      <c r="BI17" s="437">
        <v>0.3</v>
      </c>
      <c r="BJ17" s="118" t="s">
        <v>792</v>
      </c>
      <c r="BK17" s="211" t="s">
        <v>409</v>
      </c>
      <c r="BL17" s="211" t="s">
        <v>409</v>
      </c>
      <c r="BM17" s="211" t="s">
        <v>409</v>
      </c>
      <c r="BN17" s="211" t="s">
        <v>409</v>
      </c>
      <c r="BO17" s="211" t="s">
        <v>409</v>
      </c>
      <c r="BP17" s="211" t="s">
        <v>409</v>
      </c>
      <c r="BQ17" s="211" t="s">
        <v>409</v>
      </c>
      <c r="BR17" s="211" t="s">
        <v>409</v>
      </c>
      <c r="BS17" s="211" t="s">
        <v>409</v>
      </c>
      <c r="BT17" s="211" t="s">
        <v>409</v>
      </c>
      <c r="BU17" s="712"/>
    </row>
    <row r="18" spans="1:73">
      <c r="A18" s="116">
        <v>17</v>
      </c>
      <c r="B18" s="116">
        <f>COUNTIFS($D$2:D18,D18,$F$2:F18,F18)</f>
        <v>1</v>
      </c>
      <c r="C18" s="768" t="s">
        <v>3125</v>
      </c>
      <c r="D18" s="759" t="s">
        <v>3124</v>
      </c>
      <c r="E18" s="266"/>
      <c r="F18" s="756">
        <v>5701010403</v>
      </c>
      <c r="G18" s="152">
        <v>59</v>
      </c>
      <c r="H18" s="756" t="s">
        <v>3120</v>
      </c>
      <c r="I18" s="281"/>
      <c r="J18" s="271"/>
      <c r="K18" s="755" t="s">
        <v>670</v>
      </c>
      <c r="L18" s="266"/>
      <c r="M18" s="266"/>
      <c r="N18" s="266"/>
      <c r="O18" s="266"/>
      <c r="P18" s="391"/>
      <c r="Q18" s="391"/>
      <c r="R18" s="696"/>
      <c r="S18" s="695"/>
      <c r="T18" s="519"/>
      <c r="U18" s="521"/>
      <c r="V18" s="519"/>
      <c r="W18" s="530"/>
      <c r="X18" s="519"/>
      <c r="Y18" s="519"/>
      <c r="Z18" s="266"/>
      <c r="AA18" s="266"/>
      <c r="AB18" s="152"/>
      <c r="AC18" s="266"/>
      <c r="AD18" s="266"/>
      <c r="AE18" s="266"/>
      <c r="AF18" s="266"/>
      <c r="AG18" s="562"/>
      <c r="AH18" s="728">
        <v>50.1</v>
      </c>
      <c r="AI18" s="146">
        <v>36.200000000000003</v>
      </c>
      <c r="AJ18" s="727">
        <v>10.1</v>
      </c>
      <c r="AK18" s="139">
        <v>21.142200000000003</v>
      </c>
      <c r="AL18" s="144">
        <v>1.5</v>
      </c>
      <c r="AM18" s="116">
        <v>2.93</v>
      </c>
      <c r="AN18" s="139">
        <v>1.02</v>
      </c>
      <c r="AO18" s="143"/>
      <c r="AP18" s="361">
        <v>0.21</v>
      </c>
      <c r="AQ18" s="139">
        <v>47.867298578199048</v>
      </c>
      <c r="AR18" s="139">
        <v>52.132701421800945</v>
      </c>
      <c r="AS18" s="142">
        <v>0.9181818181818181</v>
      </c>
      <c r="AT18" s="141">
        <v>0.39078000000000002</v>
      </c>
      <c r="AU18" s="116">
        <v>0</v>
      </c>
      <c r="AV18" s="116">
        <v>4.8099999999999996</v>
      </c>
      <c r="AW18" s="119">
        <v>5.96</v>
      </c>
      <c r="AX18" s="438">
        <v>22</v>
      </c>
      <c r="AY18" s="437">
        <v>85.9</v>
      </c>
      <c r="AZ18" s="437"/>
      <c r="BA18" s="437">
        <v>5.7999999999999972</v>
      </c>
      <c r="BB18" s="510">
        <v>40.799999999999997</v>
      </c>
      <c r="BC18" s="437">
        <v>21.4</v>
      </c>
      <c r="BD18" s="437">
        <v>8.6999999999999993</v>
      </c>
      <c r="BE18" s="437">
        <v>32.299999999999997</v>
      </c>
      <c r="BF18" s="437">
        <v>13.2</v>
      </c>
      <c r="BG18" s="437">
        <v>32</v>
      </c>
      <c r="BH18" s="437">
        <v>13.1</v>
      </c>
      <c r="BI18" s="437">
        <v>0.7</v>
      </c>
      <c r="BJ18" s="116" t="s">
        <v>793</v>
      </c>
      <c r="BK18" s="219" t="s">
        <v>409</v>
      </c>
      <c r="BL18" s="219" t="s">
        <v>409</v>
      </c>
      <c r="BM18" s="219" t="s">
        <v>409</v>
      </c>
      <c r="BN18" s="219" t="s">
        <v>409</v>
      </c>
      <c r="BO18" s="219" t="s">
        <v>409</v>
      </c>
      <c r="BP18" s="219" t="s">
        <v>409</v>
      </c>
      <c r="BQ18" s="219" t="s">
        <v>409</v>
      </c>
      <c r="BR18" s="219" t="s">
        <v>409</v>
      </c>
      <c r="BS18" s="219" t="s">
        <v>409</v>
      </c>
      <c r="BT18" s="219" t="s">
        <v>409</v>
      </c>
      <c r="BU18" s="712"/>
    </row>
    <row r="19" spans="1:73">
      <c r="A19" s="116">
        <v>18</v>
      </c>
      <c r="B19" s="116">
        <f>COUNTIFS($D$2:D19,D19,$F$2:F19,F19)</f>
        <v>1</v>
      </c>
      <c r="C19" s="154" t="s">
        <v>3123</v>
      </c>
      <c r="D19" s="758" t="s">
        <v>1219</v>
      </c>
      <c r="E19" s="266"/>
      <c r="F19" s="152">
        <v>6604091648</v>
      </c>
      <c r="G19" s="152">
        <v>50</v>
      </c>
      <c r="H19" s="152" t="s">
        <v>3120</v>
      </c>
      <c r="I19" s="281"/>
      <c r="J19" s="271"/>
      <c r="K19" s="729" t="s">
        <v>670</v>
      </c>
      <c r="L19" s="266"/>
      <c r="M19" s="266"/>
      <c r="N19" s="266"/>
      <c r="O19" s="266"/>
      <c r="P19" s="391"/>
      <c r="Q19" s="391"/>
      <c r="R19" s="696"/>
      <c r="S19" s="695"/>
      <c r="T19" s="519"/>
      <c r="U19" s="521"/>
      <c r="V19" s="519"/>
      <c r="W19" s="530"/>
      <c r="X19" s="519"/>
      <c r="Y19" s="519"/>
      <c r="Z19" s="266"/>
      <c r="AA19" s="266"/>
      <c r="AB19" s="152"/>
      <c r="AC19" s="266"/>
      <c r="AD19" s="266"/>
      <c r="AE19" s="266"/>
      <c r="AF19" s="266"/>
      <c r="AG19" s="562"/>
      <c r="AH19" s="728">
        <v>41.2</v>
      </c>
      <c r="AI19" s="146">
        <v>40.9</v>
      </c>
      <c r="AJ19" s="727">
        <v>10.1</v>
      </c>
      <c r="AK19" s="139">
        <v>16.6448</v>
      </c>
      <c r="AL19" s="144">
        <v>2.57</v>
      </c>
      <c r="AM19" s="116">
        <v>6.48</v>
      </c>
      <c r="AN19" s="139">
        <v>16.8</v>
      </c>
      <c r="AO19" s="143"/>
      <c r="AP19" s="361">
        <v>0.37</v>
      </c>
      <c r="AQ19" s="139">
        <v>54.207920792079207</v>
      </c>
      <c r="AR19" s="139">
        <v>45.792079207920793</v>
      </c>
      <c r="AS19" s="142">
        <v>1.1837837837837837</v>
      </c>
      <c r="AT19" s="141">
        <v>0.53560000000000008</v>
      </c>
      <c r="AU19" s="116">
        <v>0</v>
      </c>
      <c r="AV19" s="116">
        <v>10</v>
      </c>
      <c r="AW19" s="119">
        <v>25.7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116" t="s">
        <v>792</v>
      </c>
      <c r="BK19" s="211" t="s">
        <v>409</v>
      </c>
      <c r="BL19" s="211" t="s">
        <v>409</v>
      </c>
      <c r="BM19" s="211" t="s">
        <v>409</v>
      </c>
      <c r="BN19" s="211" t="s">
        <v>409</v>
      </c>
      <c r="BO19" s="211" t="s">
        <v>409</v>
      </c>
      <c r="BP19" s="211" t="s">
        <v>409</v>
      </c>
      <c r="BQ19" s="211" t="s">
        <v>409</v>
      </c>
      <c r="BR19" s="211" t="s">
        <v>409</v>
      </c>
      <c r="BS19" s="211" t="s">
        <v>409</v>
      </c>
      <c r="BT19" s="211" t="s">
        <v>409</v>
      </c>
      <c r="BU19" s="712"/>
    </row>
    <row r="20" spans="1:73">
      <c r="A20" s="116">
        <v>19</v>
      </c>
      <c r="B20" s="116">
        <f>COUNTIFS($D$2:D20,D20,$F$2:F20,F20)</f>
        <v>1</v>
      </c>
      <c r="C20" s="154" t="s">
        <v>3122</v>
      </c>
      <c r="D20" s="758" t="s">
        <v>3121</v>
      </c>
      <c r="E20" s="266"/>
      <c r="F20" s="152">
        <v>445912163</v>
      </c>
      <c r="G20" s="152">
        <v>72</v>
      </c>
      <c r="H20" s="152" t="s">
        <v>3120</v>
      </c>
      <c r="I20" s="281"/>
      <c r="J20" s="271"/>
      <c r="K20" s="729" t="s">
        <v>670</v>
      </c>
      <c r="L20" s="266"/>
      <c r="M20" s="266"/>
      <c r="N20" s="266"/>
      <c r="O20" s="266"/>
      <c r="P20" s="391"/>
      <c r="Q20" s="391"/>
      <c r="R20" s="696"/>
      <c r="S20" s="695"/>
      <c r="T20" s="519"/>
      <c r="U20" s="521"/>
      <c r="V20" s="519"/>
      <c r="W20" s="530"/>
      <c r="X20" s="519"/>
      <c r="Y20" s="519"/>
      <c r="Z20" s="266"/>
      <c r="AA20" s="266"/>
      <c r="AB20" s="152"/>
      <c r="AC20" s="266"/>
      <c r="AD20" s="266"/>
      <c r="AE20" s="266"/>
      <c r="AF20" s="266"/>
      <c r="AG20" s="562"/>
      <c r="AH20" s="728">
        <v>38.799999999999997</v>
      </c>
      <c r="AI20" s="146">
        <v>52.3</v>
      </c>
      <c r="AJ20" s="727">
        <v>7.71</v>
      </c>
      <c r="AK20" s="116" t="s">
        <v>124</v>
      </c>
      <c r="AL20" s="144">
        <v>1.43</v>
      </c>
      <c r="AM20" s="116">
        <v>3.45</v>
      </c>
      <c r="AN20" s="139">
        <v>0.54</v>
      </c>
      <c r="AO20" s="143"/>
      <c r="AP20" s="361">
        <v>0.18</v>
      </c>
      <c r="AQ20" s="139" t="s">
        <v>124</v>
      </c>
      <c r="AR20" s="139" t="s">
        <v>124</v>
      </c>
      <c r="AS20" s="142" t="s">
        <v>124</v>
      </c>
      <c r="AT20" s="141" t="s">
        <v>124</v>
      </c>
      <c r="AU20" s="116" t="s">
        <v>124</v>
      </c>
      <c r="AV20" s="116" t="s">
        <v>124</v>
      </c>
      <c r="AW20" s="119" t="s">
        <v>124</v>
      </c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116" t="s">
        <v>172</v>
      </c>
      <c r="BK20" s="211" t="s">
        <v>409</v>
      </c>
      <c r="BL20" s="211" t="s">
        <v>409</v>
      </c>
      <c r="BM20" s="211" t="s">
        <v>409</v>
      </c>
      <c r="BN20" s="211" t="s">
        <v>409</v>
      </c>
      <c r="BO20" s="211" t="s">
        <v>409</v>
      </c>
      <c r="BP20" s="211" t="s">
        <v>409</v>
      </c>
      <c r="BQ20" s="211" t="s">
        <v>409</v>
      </c>
      <c r="BR20" s="211" t="s">
        <v>409</v>
      </c>
      <c r="BS20" s="211" t="s">
        <v>409</v>
      </c>
      <c r="BT20" s="211" t="s">
        <v>409</v>
      </c>
      <c r="BU20" s="712"/>
    </row>
    <row r="21" spans="1:73">
      <c r="A21" s="116">
        <v>20</v>
      </c>
      <c r="B21" s="116">
        <f>COUNTIFS($D$2:D21,D21,$F$2:F21,F21)</f>
        <v>1</v>
      </c>
      <c r="C21" s="345">
        <v>4813</v>
      </c>
      <c r="D21" s="767" t="s">
        <v>2155</v>
      </c>
      <c r="E21" s="266" t="s">
        <v>834</v>
      </c>
      <c r="F21" s="339">
        <v>481007231</v>
      </c>
      <c r="G21" s="152">
        <v>68</v>
      </c>
      <c r="H21" s="339" t="s">
        <v>3120</v>
      </c>
      <c r="I21" s="281"/>
      <c r="J21" s="271"/>
      <c r="K21" s="729" t="s">
        <v>670</v>
      </c>
      <c r="L21" s="266"/>
      <c r="M21" s="266"/>
      <c r="N21" s="266"/>
      <c r="O21" s="266"/>
      <c r="P21" s="391"/>
      <c r="Q21" s="391"/>
      <c r="R21" s="696"/>
      <c r="S21" s="695"/>
      <c r="T21" s="519"/>
      <c r="U21" s="521"/>
      <c r="V21" s="519"/>
      <c r="W21" s="530"/>
      <c r="X21" s="519"/>
      <c r="Y21" s="519"/>
      <c r="Z21" s="266"/>
      <c r="AA21" s="266"/>
      <c r="AB21" s="152"/>
      <c r="AC21" s="266"/>
      <c r="AD21" s="266"/>
      <c r="AE21" s="266"/>
      <c r="AF21" s="266"/>
      <c r="AG21" s="562"/>
      <c r="AH21" s="728">
        <v>1.17</v>
      </c>
      <c r="AI21" s="146">
        <v>5.47</v>
      </c>
      <c r="AJ21" s="727">
        <v>91.5</v>
      </c>
      <c r="AK21" s="116" t="s">
        <v>124</v>
      </c>
      <c r="AL21" s="144">
        <v>5.6000000000000001E-2</v>
      </c>
      <c r="AM21" s="116">
        <v>4.4800000000000004</v>
      </c>
      <c r="AN21" s="139">
        <v>0.98</v>
      </c>
      <c r="AO21" s="143"/>
      <c r="AP21" s="361">
        <v>0</v>
      </c>
      <c r="AQ21" s="139" t="s">
        <v>124</v>
      </c>
      <c r="AR21" s="139" t="s">
        <v>124</v>
      </c>
      <c r="AS21" s="142" t="s">
        <v>124</v>
      </c>
      <c r="AT21" s="141" t="s">
        <v>124</v>
      </c>
      <c r="AU21" s="116" t="s">
        <v>124</v>
      </c>
      <c r="AV21" s="116" t="s">
        <v>124</v>
      </c>
      <c r="AW21" s="119" t="s">
        <v>124</v>
      </c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116" t="s">
        <v>778</v>
      </c>
      <c r="BK21" s="211">
        <v>116</v>
      </c>
      <c r="BL21" s="211">
        <v>47.6</v>
      </c>
      <c r="BM21" s="211">
        <v>36278</v>
      </c>
      <c r="BN21" s="211">
        <v>93.9</v>
      </c>
      <c r="BO21" s="211">
        <v>6.1</v>
      </c>
      <c r="BP21" s="211">
        <v>49.6</v>
      </c>
      <c r="BQ21" s="211" t="s">
        <v>411</v>
      </c>
      <c r="BR21" s="211">
        <v>3148.4</v>
      </c>
      <c r="BS21" s="211">
        <v>9.9</v>
      </c>
      <c r="BT21" s="210">
        <v>2</v>
      </c>
      <c r="BU21" s="712"/>
    </row>
    <row r="22" spans="1:73">
      <c r="A22" s="116">
        <v>21</v>
      </c>
      <c r="B22" s="116">
        <f>COUNTIFS($D$2:D22,D22,$F$2:F22,F22)</f>
        <v>1</v>
      </c>
      <c r="C22" s="154" t="s">
        <v>3119</v>
      </c>
      <c r="D22" s="760" t="s">
        <v>3118</v>
      </c>
      <c r="E22" s="266"/>
      <c r="F22" s="152">
        <v>6307302100</v>
      </c>
      <c r="G22" s="152">
        <v>53</v>
      </c>
      <c r="H22" s="152" t="s">
        <v>3115</v>
      </c>
      <c r="I22" s="281"/>
      <c r="J22" s="271"/>
      <c r="K22" s="729" t="s">
        <v>670</v>
      </c>
      <c r="L22" s="266"/>
      <c r="M22" s="266"/>
      <c r="N22" s="266"/>
      <c r="O22" s="266"/>
      <c r="P22" s="391"/>
      <c r="Q22" s="391"/>
      <c r="R22" s="696"/>
      <c r="S22" s="695"/>
      <c r="T22" s="519"/>
      <c r="U22" s="521"/>
      <c r="V22" s="519"/>
      <c r="W22" s="530"/>
      <c r="X22" s="519"/>
      <c r="Y22" s="519"/>
      <c r="Z22" s="266"/>
      <c r="AA22" s="266"/>
      <c r="AB22" s="152"/>
      <c r="AC22" s="266"/>
      <c r="AD22" s="266"/>
      <c r="AE22" s="266"/>
      <c r="AF22" s="266"/>
      <c r="AG22" s="562"/>
      <c r="AH22" s="728">
        <v>80.2</v>
      </c>
      <c r="AI22" s="146">
        <v>13</v>
      </c>
      <c r="AJ22" s="727">
        <v>1.08</v>
      </c>
      <c r="AK22" s="139">
        <v>58.626199999999997</v>
      </c>
      <c r="AL22" s="144">
        <v>2.27</v>
      </c>
      <c r="AM22" s="116">
        <v>2.89</v>
      </c>
      <c r="AN22" s="139">
        <v>10.58</v>
      </c>
      <c r="AO22" s="143"/>
      <c r="AP22" s="361">
        <v>3.1E-2</v>
      </c>
      <c r="AQ22" s="139">
        <v>30.779753761969907</v>
      </c>
      <c r="AR22" s="139">
        <v>69.2202462380301</v>
      </c>
      <c r="AS22" s="142">
        <v>0.44466403162055335</v>
      </c>
      <c r="AT22" s="141">
        <v>0.25664000000000003</v>
      </c>
      <c r="AU22" s="116">
        <v>0</v>
      </c>
      <c r="AV22" s="116">
        <v>29.9</v>
      </c>
      <c r="AW22" s="119">
        <v>41.2</v>
      </c>
      <c r="AX22" s="440">
        <v>6.2</v>
      </c>
      <c r="AY22" s="440">
        <v>76.8</v>
      </c>
      <c r="AZ22" s="440"/>
      <c r="BA22" s="437">
        <v>3.4000000000000004</v>
      </c>
      <c r="BB22" s="510">
        <v>13.6</v>
      </c>
      <c r="BC22" s="437">
        <v>32.200000000000003</v>
      </c>
      <c r="BD22" s="437">
        <v>4.4000000000000004</v>
      </c>
      <c r="BE22" s="437">
        <v>11.9</v>
      </c>
      <c r="BF22" s="437">
        <v>1.6</v>
      </c>
      <c r="BG22" s="437">
        <v>30.8</v>
      </c>
      <c r="BH22" s="437">
        <v>4.2</v>
      </c>
      <c r="BI22" s="437">
        <v>0.3</v>
      </c>
      <c r="BJ22" s="116" t="s">
        <v>793</v>
      </c>
      <c r="BK22" s="211" t="s">
        <v>409</v>
      </c>
      <c r="BL22" s="211" t="s">
        <v>409</v>
      </c>
      <c r="BM22" s="211" t="s">
        <v>409</v>
      </c>
      <c r="BN22" s="211" t="s">
        <v>409</v>
      </c>
      <c r="BO22" s="211" t="s">
        <v>409</v>
      </c>
      <c r="BP22" s="211" t="s">
        <v>409</v>
      </c>
      <c r="BQ22" s="211" t="s">
        <v>409</v>
      </c>
      <c r="BR22" s="211" t="s">
        <v>409</v>
      </c>
      <c r="BS22" s="211" t="s">
        <v>409</v>
      </c>
      <c r="BT22" s="211" t="s">
        <v>409</v>
      </c>
      <c r="BU22" s="712"/>
    </row>
    <row r="23" spans="1:73">
      <c r="A23" s="116">
        <v>22</v>
      </c>
      <c r="B23" s="116">
        <f>COUNTIFS($D$2:D23,D23,$F$2:F23,F23)</f>
        <v>1</v>
      </c>
      <c r="C23" s="154" t="s">
        <v>3117</v>
      </c>
      <c r="D23" s="762" t="s">
        <v>3116</v>
      </c>
      <c r="E23" s="266"/>
      <c r="F23" s="152">
        <v>5506131950</v>
      </c>
      <c r="G23" s="152">
        <v>61</v>
      </c>
      <c r="H23" s="152" t="s">
        <v>3115</v>
      </c>
      <c r="I23" s="281"/>
      <c r="J23" s="271"/>
      <c r="K23" s="729" t="s">
        <v>670</v>
      </c>
      <c r="L23" s="266"/>
      <c r="M23" s="266"/>
      <c r="N23" s="266"/>
      <c r="O23" s="266"/>
      <c r="P23" s="391"/>
      <c r="Q23" s="391"/>
      <c r="R23" s="696"/>
      <c r="S23" s="695"/>
      <c r="T23" s="519"/>
      <c r="U23" s="521"/>
      <c r="V23" s="519"/>
      <c r="W23" s="530"/>
      <c r="X23" s="519"/>
      <c r="Y23" s="519"/>
      <c r="Z23" s="266"/>
      <c r="AA23" s="266"/>
      <c r="AB23" s="152"/>
      <c r="AC23" s="266"/>
      <c r="AD23" s="266"/>
      <c r="AE23" s="266"/>
      <c r="AF23" s="266"/>
      <c r="AG23" s="562"/>
      <c r="AH23" s="728">
        <v>15.2</v>
      </c>
      <c r="AI23" s="146">
        <v>6.94</v>
      </c>
      <c r="AJ23" s="727">
        <v>68.8</v>
      </c>
      <c r="AK23" s="116" t="s">
        <v>124</v>
      </c>
      <c r="AL23" s="144">
        <v>0.38</v>
      </c>
      <c r="AM23" s="116">
        <v>3.52</v>
      </c>
      <c r="AN23" s="139">
        <v>23.42</v>
      </c>
      <c r="AO23" s="143"/>
      <c r="AP23" s="361">
        <v>3.1E-2</v>
      </c>
      <c r="AQ23" s="139" t="s">
        <v>124</v>
      </c>
      <c r="AR23" s="139" t="s">
        <v>124</v>
      </c>
      <c r="AS23" s="142" t="s">
        <v>124</v>
      </c>
      <c r="AT23" s="141" t="s">
        <v>124</v>
      </c>
      <c r="AU23" s="116" t="s">
        <v>124</v>
      </c>
      <c r="AV23" s="116" t="s">
        <v>124</v>
      </c>
      <c r="AW23" s="119" t="s">
        <v>124</v>
      </c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116" t="s">
        <v>790</v>
      </c>
      <c r="BK23" s="211" t="s">
        <v>409</v>
      </c>
      <c r="BL23" s="211" t="s">
        <v>409</v>
      </c>
      <c r="BM23" s="211" t="s">
        <v>409</v>
      </c>
      <c r="BN23" s="211" t="s">
        <v>409</v>
      </c>
      <c r="BO23" s="211" t="s">
        <v>409</v>
      </c>
      <c r="BP23" s="211" t="s">
        <v>409</v>
      </c>
      <c r="BQ23" s="211" t="s">
        <v>409</v>
      </c>
      <c r="BR23" s="211" t="s">
        <v>409</v>
      </c>
      <c r="BS23" s="211" t="s">
        <v>409</v>
      </c>
      <c r="BT23" s="211" t="s">
        <v>409</v>
      </c>
      <c r="BU23" s="712"/>
    </row>
    <row r="24" spans="1:73">
      <c r="A24" s="116">
        <v>23</v>
      </c>
      <c r="B24" s="116">
        <f>COUNTIFS($D$2:D24,D24,$F$2:F24,F24)</f>
        <v>1</v>
      </c>
      <c r="C24" s="154" t="s">
        <v>3114</v>
      </c>
      <c r="D24" s="760" t="s">
        <v>3113</v>
      </c>
      <c r="E24" s="266"/>
      <c r="F24" s="152">
        <v>7006285319</v>
      </c>
      <c r="G24" s="152">
        <v>46</v>
      </c>
      <c r="H24" s="152" t="s">
        <v>3112</v>
      </c>
      <c r="I24" s="281"/>
      <c r="J24" s="271"/>
      <c r="K24" s="729" t="s">
        <v>670</v>
      </c>
      <c r="L24" s="266"/>
      <c r="M24" s="266"/>
      <c r="N24" s="266"/>
      <c r="O24" s="266"/>
      <c r="P24" s="391"/>
      <c r="Q24" s="391"/>
      <c r="R24" s="696"/>
      <c r="S24" s="695"/>
      <c r="T24" s="519"/>
      <c r="U24" s="521"/>
      <c r="V24" s="519"/>
      <c r="W24" s="530"/>
      <c r="X24" s="519"/>
      <c r="Y24" s="519"/>
      <c r="Z24" s="266"/>
      <c r="AA24" s="266"/>
      <c r="AB24" s="152"/>
      <c r="AC24" s="266"/>
      <c r="AD24" s="266"/>
      <c r="AE24" s="266"/>
      <c r="AF24" s="266"/>
      <c r="AG24" s="562"/>
      <c r="AH24" s="728">
        <v>1.45</v>
      </c>
      <c r="AI24" s="146">
        <v>12.7</v>
      </c>
      <c r="AJ24" s="727">
        <v>77.7</v>
      </c>
      <c r="AK24" s="139">
        <v>1.0991</v>
      </c>
      <c r="AL24" s="144">
        <v>0.11</v>
      </c>
      <c r="AM24" s="116">
        <v>5.22</v>
      </c>
      <c r="AN24" s="139">
        <v>6.68</v>
      </c>
      <c r="AO24" s="143"/>
      <c r="AP24" s="361">
        <v>0</v>
      </c>
      <c r="AQ24" s="139">
        <v>78.23218997361478</v>
      </c>
      <c r="AR24" s="139">
        <v>21.767810026385224</v>
      </c>
      <c r="AS24" s="142">
        <v>3.5939393939393938</v>
      </c>
      <c r="AT24" s="141">
        <v>9.6714999999999995E-2</v>
      </c>
      <c r="AU24" s="272">
        <v>1.3194999999999998E-2</v>
      </c>
      <c r="AV24" s="116">
        <v>0.6</v>
      </c>
      <c r="AW24" s="119">
        <v>0.84</v>
      </c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116" t="s">
        <v>778</v>
      </c>
      <c r="BK24" s="211" t="s">
        <v>409</v>
      </c>
      <c r="BL24" s="211" t="s">
        <v>409</v>
      </c>
      <c r="BM24" s="211">
        <v>5767</v>
      </c>
      <c r="BN24" s="211">
        <v>78.3</v>
      </c>
      <c r="BO24" s="211">
        <v>21.7</v>
      </c>
      <c r="BP24" s="211" t="s">
        <v>409</v>
      </c>
      <c r="BQ24" s="211" t="s">
        <v>409</v>
      </c>
      <c r="BR24" s="211" t="s">
        <v>409</v>
      </c>
      <c r="BS24" s="211" t="s">
        <v>409</v>
      </c>
      <c r="BT24" s="210">
        <v>0</v>
      </c>
      <c r="BU24" s="712"/>
    </row>
    <row r="25" spans="1:73">
      <c r="A25" s="116">
        <v>24</v>
      </c>
      <c r="B25" s="116">
        <f>COUNTIFS($D$2:D25,D25,$F$2:F25,F25)</f>
        <v>1</v>
      </c>
      <c r="C25" s="154" t="s">
        <v>3111</v>
      </c>
      <c r="D25" s="762" t="s">
        <v>3110</v>
      </c>
      <c r="E25" s="266"/>
      <c r="F25" s="152">
        <v>6055161134</v>
      </c>
      <c r="G25" s="152">
        <v>56</v>
      </c>
      <c r="H25" s="152" t="s">
        <v>3108</v>
      </c>
      <c r="I25" s="281"/>
      <c r="J25" s="271"/>
      <c r="K25" s="729" t="s">
        <v>670</v>
      </c>
      <c r="L25" s="266"/>
      <c r="M25" s="266"/>
      <c r="N25" s="266"/>
      <c r="O25" s="266"/>
      <c r="P25" s="391"/>
      <c r="Q25" s="391"/>
      <c r="R25" s="696"/>
      <c r="S25" s="695"/>
      <c r="T25" s="519"/>
      <c r="U25" s="521"/>
      <c r="V25" s="519"/>
      <c r="W25" s="530"/>
      <c r="X25" s="519"/>
      <c r="Y25" s="519"/>
      <c r="Z25" s="266"/>
      <c r="AA25" s="266"/>
      <c r="AB25" s="152"/>
      <c r="AC25" s="266"/>
      <c r="AD25" s="266"/>
      <c r="AE25" s="266"/>
      <c r="AF25" s="266"/>
      <c r="AG25" s="562"/>
      <c r="AH25" s="728">
        <v>55.1</v>
      </c>
      <c r="AI25" s="146">
        <v>38.9</v>
      </c>
      <c r="AJ25" s="727">
        <v>2.65</v>
      </c>
      <c r="AK25" s="139">
        <v>24.409299999999998</v>
      </c>
      <c r="AL25" s="144">
        <v>11.2</v>
      </c>
      <c r="AM25" s="116">
        <v>20.2</v>
      </c>
      <c r="AN25" s="139">
        <v>41.401000000000003</v>
      </c>
      <c r="AO25" s="143"/>
      <c r="AP25" s="361">
        <v>0.16</v>
      </c>
      <c r="AQ25" s="139">
        <v>43.340857787810386</v>
      </c>
      <c r="AR25" s="139">
        <v>56.659142212189622</v>
      </c>
      <c r="AS25" s="142">
        <v>0.76494023904382458</v>
      </c>
      <c r="AT25" s="141">
        <v>0.22590999999999997</v>
      </c>
      <c r="AU25" s="272">
        <v>0</v>
      </c>
      <c r="AV25" s="116">
        <v>5.87</v>
      </c>
      <c r="AW25" s="119">
        <v>50.6</v>
      </c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118" t="s">
        <v>173</v>
      </c>
      <c r="BK25" s="211" t="s">
        <v>409</v>
      </c>
      <c r="BL25" s="211" t="s">
        <v>409</v>
      </c>
      <c r="BM25" s="211" t="s">
        <v>409</v>
      </c>
      <c r="BN25" s="211" t="s">
        <v>409</v>
      </c>
      <c r="BO25" s="211" t="s">
        <v>409</v>
      </c>
      <c r="BP25" s="211" t="s">
        <v>409</v>
      </c>
      <c r="BQ25" s="211" t="s">
        <v>409</v>
      </c>
      <c r="BR25" s="211" t="s">
        <v>409</v>
      </c>
      <c r="BS25" s="211" t="s">
        <v>409</v>
      </c>
      <c r="BT25" s="211" t="s">
        <v>409</v>
      </c>
      <c r="BU25" s="712"/>
    </row>
    <row r="26" spans="1:73">
      <c r="A26" s="116">
        <v>25</v>
      </c>
      <c r="B26" s="116">
        <f>COUNTIFS($D$2:D26,D26,$F$2:F26,F26)</f>
        <v>1</v>
      </c>
      <c r="C26" s="154" t="s">
        <v>3109</v>
      </c>
      <c r="D26" s="764" t="s">
        <v>2202</v>
      </c>
      <c r="E26" s="266" t="s">
        <v>1150</v>
      </c>
      <c r="F26" s="152">
        <v>501009179</v>
      </c>
      <c r="G26" s="152">
        <v>66</v>
      </c>
      <c r="H26" s="152" t="s">
        <v>3108</v>
      </c>
      <c r="I26" s="281"/>
      <c r="J26" s="271"/>
      <c r="K26" s="729" t="s">
        <v>670</v>
      </c>
      <c r="L26" s="266"/>
      <c r="M26" s="266"/>
      <c r="N26" s="266"/>
      <c r="O26" s="266"/>
      <c r="P26" s="391"/>
      <c r="Q26" s="391"/>
      <c r="R26" s="696"/>
      <c r="S26" s="695"/>
      <c r="T26" s="519"/>
      <c r="U26" s="521"/>
      <c r="V26" s="519"/>
      <c r="W26" s="530"/>
      <c r="X26" s="519"/>
      <c r="Y26" s="519"/>
      <c r="Z26" s="266"/>
      <c r="AA26" s="266"/>
      <c r="AB26" s="152"/>
      <c r="AC26" s="266"/>
      <c r="AD26" s="266"/>
      <c r="AE26" s="266"/>
      <c r="AF26" s="266"/>
      <c r="AG26" s="562"/>
      <c r="AH26" s="728">
        <v>67.099999999999994</v>
      </c>
      <c r="AI26" s="146">
        <v>24.1</v>
      </c>
      <c r="AJ26" s="727">
        <v>3.83</v>
      </c>
      <c r="AK26" s="116" t="s">
        <v>124</v>
      </c>
      <c r="AL26" s="144">
        <v>2.09</v>
      </c>
      <c r="AM26" s="116">
        <v>3.32</v>
      </c>
      <c r="AN26" s="139">
        <v>8.07</v>
      </c>
      <c r="AO26" s="143"/>
      <c r="AP26" s="361">
        <v>0.45</v>
      </c>
      <c r="AQ26" s="139" t="s">
        <v>124</v>
      </c>
      <c r="AR26" s="139" t="s">
        <v>124</v>
      </c>
      <c r="AS26" s="142" t="s">
        <v>124</v>
      </c>
      <c r="AT26" s="141" t="s">
        <v>124</v>
      </c>
      <c r="AU26" s="272" t="s">
        <v>124</v>
      </c>
      <c r="AV26" s="116" t="s">
        <v>124</v>
      </c>
      <c r="AW26" s="119" t="s">
        <v>124</v>
      </c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116" t="s">
        <v>793</v>
      </c>
      <c r="BK26" s="211" t="s">
        <v>409</v>
      </c>
      <c r="BL26" s="211" t="s">
        <v>409</v>
      </c>
      <c r="BM26" s="211" t="s">
        <v>409</v>
      </c>
      <c r="BN26" s="211" t="s">
        <v>409</v>
      </c>
      <c r="BO26" s="211" t="s">
        <v>409</v>
      </c>
      <c r="BP26" s="211" t="s">
        <v>409</v>
      </c>
      <c r="BQ26" s="211" t="s">
        <v>409</v>
      </c>
      <c r="BR26" s="211" t="s">
        <v>409</v>
      </c>
      <c r="BS26" s="211" t="s">
        <v>409</v>
      </c>
      <c r="BT26" s="211" t="s">
        <v>409</v>
      </c>
      <c r="BU26" s="712"/>
    </row>
    <row r="27" spans="1:73">
      <c r="A27" s="116">
        <v>26</v>
      </c>
      <c r="B27" s="116">
        <f>COUNTIFS($D$2:D27,D27,$F$2:F27,F27)</f>
        <v>1</v>
      </c>
      <c r="C27" s="154" t="s">
        <v>3107</v>
      </c>
      <c r="D27" s="766" t="s">
        <v>2755</v>
      </c>
      <c r="E27" s="266" t="s">
        <v>2754</v>
      </c>
      <c r="F27" s="152">
        <v>6311247140</v>
      </c>
      <c r="G27" s="152">
        <v>53</v>
      </c>
      <c r="H27" s="152" t="s">
        <v>3104</v>
      </c>
      <c r="I27" s="281"/>
      <c r="J27" s="271"/>
      <c r="K27" s="729" t="s">
        <v>670</v>
      </c>
      <c r="L27" s="266"/>
      <c r="M27" s="266"/>
      <c r="N27" s="266"/>
      <c r="O27" s="266"/>
      <c r="P27" s="391"/>
      <c r="Q27" s="391"/>
      <c r="R27" s="696"/>
      <c r="S27" s="695"/>
      <c r="T27" s="519"/>
      <c r="U27" s="521"/>
      <c r="V27" s="519"/>
      <c r="W27" s="530"/>
      <c r="X27" s="519"/>
      <c r="Y27" s="519"/>
      <c r="Z27" s="266"/>
      <c r="AA27" s="266"/>
      <c r="AB27" s="152"/>
      <c r="AC27" s="266"/>
      <c r="AD27" s="266"/>
      <c r="AE27" s="266"/>
      <c r="AF27" s="266"/>
      <c r="AG27" s="562"/>
      <c r="AH27" s="728">
        <v>28.9</v>
      </c>
      <c r="AI27" s="146">
        <v>59.5</v>
      </c>
      <c r="AJ27" s="727">
        <v>9.1999999999999993</v>
      </c>
      <c r="AK27" s="139">
        <v>15.818400000000002</v>
      </c>
      <c r="AL27" s="144">
        <v>5.99</v>
      </c>
      <c r="AM27" s="116">
        <v>8.19</v>
      </c>
      <c r="AN27" s="139">
        <v>0.8600000000000001</v>
      </c>
      <c r="AO27" s="143"/>
      <c r="AP27" s="361">
        <v>0.23</v>
      </c>
      <c r="AQ27" s="139">
        <v>55.448717948717942</v>
      </c>
      <c r="AR27" s="139">
        <v>44.551282051282044</v>
      </c>
      <c r="AS27" s="142">
        <v>1.2446043165467626</v>
      </c>
      <c r="AT27" s="141">
        <v>1.2877800000000001</v>
      </c>
      <c r="AU27" s="272">
        <v>0</v>
      </c>
      <c r="AV27" s="116">
        <v>3.97</v>
      </c>
      <c r="AW27" s="119">
        <v>9.91</v>
      </c>
      <c r="AX27" s="440">
        <v>34.200000000000003</v>
      </c>
      <c r="AY27" s="440">
        <v>91.5</v>
      </c>
      <c r="AZ27" s="440"/>
      <c r="BA27" s="437">
        <v>4.5</v>
      </c>
      <c r="BB27" s="510">
        <v>55</v>
      </c>
      <c r="BC27" s="437">
        <v>27.4</v>
      </c>
      <c r="BD27" s="437">
        <v>15.1</v>
      </c>
      <c r="BE27" s="437">
        <v>35</v>
      </c>
      <c r="BF27" s="437">
        <v>19.3</v>
      </c>
      <c r="BG27" s="437">
        <v>29.3</v>
      </c>
      <c r="BH27" s="437">
        <v>16.100000000000001</v>
      </c>
      <c r="BI27" s="437">
        <v>0.6</v>
      </c>
      <c r="BJ27" s="118" t="s">
        <v>792</v>
      </c>
      <c r="BK27" s="211" t="s">
        <v>409</v>
      </c>
      <c r="BL27" s="211" t="s">
        <v>409</v>
      </c>
      <c r="BM27" s="211" t="s">
        <v>409</v>
      </c>
      <c r="BN27" s="211" t="s">
        <v>409</v>
      </c>
      <c r="BO27" s="211" t="s">
        <v>409</v>
      </c>
      <c r="BP27" s="211" t="s">
        <v>409</v>
      </c>
      <c r="BQ27" s="211" t="s">
        <v>409</v>
      </c>
      <c r="BR27" s="211" t="s">
        <v>409</v>
      </c>
      <c r="BS27" s="211" t="s">
        <v>409</v>
      </c>
      <c r="BT27" s="211" t="s">
        <v>409</v>
      </c>
      <c r="BU27" s="712"/>
    </row>
    <row r="28" spans="1:73">
      <c r="A28" s="116">
        <v>27</v>
      </c>
      <c r="B28" s="116">
        <f>COUNTIFS($D$2:D28,D28,$F$2:F28,F28)</f>
        <v>1</v>
      </c>
      <c r="C28" s="154" t="s">
        <v>3106</v>
      </c>
      <c r="D28" s="760" t="s">
        <v>3105</v>
      </c>
      <c r="E28" s="266"/>
      <c r="F28" s="152">
        <v>461020413</v>
      </c>
      <c r="G28" s="152">
        <v>70</v>
      </c>
      <c r="H28" s="152" t="s">
        <v>3104</v>
      </c>
      <c r="I28" s="281"/>
      <c r="J28" s="271"/>
      <c r="K28" s="729" t="s">
        <v>670</v>
      </c>
      <c r="L28" s="266"/>
      <c r="M28" s="266"/>
      <c r="N28" s="266"/>
      <c r="O28" s="266"/>
      <c r="P28" s="391"/>
      <c r="Q28" s="391"/>
      <c r="R28" s="696"/>
      <c r="S28" s="695"/>
      <c r="T28" s="519"/>
      <c r="U28" s="521"/>
      <c r="V28" s="519"/>
      <c r="W28" s="530"/>
      <c r="X28" s="519"/>
      <c r="Y28" s="519"/>
      <c r="Z28" s="266"/>
      <c r="AA28" s="266"/>
      <c r="AB28" s="152"/>
      <c r="AC28" s="266"/>
      <c r="AD28" s="266"/>
      <c r="AE28" s="266"/>
      <c r="AF28" s="266"/>
      <c r="AG28" s="562"/>
      <c r="AH28" s="728">
        <v>69.2</v>
      </c>
      <c r="AI28" s="146">
        <v>18.899999999999999</v>
      </c>
      <c r="AJ28" s="727">
        <v>6.74</v>
      </c>
      <c r="AK28" s="116" t="s">
        <v>124</v>
      </c>
      <c r="AL28" s="144">
        <v>10.5</v>
      </c>
      <c r="AM28" s="116">
        <v>15.1</v>
      </c>
      <c r="AN28" s="139">
        <v>3.68</v>
      </c>
      <c r="AO28" s="143"/>
      <c r="AP28" s="361">
        <v>9.8000000000000004E-2</v>
      </c>
      <c r="AQ28" s="139" t="s">
        <v>124</v>
      </c>
      <c r="AR28" s="139" t="s">
        <v>124</v>
      </c>
      <c r="AS28" s="142" t="s">
        <v>124</v>
      </c>
      <c r="AT28" s="141" t="s">
        <v>124</v>
      </c>
      <c r="AU28" s="272" t="s">
        <v>124</v>
      </c>
      <c r="AV28" s="116" t="s">
        <v>124</v>
      </c>
      <c r="AW28" s="119" t="s">
        <v>124</v>
      </c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116" t="s">
        <v>793</v>
      </c>
      <c r="BK28" s="211" t="s">
        <v>409</v>
      </c>
      <c r="BL28" s="211" t="s">
        <v>409</v>
      </c>
      <c r="BM28" s="211" t="s">
        <v>409</v>
      </c>
      <c r="BN28" s="211" t="s">
        <v>409</v>
      </c>
      <c r="BO28" s="211" t="s">
        <v>409</v>
      </c>
      <c r="BP28" s="211" t="s">
        <v>409</v>
      </c>
      <c r="BQ28" s="211" t="s">
        <v>409</v>
      </c>
      <c r="BR28" s="211" t="s">
        <v>409</v>
      </c>
      <c r="BS28" s="211" t="s">
        <v>409</v>
      </c>
      <c r="BT28" s="211" t="s">
        <v>409</v>
      </c>
      <c r="BU28" s="712"/>
    </row>
    <row r="29" spans="1:73">
      <c r="A29" s="116">
        <v>28</v>
      </c>
      <c r="B29" s="116">
        <f>COUNTIFS($D$2:D29,D29,$F$2:F29,F29)</f>
        <v>1</v>
      </c>
      <c r="C29" s="154" t="s">
        <v>3103</v>
      </c>
      <c r="D29" s="758" t="s">
        <v>3102</v>
      </c>
      <c r="E29" s="266"/>
      <c r="F29" s="152">
        <v>5461232568</v>
      </c>
      <c r="G29" s="152">
        <v>62</v>
      </c>
      <c r="H29" s="152" t="s">
        <v>3100</v>
      </c>
      <c r="I29" s="281"/>
      <c r="J29" s="271"/>
      <c r="K29" s="729" t="s">
        <v>670</v>
      </c>
      <c r="L29" s="266"/>
      <c r="M29" s="266"/>
      <c r="N29" s="266"/>
      <c r="O29" s="266"/>
      <c r="P29" s="391"/>
      <c r="Q29" s="391"/>
      <c r="R29" s="696"/>
      <c r="S29" s="695"/>
      <c r="T29" s="519"/>
      <c r="U29" s="521"/>
      <c r="V29" s="519"/>
      <c r="W29" s="530"/>
      <c r="X29" s="519"/>
      <c r="Y29" s="519"/>
      <c r="Z29" s="266"/>
      <c r="AA29" s="266"/>
      <c r="AB29" s="152"/>
      <c r="AC29" s="266"/>
      <c r="AD29" s="266"/>
      <c r="AE29" s="266"/>
      <c r="AF29" s="266"/>
      <c r="AG29" s="562"/>
      <c r="AH29" s="728">
        <v>21.6</v>
      </c>
      <c r="AI29" s="146">
        <v>22.4</v>
      </c>
      <c r="AJ29" s="727">
        <v>52.8</v>
      </c>
      <c r="AK29" s="139">
        <v>11.988000000000001</v>
      </c>
      <c r="AL29" s="144">
        <v>0.51</v>
      </c>
      <c r="AM29" s="116">
        <v>2.06</v>
      </c>
      <c r="AN29" s="139">
        <v>7.2799999999999994</v>
      </c>
      <c r="AO29" s="143"/>
      <c r="AP29" s="361">
        <v>3.5999999999999997E-2</v>
      </c>
      <c r="AQ29" s="139">
        <v>53.333333333333336</v>
      </c>
      <c r="AR29" s="139">
        <v>46.666666666666664</v>
      </c>
      <c r="AS29" s="142">
        <v>1.142857142857143</v>
      </c>
      <c r="AT29" s="141">
        <v>9.9360000000000018E-2</v>
      </c>
      <c r="AU29" s="272">
        <v>0</v>
      </c>
      <c r="AV29" s="116">
        <v>3.82</v>
      </c>
      <c r="AW29" s="119">
        <v>11.6</v>
      </c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116" t="s">
        <v>780</v>
      </c>
      <c r="BK29" s="211" t="s">
        <v>409</v>
      </c>
      <c r="BL29" s="211" t="s">
        <v>409</v>
      </c>
      <c r="BM29" s="211" t="s">
        <v>409</v>
      </c>
      <c r="BN29" s="211" t="s">
        <v>409</v>
      </c>
      <c r="BO29" s="211" t="s">
        <v>409</v>
      </c>
      <c r="BP29" s="211" t="s">
        <v>409</v>
      </c>
      <c r="BQ29" s="211" t="s">
        <v>409</v>
      </c>
      <c r="BR29" s="211" t="s">
        <v>409</v>
      </c>
      <c r="BS29" s="211" t="s">
        <v>409</v>
      </c>
      <c r="BT29" s="211" t="s">
        <v>409</v>
      </c>
      <c r="BU29" s="712"/>
    </row>
    <row r="30" spans="1:73">
      <c r="A30" s="116">
        <v>29</v>
      </c>
      <c r="B30" s="116">
        <f>COUNTIFS($D$2:D30,D30,$F$2:F30,F30)</f>
        <v>1</v>
      </c>
      <c r="C30" s="154" t="s">
        <v>3101</v>
      </c>
      <c r="D30" s="765" t="s">
        <v>88</v>
      </c>
      <c r="E30" s="266"/>
      <c r="F30" s="152">
        <v>9201235703</v>
      </c>
      <c r="G30" s="152">
        <v>24</v>
      </c>
      <c r="H30" s="152" t="s">
        <v>3100</v>
      </c>
      <c r="I30" s="281"/>
      <c r="J30" s="271"/>
      <c r="K30" s="729" t="s">
        <v>670</v>
      </c>
      <c r="L30" s="266"/>
      <c r="M30" s="266"/>
      <c r="N30" s="266"/>
      <c r="O30" s="266"/>
      <c r="P30" s="391"/>
      <c r="Q30" s="391"/>
      <c r="R30" s="696"/>
      <c r="S30" s="695"/>
      <c r="T30" s="519"/>
      <c r="U30" s="521"/>
      <c r="V30" s="519"/>
      <c r="W30" s="530"/>
      <c r="X30" s="519"/>
      <c r="Y30" s="519"/>
      <c r="Z30" s="266"/>
      <c r="AA30" s="266"/>
      <c r="AB30" s="152"/>
      <c r="AC30" s="266"/>
      <c r="AD30" s="266"/>
      <c r="AE30" s="266"/>
      <c r="AF30" s="266"/>
      <c r="AG30" s="562"/>
      <c r="AH30" s="728">
        <v>13.2</v>
      </c>
      <c r="AI30" s="146">
        <v>9.93</v>
      </c>
      <c r="AJ30" s="727">
        <v>69.900000000000006</v>
      </c>
      <c r="AK30" s="139">
        <v>8.1707999999999998</v>
      </c>
      <c r="AL30" s="144">
        <v>1.36</v>
      </c>
      <c r="AM30" s="116">
        <v>13</v>
      </c>
      <c r="AN30" s="139">
        <v>29.310000000000002</v>
      </c>
      <c r="AO30" s="143"/>
      <c r="AP30" s="361">
        <v>0.1</v>
      </c>
      <c r="AQ30" s="139">
        <v>65.428109854604202</v>
      </c>
      <c r="AR30" s="139">
        <v>34.571890145395798</v>
      </c>
      <c r="AS30" s="142">
        <v>1.8925233644859814</v>
      </c>
      <c r="AT30" s="141">
        <v>0.49103999999999998</v>
      </c>
      <c r="AU30" s="272">
        <v>0</v>
      </c>
      <c r="AV30" s="116">
        <v>6.35</v>
      </c>
      <c r="AW30" s="119">
        <v>13.3</v>
      </c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116" t="s">
        <v>790</v>
      </c>
      <c r="BK30" s="211" t="s">
        <v>409</v>
      </c>
      <c r="BL30" s="211" t="s">
        <v>409</v>
      </c>
      <c r="BM30" s="211" t="s">
        <v>409</v>
      </c>
      <c r="BN30" s="211" t="s">
        <v>409</v>
      </c>
      <c r="BO30" s="211" t="s">
        <v>409</v>
      </c>
      <c r="BP30" s="211" t="s">
        <v>409</v>
      </c>
      <c r="BQ30" s="211" t="s">
        <v>409</v>
      </c>
      <c r="BR30" s="211" t="s">
        <v>409</v>
      </c>
      <c r="BS30" s="211" t="s">
        <v>409</v>
      </c>
      <c r="BT30" s="211" t="s">
        <v>409</v>
      </c>
      <c r="BU30" s="712"/>
    </row>
    <row r="31" spans="1:73">
      <c r="A31" s="116">
        <v>30</v>
      </c>
      <c r="B31" s="116">
        <f>COUNTIFS($D$2:D31,D31,$F$2:F31,F31)</f>
        <v>1</v>
      </c>
      <c r="C31" s="154" t="s">
        <v>3099</v>
      </c>
      <c r="D31" s="764" t="s">
        <v>3098</v>
      </c>
      <c r="E31" s="266"/>
      <c r="F31" s="338">
        <v>445527415</v>
      </c>
      <c r="G31" s="152">
        <v>72</v>
      </c>
      <c r="H31" s="152" t="s">
        <v>3097</v>
      </c>
      <c r="I31" s="281"/>
      <c r="J31" s="271"/>
      <c r="K31" s="729" t="s">
        <v>670</v>
      </c>
      <c r="L31" s="266"/>
      <c r="M31" s="266"/>
      <c r="N31" s="266"/>
      <c r="O31" s="266"/>
      <c r="P31" s="391"/>
      <c r="Q31" s="391"/>
      <c r="R31" s="696"/>
      <c r="S31" s="695"/>
      <c r="T31" s="519"/>
      <c r="U31" s="521"/>
      <c r="V31" s="519"/>
      <c r="W31" s="530"/>
      <c r="X31" s="519"/>
      <c r="Y31" s="519"/>
      <c r="Z31" s="266"/>
      <c r="AA31" s="266"/>
      <c r="AB31" s="152"/>
      <c r="AC31" s="266"/>
      <c r="AD31" s="266"/>
      <c r="AE31" s="266"/>
      <c r="AF31" s="266"/>
      <c r="AG31" s="562"/>
      <c r="AH31" s="737">
        <v>43</v>
      </c>
      <c r="AI31" s="146">
        <v>32.6</v>
      </c>
      <c r="AJ31" s="727">
        <v>6.59</v>
      </c>
      <c r="AK31" s="139">
        <v>11.437999999999999</v>
      </c>
      <c r="AL31" s="144">
        <v>2.2999999999999998</v>
      </c>
      <c r="AM31" s="116">
        <v>4.75</v>
      </c>
      <c r="AN31" s="139">
        <v>16.79</v>
      </c>
      <c r="AO31" s="143"/>
      <c r="AP31" s="361">
        <v>0.4</v>
      </c>
      <c r="AQ31" s="139">
        <v>54.887218045112782</v>
      </c>
      <c r="AR31" s="139">
        <v>45.112781954887218</v>
      </c>
      <c r="AS31" s="142">
        <v>1.2166666666666666</v>
      </c>
      <c r="AT31" s="141">
        <v>0.15479999999999999</v>
      </c>
      <c r="AU31" s="272">
        <v>0</v>
      </c>
      <c r="AV31" s="116">
        <v>4.16</v>
      </c>
      <c r="AW31" s="119">
        <v>14.6</v>
      </c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118" t="s">
        <v>173</v>
      </c>
      <c r="BK31" s="211" t="s">
        <v>409</v>
      </c>
      <c r="BL31" s="211" t="s">
        <v>409</v>
      </c>
      <c r="BM31" s="211" t="s">
        <v>409</v>
      </c>
      <c r="BN31" s="211" t="s">
        <v>409</v>
      </c>
      <c r="BO31" s="211" t="s">
        <v>409</v>
      </c>
      <c r="BP31" s="211" t="s">
        <v>409</v>
      </c>
      <c r="BQ31" s="211" t="s">
        <v>409</v>
      </c>
      <c r="BR31" s="211" t="s">
        <v>409</v>
      </c>
      <c r="BS31" s="211" t="s">
        <v>409</v>
      </c>
      <c r="BT31" s="211" t="s">
        <v>409</v>
      </c>
      <c r="BU31" s="712"/>
    </row>
    <row r="32" spans="1:73">
      <c r="A32" s="116">
        <v>31</v>
      </c>
      <c r="B32" s="116">
        <f>COUNTIFS($D$2:D32,D32,$F$2:F32,F32)</f>
        <v>1</v>
      </c>
      <c r="C32" s="154" t="s">
        <v>3096</v>
      </c>
      <c r="D32" s="758" t="s">
        <v>3095</v>
      </c>
      <c r="E32" s="266"/>
      <c r="F32" s="339">
        <v>5605031135</v>
      </c>
      <c r="G32" s="152">
        <v>60</v>
      </c>
      <c r="H32" s="152" t="s">
        <v>3090</v>
      </c>
      <c r="I32" s="281"/>
      <c r="J32" s="271"/>
      <c r="K32" s="729" t="s">
        <v>670</v>
      </c>
      <c r="L32" s="266"/>
      <c r="M32" s="266"/>
      <c r="N32" s="266"/>
      <c r="O32" s="266"/>
      <c r="P32" s="391"/>
      <c r="Q32" s="391"/>
      <c r="R32" s="696"/>
      <c r="S32" s="695"/>
      <c r="T32" s="519"/>
      <c r="U32" s="521"/>
      <c r="V32" s="519"/>
      <c r="W32" s="530"/>
      <c r="X32" s="519"/>
      <c r="Y32" s="519"/>
      <c r="Z32" s="266"/>
      <c r="AA32" s="266"/>
      <c r="AB32" s="152"/>
      <c r="AC32" s="266"/>
      <c r="AD32" s="266"/>
      <c r="AE32" s="266"/>
      <c r="AF32" s="266"/>
      <c r="AG32" s="562"/>
      <c r="AH32" s="728">
        <v>15.4</v>
      </c>
      <c r="AI32" s="146">
        <v>15.1</v>
      </c>
      <c r="AJ32" s="727">
        <v>61.3</v>
      </c>
      <c r="AK32" s="139">
        <v>12.058199999999999</v>
      </c>
      <c r="AL32" s="144">
        <v>1.07</v>
      </c>
      <c r="AM32" s="116">
        <v>6.17</v>
      </c>
      <c r="AN32" s="139">
        <v>30.7</v>
      </c>
      <c r="AO32" s="143"/>
      <c r="AP32" s="361">
        <v>7.6999999999999999E-2</v>
      </c>
      <c r="AQ32" s="139">
        <v>84.291187739463609</v>
      </c>
      <c r="AR32" s="139">
        <v>15.7088122605364</v>
      </c>
      <c r="AS32" s="142">
        <v>5.3658536585365848</v>
      </c>
      <c r="AT32" s="141">
        <v>3.3572000000000002</v>
      </c>
      <c r="AU32" s="272">
        <v>4.0040000000000006E-2</v>
      </c>
      <c r="AV32" s="116">
        <v>6.26</v>
      </c>
      <c r="AW32" s="119">
        <v>3.41</v>
      </c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  <c r="BJ32" s="116" t="s">
        <v>790</v>
      </c>
      <c r="BK32" s="211" t="s">
        <v>409</v>
      </c>
      <c r="BL32" s="211" t="s">
        <v>409</v>
      </c>
      <c r="BM32" s="211" t="s">
        <v>409</v>
      </c>
      <c r="BN32" s="211" t="s">
        <v>409</v>
      </c>
      <c r="BO32" s="211" t="s">
        <v>409</v>
      </c>
      <c r="BP32" s="211" t="s">
        <v>409</v>
      </c>
      <c r="BQ32" s="211" t="s">
        <v>409</v>
      </c>
      <c r="BR32" s="211" t="s">
        <v>409</v>
      </c>
      <c r="BS32" s="211" t="s">
        <v>409</v>
      </c>
      <c r="BT32" s="211" t="s">
        <v>409</v>
      </c>
      <c r="BU32" s="712"/>
    </row>
    <row r="33" spans="1:73">
      <c r="A33" s="116">
        <v>32</v>
      </c>
      <c r="B33" s="116">
        <f>COUNTIFS($D$2:D33,D33,$F$2:F33,F33)</f>
        <v>1</v>
      </c>
      <c r="C33" s="154" t="s">
        <v>3094</v>
      </c>
      <c r="D33" s="760" t="s">
        <v>3093</v>
      </c>
      <c r="E33" s="266"/>
      <c r="F33" s="152">
        <v>495807025</v>
      </c>
      <c r="G33" s="152">
        <v>67</v>
      </c>
      <c r="H33" s="152" t="s">
        <v>3090</v>
      </c>
      <c r="I33" s="281"/>
      <c r="J33" s="271"/>
      <c r="K33" s="729" t="s">
        <v>670</v>
      </c>
      <c r="L33" s="266"/>
      <c r="M33" s="266"/>
      <c r="N33" s="266"/>
      <c r="O33" s="266"/>
      <c r="P33" s="391"/>
      <c r="Q33" s="391"/>
      <c r="R33" s="696"/>
      <c r="S33" s="695"/>
      <c r="T33" s="519"/>
      <c r="U33" s="521"/>
      <c r="V33" s="519"/>
      <c r="W33" s="530"/>
      <c r="X33" s="519"/>
      <c r="Y33" s="519"/>
      <c r="Z33" s="266"/>
      <c r="AA33" s="266"/>
      <c r="AB33" s="152"/>
      <c r="AC33" s="266"/>
      <c r="AD33" s="266"/>
      <c r="AE33" s="266"/>
      <c r="AF33" s="266"/>
      <c r="AG33" s="562"/>
      <c r="AH33" s="728">
        <v>27.1</v>
      </c>
      <c r="AI33" s="146">
        <v>54.8</v>
      </c>
      <c r="AJ33" s="727">
        <v>5.78</v>
      </c>
      <c r="AK33" s="139">
        <v>11.5175</v>
      </c>
      <c r="AL33" s="144">
        <v>3.18</v>
      </c>
      <c r="AM33" s="116">
        <v>8.5500000000000007</v>
      </c>
      <c r="AN33" s="139">
        <v>15.3</v>
      </c>
      <c r="AO33" s="143"/>
      <c r="AP33" s="361">
        <v>0.37</v>
      </c>
      <c r="AQ33" s="139">
        <v>67.294117647058826</v>
      </c>
      <c r="AR33" s="139">
        <v>32.705882352941174</v>
      </c>
      <c r="AS33" s="142">
        <v>2.0575539568345325</v>
      </c>
      <c r="AT33" s="141">
        <v>0.10840000000000001</v>
      </c>
      <c r="AU33" s="272">
        <v>0</v>
      </c>
      <c r="AV33" s="116">
        <v>1.94</v>
      </c>
      <c r="AW33" s="119">
        <v>9.83</v>
      </c>
      <c r="AX33" s="438">
        <v>43</v>
      </c>
      <c r="AY33" s="437">
        <v>91.4</v>
      </c>
      <c r="AZ33" s="437"/>
      <c r="BA33" s="437">
        <v>5.5</v>
      </c>
      <c r="BB33" s="510">
        <v>58.8</v>
      </c>
      <c r="BC33" s="437">
        <v>18.399999999999999</v>
      </c>
      <c r="BD33" s="437">
        <v>10.8</v>
      </c>
      <c r="BE33" s="437">
        <v>53.9</v>
      </c>
      <c r="BF33" s="437">
        <v>31.7</v>
      </c>
      <c r="BG33" s="437">
        <v>18.399999999999999</v>
      </c>
      <c r="BH33" s="437">
        <v>10.8</v>
      </c>
      <c r="BI33" s="437">
        <v>0.9</v>
      </c>
      <c r="BJ33" s="116" t="s">
        <v>172</v>
      </c>
      <c r="BK33" s="211" t="s">
        <v>409</v>
      </c>
      <c r="BL33" s="211" t="s">
        <v>409</v>
      </c>
      <c r="BM33" s="211" t="s">
        <v>409</v>
      </c>
      <c r="BN33" s="211" t="s">
        <v>409</v>
      </c>
      <c r="BO33" s="211" t="s">
        <v>409</v>
      </c>
      <c r="BP33" s="211" t="s">
        <v>409</v>
      </c>
      <c r="BQ33" s="211" t="s">
        <v>409</v>
      </c>
      <c r="BR33" s="211" t="s">
        <v>409</v>
      </c>
      <c r="BS33" s="211" t="s">
        <v>409</v>
      </c>
      <c r="BT33" s="211" t="s">
        <v>409</v>
      </c>
      <c r="BU33" s="712"/>
    </row>
    <row r="34" spans="1:73">
      <c r="A34" s="116">
        <v>33</v>
      </c>
      <c r="B34" s="116">
        <f>COUNTIFS($D$2:D34,D34,$F$2:F34,F34)</f>
        <v>1</v>
      </c>
      <c r="C34" s="154" t="s">
        <v>3092</v>
      </c>
      <c r="D34" s="760" t="s">
        <v>3091</v>
      </c>
      <c r="E34" s="266"/>
      <c r="F34" s="152">
        <v>6510160668</v>
      </c>
      <c r="G34" s="152">
        <v>51</v>
      </c>
      <c r="H34" s="152" t="s">
        <v>3090</v>
      </c>
      <c r="I34" s="281"/>
      <c r="J34" s="271"/>
      <c r="K34" s="729" t="s">
        <v>670</v>
      </c>
      <c r="L34" s="266"/>
      <c r="M34" s="266"/>
      <c r="N34" s="266"/>
      <c r="O34" s="266"/>
      <c r="P34" s="391"/>
      <c r="Q34" s="391"/>
      <c r="R34" s="696"/>
      <c r="S34" s="695"/>
      <c r="T34" s="519"/>
      <c r="U34" s="521"/>
      <c r="V34" s="519"/>
      <c r="W34" s="530"/>
      <c r="X34" s="519"/>
      <c r="Y34" s="519"/>
      <c r="Z34" s="266"/>
      <c r="AA34" s="266"/>
      <c r="AB34" s="152"/>
      <c r="AC34" s="266"/>
      <c r="AD34" s="266"/>
      <c r="AE34" s="266"/>
      <c r="AF34" s="266"/>
      <c r="AG34" s="562"/>
      <c r="AH34" s="728">
        <v>59.1</v>
      </c>
      <c r="AI34" s="146">
        <v>29.3</v>
      </c>
      <c r="AJ34" s="727">
        <v>5.86</v>
      </c>
      <c r="AK34" s="139">
        <v>39.833400000000005</v>
      </c>
      <c r="AL34" s="144">
        <v>2.95</v>
      </c>
      <c r="AM34" s="116">
        <v>5.01</v>
      </c>
      <c r="AN34" s="139">
        <v>9.39</v>
      </c>
      <c r="AO34" s="143"/>
      <c r="AP34" s="361">
        <v>0.28999999999999998</v>
      </c>
      <c r="AQ34" s="139">
        <v>28.783382789317503</v>
      </c>
      <c r="AR34" s="139">
        <v>71.216617210682486</v>
      </c>
      <c r="AS34" s="142">
        <v>0.40416666666666662</v>
      </c>
      <c r="AT34" s="141">
        <v>0.26595000000000002</v>
      </c>
      <c r="AU34" s="272">
        <v>0</v>
      </c>
      <c r="AV34" s="116">
        <v>11.5</v>
      </c>
      <c r="AW34" s="119">
        <v>6.13</v>
      </c>
      <c r="AX34" s="438">
        <v>15.2</v>
      </c>
      <c r="AY34" s="437">
        <v>84.4</v>
      </c>
      <c r="AZ34" s="437"/>
      <c r="BA34" s="437">
        <v>4.8000000000000043</v>
      </c>
      <c r="BB34" s="510">
        <v>28.1</v>
      </c>
      <c r="BC34" s="437">
        <v>38.200000000000003</v>
      </c>
      <c r="BD34" s="437">
        <v>10.7</v>
      </c>
      <c r="BE34" s="437">
        <v>14.4</v>
      </c>
      <c r="BF34" s="437">
        <v>4.0999999999999996</v>
      </c>
      <c r="BG34" s="437">
        <v>30.4</v>
      </c>
      <c r="BH34" s="437">
        <v>8.5</v>
      </c>
      <c r="BI34" s="437">
        <v>1.8</v>
      </c>
      <c r="BJ34" s="116" t="s">
        <v>793</v>
      </c>
      <c r="BK34" s="211" t="s">
        <v>409</v>
      </c>
      <c r="BL34" s="211" t="s">
        <v>409</v>
      </c>
      <c r="BM34" s="211">
        <v>181</v>
      </c>
      <c r="BN34" s="211">
        <v>16.600000000000001</v>
      </c>
      <c r="BO34" s="211">
        <v>83.4</v>
      </c>
      <c r="BP34" s="211" t="s">
        <v>409</v>
      </c>
      <c r="BQ34" s="211" t="s">
        <v>409</v>
      </c>
      <c r="BR34" s="211" t="s">
        <v>409</v>
      </c>
      <c r="BS34" s="211" t="s">
        <v>409</v>
      </c>
      <c r="BT34" s="210">
        <v>0</v>
      </c>
      <c r="BU34" s="712"/>
    </row>
    <row r="35" spans="1:73">
      <c r="A35" s="116">
        <v>34</v>
      </c>
      <c r="B35" s="116">
        <f>COUNTIFS($D$2:D35,D35,$F$2:F35,F35)</f>
        <v>1</v>
      </c>
      <c r="C35" s="154" t="s">
        <v>3089</v>
      </c>
      <c r="D35" s="760" t="s">
        <v>3088</v>
      </c>
      <c r="E35" s="266"/>
      <c r="F35" s="152">
        <v>5862181050</v>
      </c>
      <c r="G35" s="152">
        <v>58</v>
      </c>
      <c r="H35" s="152" t="s">
        <v>3087</v>
      </c>
      <c r="I35" s="281"/>
      <c r="J35" s="271"/>
      <c r="K35" s="729" t="s">
        <v>670</v>
      </c>
      <c r="L35" s="266"/>
      <c r="M35" s="266"/>
      <c r="N35" s="266"/>
      <c r="O35" s="266"/>
      <c r="P35" s="391"/>
      <c r="Q35" s="391"/>
      <c r="R35" s="696"/>
      <c r="S35" s="695"/>
      <c r="T35" s="519"/>
      <c r="U35" s="521"/>
      <c r="V35" s="519"/>
      <c r="W35" s="530"/>
      <c r="X35" s="519"/>
      <c r="Y35" s="519"/>
      <c r="Z35" s="266"/>
      <c r="AA35" s="266"/>
      <c r="AB35" s="152"/>
      <c r="AC35" s="266"/>
      <c r="AD35" s="266"/>
      <c r="AE35" s="266"/>
      <c r="AF35" s="266"/>
      <c r="AG35" s="562"/>
      <c r="AH35" s="728">
        <v>4.9400000000000004</v>
      </c>
      <c r="AI35" s="146">
        <v>3.98</v>
      </c>
      <c r="AJ35" s="727">
        <v>82.2</v>
      </c>
      <c r="AK35" s="139">
        <v>2.95906</v>
      </c>
      <c r="AL35" s="144">
        <v>0.22</v>
      </c>
      <c r="AM35" s="116">
        <v>4.62</v>
      </c>
      <c r="AN35" s="139">
        <v>58.23</v>
      </c>
      <c r="AO35" s="143"/>
      <c r="AP35" s="361">
        <v>7.1500000000000001E-3</v>
      </c>
      <c r="AQ35" s="139">
        <v>79.298831385642742</v>
      </c>
      <c r="AR35" s="139">
        <v>20.701168614357261</v>
      </c>
      <c r="AS35" s="142">
        <v>3.8306451612903225</v>
      </c>
      <c r="AT35" s="141">
        <v>0.18031000000000003</v>
      </c>
      <c r="AU35" s="272">
        <v>1.729E-2</v>
      </c>
      <c r="AV35" s="116">
        <v>9.44</v>
      </c>
      <c r="AW35" s="119">
        <v>20.399999999999999</v>
      </c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116" t="s">
        <v>784</v>
      </c>
      <c r="BK35" s="211" t="s">
        <v>409</v>
      </c>
      <c r="BL35" s="211" t="s">
        <v>409</v>
      </c>
      <c r="BM35" s="211">
        <v>18397</v>
      </c>
      <c r="BN35" s="211">
        <v>90.6</v>
      </c>
      <c r="BO35" s="211">
        <v>9.4</v>
      </c>
      <c r="BP35" s="211" t="s">
        <v>409</v>
      </c>
      <c r="BQ35" s="211" t="s">
        <v>409</v>
      </c>
      <c r="BR35" s="211" t="s">
        <v>409</v>
      </c>
      <c r="BS35" s="211" t="s">
        <v>409</v>
      </c>
      <c r="BT35" s="210">
        <v>0</v>
      </c>
      <c r="BU35" s="712"/>
    </row>
    <row r="36" spans="1:73">
      <c r="A36" s="116">
        <v>35</v>
      </c>
      <c r="B36" s="116">
        <f>COUNTIFS($D$2:D36,D36,$F$2:F36,F36)</f>
        <v>1</v>
      </c>
      <c r="C36" s="154" t="s">
        <v>3086</v>
      </c>
      <c r="D36" s="760" t="s">
        <v>3085</v>
      </c>
      <c r="E36" s="266"/>
      <c r="F36" s="152">
        <v>6458170807</v>
      </c>
      <c r="G36" s="152">
        <v>52</v>
      </c>
      <c r="H36" s="152" t="s">
        <v>3082</v>
      </c>
      <c r="I36" s="281"/>
      <c r="J36" s="271"/>
      <c r="K36" s="729" t="s">
        <v>670</v>
      </c>
      <c r="L36" s="266"/>
      <c r="M36" s="266"/>
      <c r="N36" s="266"/>
      <c r="O36" s="266"/>
      <c r="P36" s="391"/>
      <c r="Q36" s="391"/>
      <c r="R36" s="696"/>
      <c r="S36" s="695"/>
      <c r="T36" s="519"/>
      <c r="U36" s="521"/>
      <c r="V36" s="519"/>
      <c r="W36" s="530"/>
      <c r="X36" s="519"/>
      <c r="Y36" s="519"/>
      <c r="Z36" s="266"/>
      <c r="AA36" s="266"/>
      <c r="AB36" s="152"/>
      <c r="AC36" s="266"/>
      <c r="AD36" s="266"/>
      <c r="AE36" s="266"/>
      <c r="AF36" s="266"/>
      <c r="AG36" s="562"/>
      <c r="AH36" s="737">
        <v>23.6</v>
      </c>
      <c r="AI36" s="146">
        <v>56.8</v>
      </c>
      <c r="AJ36" s="727">
        <v>1.17</v>
      </c>
      <c r="AK36" s="139">
        <v>15.951240000000002</v>
      </c>
      <c r="AL36" s="144">
        <v>1.69</v>
      </c>
      <c r="AM36" s="116">
        <v>4.76</v>
      </c>
      <c r="AN36" s="139">
        <v>42.67</v>
      </c>
      <c r="AO36" s="143"/>
      <c r="AP36" s="361">
        <v>0.78</v>
      </c>
      <c r="AQ36" s="139">
        <v>91.285693149874234</v>
      </c>
      <c r="AR36" s="139">
        <v>8.714306850125757</v>
      </c>
      <c r="AS36" s="142">
        <v>10.475382003395588</v>
      </c>
      <c r="AT36" s="141">
        <v>0.6466400000000001</v>
      </c>
      <c r="AU36" s="272">
        <v>0.21948000000000001</v>
      </c>
      <c r="AV36" s="116">
        <v>1.58</v>
      </c>
      <c r="AW36" s="119">
        <v>8.5399999999999991</v>
      </c>
      <c r="AX36" s="440">
        <v>24.6</v>
      </c>
      <c r="AY36" s="440">
        <v>85.9</v>
      </c>
      <c r="AZ36" s="440"/>
      <c r="BA36" s="437">
        <v>8.7000000000000028</v>
      </c>
      <c r="BB36" s="510">
        <v>57.2</v>
      </c>
      <c r="BC36" s="437">
        <v>14.4</v>
      </c>
      <c r="BD36" s="437">
        <v>8.1999999999999993</v>
      </c>
      <c r="BE36" s="437">
        <v>27.7</v>
      </c>
      <c r="BF36" s="437">
        <v>15.8</v>
      </c>
      <c r="BG36" s="437">
        <v>42.8</v>
      </c>
      <c r="BH36" s="437">
        <v>24.5</v>
      </c>
      <c r="BI36" s="437">
        <v>1.3</v>
      </c>
      <c r="BJ36" s="116" t="s">
        <v>172</v>
      </c>
      <c r="BK36" s="211" t="s">
        <v>409</v>
      </c>
      <c r="BL36" s="211" t="s">
        <v>409</v>
      </c>
      <c r="BM36" s="211" t="s">
        <v>409</v>
      </c>
      <c r="BN36" s="211" t="s">
        <v>409</v>
      </c>
      <c r="BO36" s="211" t="s">
        <v>409</v>
      </c>
      <c r="BP36" s="211" t="s">
        <v>409</v>
      </c>
      <c r="BQ36" s="211" t="s">
        <v>409</v>
      </c>
      <c r="BR36" s="211" t="s">
        <v>409</v>
      </c>
      <c r="BS36" s="211" t="s">
        <v>409</v>
      </c>
      <c r="BT36" s="211" t="s">
        <v>409</v>
      </c>
      <c r="BU36" s="712"/>
    </row>
    <row r="37" spans="1:73">
      <c r="A37" s="116">
        <v>36</v>
      </c>
      <c r="B37" s="116">
        <f>COUNTIFS($D$2:D37,D37,$F$2:F37,F37)</f>
        <v>1</v>
      </c>
      <c r="C37" s="154" t="s">
        <v>3084</v>
      </c>
      <c r="D37" s="760" t="s">
        <v>3083</v>
      </c>
      <c r="E37" s="266"/>
      <c r="F37" s="152">
        <v>365924957</v>
      </c>
      <c r="G37" s="152">
        <v>80</v>
      </c>
      <c r="H37" s="152" t="s">
        <v>3082</v>
      </c>
      <c r="I37" s="281"/>
      <c r="J37" s="271"/>
      <c r="K37" s="729" t="s">
        <v>670</v>
      </c>
      <c r="L37" s="266"/>
      <c r="M37" s="266"/>
      <c r="N37" s="266"/>
      <c r="O37" s="266"/>
      <c r="P37" s="391"/>
      <c r="Q37" s="391"/>
      <c r="R37" s="696"/>
      <c r="S37" s="695"/>
      <c r="T37" s="519"/>
      <c r="U37" s="521"/>
      <c r="V37" s="519"/>
      <c r="W37" s="530"/>
      <c r="X37" s="519"/>
      <c r="Y37" s="519"/>
      <c r="Z37" s="266"/>
      <c r="AA37" s="266"/>
      <c r="AB37" s="152"/>
      <c r="AC37" s="266"/>
      <c r="AD37" s="266"/>
      <c r="AE37" s="266"/>
      <c r="AF37" s="266"/>
      <c r="AG37" s="562"/>
      <c r="AH37" s="745">
        <v>37.799999999999997</v>
      </c>
      <c r="AI37" s="146">
        <v>53.8</v>
      </c>
      <c r="AJ37" s="744">
        <v>2.64</v>
      </c>
      <c r="AK37" s="116" t="s">
        <v>124</v>
      </c>
      <c r="AL37" s="144">
        <v>1.99</v>
      </c>
      <c r="AM37" s="116">
        <v>5.28</v>
      </c>
      <c r="AN37" s="139">
        <v>4.2200000000000006</v>
      </c>
      <c r="AO37" s="143"/>
      <c r="AP37" s="361">
        <v>0.12</v>
      </c>
      <c r="AQ37" s="139" t="s">
        <v>124</v>
      </c>
      <c r="AR37" s="139" t="s">
        <v>124</v>
      </c>
      <c r="AS37" s="142" t="s">
        <v>124</v>
      </c>
      <c r="AT37" s="141" t="s">
        <v>124</v>
      </c>
      <c r="AU37" s="272" t="s">
        <v>124</v>
      </c>
      <c r="AV37" s="116" t="s">
        <v>124</v>
      </c>
      <c r="AW37" s="119" t="s">
        <v>124</v>
      </c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116" t="s">
        <v>172</v>
      </c>
      <c r="BK37" s="211" t="s">
        <v>409</v>
      </c>
      <c r="BL37" s="211" t="s">
        <v>409</v>
      </c>
      <c r="BM37" s="211" t="s">
        <v>409</v>
      </c>
      <c r="BN37" s="211" t="s">
        <v>409</v>
      </c>
      <c r="BO37" s="211" t="s">
        <v>409</v>
      </c>
      <c r="BP37" s="211" t="s">
        <v>409</v>
      </c>
      <c r="BQ37" s="211" t="s">
        <v>409</v>
      </c>
      <c r="BR37" s="211" t="s">
        <v>409</v>
      </c>
      <c r="BS37" s="211" t="s">
        <v>409</v>
      </c>
      <c r="BT37" s="211" t="s">
        <v>409</v>
      </c>
      <c r="BU37" s="712"/>
    </row>
    <row r="38" spans="1:73">
      <c r="A38" s="116">
        <v>37</v>
      </c>
      <c r="B38" s="116">
        <f>COUNTIFS($D$2:D38,D38,$F$2:F38,F38)</f>
        <v>1</v>
      </c>
      <c r="C38" s="743" t="s">
        <v>3081</v>
      </c>
      <c r="D38" s="763" t="s">
        <v>3080</v>
      </c>
      <c r="E38" s="266"/>
      <c r="F38" s="441">
        <v>5908130745</v>
      </c>
      <c r="G38" s="152">
        <v>57</v>
      </c>
      <c r="H38" s="156" t="s">
        <v>3079</v>
      </c>
      <c r="I38" s="281"/>
      <c r="J38" s="271"/>
      <c r="K38" s="741" t="s">
        <v>670</v>
      </c>
      <c r="L38" s="266"/>
      <c r="M38" s="266"/>
      <c r="N38" s="266"/>
      <c r="O38" s="266"/>
      <c r="P38" s="391"/>
      <c r="Q38" s="391"/>
      <c r="R38" s="696"/>
      <c r="S38" s="695"/>
      <c r="T38" s="519"/>
      <c r="U38" s="521"/>
      <c r="V38" s="519"/>
      <c r="W38" s="530"/>
      <c r="X38" s="519"/>
      <c r="Y38" s="519"/>
      <c r="Z38" s="266"/>
      <c r="AA38" s="266"/>
      <c r="AB38" s="152"/>
      <c r="AC38" s="266"/>
      <c r="AD38" s="266"/>
      <c r="AE38" s="266"/>
      <c r="AF38" s="266"/>
      <c r="AG38" s="562"/>
      <c r="AH38" s="728">
        <v>48.1</v>
      </c>
      <c r="AI38" s="146">
        <v>47.6</v>
      </c>
      <c r="AJ38" s="727">
        <v>0.5</v>
      </c>
      <c r="AK38" s="139">
        <v>24.386700000000001</v>
      </c>
      <c r="AL38" s="144">
        <v>3.49</v>
      </c>
      <c r="AM38" s="116">
        <v>7.78</v>
      </c>
      <c r="AN38" s="139">
        <v>20.060000000000002</v>
      </c>
      <c r="AO38" s="143"/>
      <c r="AP38" s="361">
        <v>0.91</v>
      </c>
      <c r="AQ38" s="139">
        <v>36.291913214990139</v>
      </c>
      <c r="AR38" s="139">
        <v>63.708086785009861</v>
      </c>
      <c r="AS38" s="142">
        <v>0.56965944272445823</v>
      </c>
      <c r="AT38" s="141">
        <v>0.21164000000000002</v>
      </c>
      <c r="AU38" s="272">
        <v>0</v>
      </c>
      <c r="AV38" s="116">
        <v>4.04</v>
      </c>
      <c r="AW38" s="119">
        <v>12.9</v>
      </c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116" t="s">
        <v>793</v>
      </c>
      <c r="BK38" s="211" t="s">
        <v>409</v>
      </c>
      <c r="BL38" s="211" t="s">
        <v>409</v>
      </c>
      <c r="BM38" s="211" t="s">
        <v>409</v>
      </c>
      <c r="BN38" s="211" t="s">
        <v>409</v>
      </c>
      <c r="BO38" s="211" t="s">
        <v>409</v>
      </c>
      <c r="BP38" s="211" t="s">
        <v>409</v>
      </c>
      <c r="BQ38" s="211" t="s">
        <v>409</v>
      </c>
      <c r="BR38" s="211" t="s">
        <v>409</v>
      </c>
      <c r="BS38" s="211" t="s">
        <v>409</v>
      </c>
      <c r="BT38" s="211" t="s">
        <v>409</v>
      </c>
      <c r="BU38" s="712"/>
    </row>
    <row r="39" spans="1:73">
      <c r="A39" s="116">
        <v>38</v>
      </c>
      <c r="B39" s="116">
        <f>COUNTIFS($D$2:D39,D39,$F$2:F39,F39)</f>
        <v>1</v>
      </c>
      <c r="C39" s="731" t="s">
        <v>3078</v>
      </c>
      <c r="D39" s="760" t="s">
        <v>3077</v>
      </c>
      <c r="E39" s="266"/>
      <c r="F39" s="152">
        <v>455227446</v>
      </c>
      <c r="G39" s="152">
        <v>71</v>
      </c>
      <c r="H39" s="152" t="s">
        <v>3076</v>
      </c>
      <c r="I39" s="281"/>
      <c r="J39" s="271"/>
      <c r="K39" s="729" t="s">
        <v>670</v>
      </c>
      <c r="L39" s="266"/>
      <c r="M39" s="266"/>
      <c r="N39" s="266"/>
      <c r="O39" s="266"/>
      <c r="P39" s="391"/>
      <c r="Q39" s="391"/>
      <c r="R39" s="696"/>
      <c r="S39" s="695"/>
      <c r="T39" s="519"/>
      <c r="U39" s="521"/>
      <c r="V39" s="519"/>
      <c r="W39" s="530"/>
      <c r="X39" s="519"/>
      <c r="Y39" s="519"/>
      <c r="Z39" s="266"/>
      <c r="AA39" s="266"/>
      <c r="AB39" s="152"/>
      <c r="AC39" s="266"/>
      <c r="AD39" s="266"/>
      <c r="AE39" s="266"/>
      <c r="AF39" s="266"/>
      <c r="AG39" s="562"/>
      <c r="AH39" s="728">
        <v>59.5</v>
      </c>
      <c r="AI39" s="146">
        <v>31.6</v>
      </c>
      <c r="AJ39" s="727">
        <v>7.43</v>
      </c>
      <c r="AK39" s="116" t="s">
        <v>124</v>
      </c>
      <c r="AL39" s="144">
        <v>0.91</v>
      </c>
      <c r="AM39" s="116">
        <v>1.52</v>
      </c>
      <c r="AN39" s="139" t="s">
        <v>124</v>
      </c>
      <c r="AO39" s="143"/>
      <c r="AP39" s="361">
        <v>7.3999999999999996E-2</v>
      </c>
      <c r="AQ39" s="139" t="s">
        <v>124</v>
      </c>
      <c r="AR39" s="139" t="s">
        <v>124</v>
      </c>
      <c r="AS39" s="142" t="s">
        <v>124</v>
      </c>
      <c r="AT39" s="141" t="s">
        <v>124</v>
      </c>
      <c r="AU39" s="272" t="s">
        <v>124</v>
      </c>
      <c r="AV39" s="116" t="s">
        <v>124</v>
      </c>
      <c r="AW39" s="119" t="s">
        <v>124</v>
      </c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118" t="s">
        <v>173</v>
      </c>
      <c r="BK39" s="211" t="s">
        <v>409</v>
      </c>
      <c r="BL39" s="211" t="s">
        <v>409</v>
      </c>
      <c r="BM39" s="211" t="s">
        <v>409</v>
      </c>
      <c r="BN39" s="211" t="s">
        <v>409</v>
      </c>
      <c r="BO39" s="211" t="s">
        <v>409</v>
      </c>
      <c r="BP39" s="211" t="s">
        <v>409</v>
      </c>
      <c r="BQ39" s="211" t="s">
        <v>409</v>
      </c>
      <c r="BR39" s="211" t="s">
        <v>409</v>
      </c>
      <c r="BS39" s="211" t="s">
        <v>409</v>
      </c>
      <c r="BT39" s="211" t="s">
        <v>409</v>
      </c>
      <c r="BU39" s="712"/>
    </row>
    <row r="40" spans="1:73">
      <c r="A40" s="116">
        <v>39</v>
      </c>
      <c r="B40" s="116">
        <f>COUNTIFS($D$2:D40,D40,$F$2:F40,F40)</f>
        <v>1</v>
      </c>
      <c r="C40" s="731" t="s">
        <v>3075</v>
      </c>
      <c r="D40" s="762" t="s">
        <v>1601</v>
      </c>
      <c r="E40" s="266"/>
      <c r="F40" s="152">
        <v>5657011217</v>
      </c>
      <c r="G40" s="152">
        <v>60</v>
      </c>
      <c r="H40" s="152" t="s">
        <v>3072</v>
      </c>
      <c r="I40" s="281"/>
      <c r="J40" s="271"/>
      <c r="K40" s="729" t="s">
        <v>670</v>
      </c>
      <c r="L40" s="266"/>
      <c r="M40" s="266"/>
      <c r="N40" s="266"/>
      <c r="O40" s="266"/>
      <c r="P40" s="391"/>
      <c r="Q40" s="391"/>
      <c r="R40" s="696"/>
      <c r="S40" s="695"/>
      <c r="T40" s="519"/>
      <c r="U40" s="521"/>
      <c r="V40" s="519"/>
      <c r="W40" s="530"/>
      <c r="X40" s="519"/>
      <c r="Y40" s="519"/>
      <c r="Z40" s="266"/>
      <c r="AA40" s="266"/>
      <c r="AB40" s="152"/>
      <c r="AC40" s="266"/>
      <c r="AD40" s="266"/>
      <c r="AE40" s="266"/>
      <c r="AF40" s="266"/>
      <c r="AG40" s="562"/>
      <c r="AH40" s="728">
        <v>50.2</v>
      </c>
      <c r="AI40" s="146">
        <v>28.4</v>
      </c>
      <c r="AJ40" s="727">
        <v>8.44</v>
      </c>
      <c r="AK40" s="139">
        <v>14.809000000000001</v>
      </c>
      <c r="AL40" s="144" t="s">
        <v>124</v>
      </c>
      <c r="AM40" s="116" t="s">
        <v>124</v>
      </c>
      <c r="AN40" s="139" t="s">
        <v>124</v>
      </c>
      <c r="AO40" s="143"/>
      <c r="AP40" s="361">
        <v>0.26</v>
      </c>
      <c r="AQ40" s="139">
        <v>55.254237288135592</v>
      </c>
      <c r="AR40" s="139">
        <v>44.745762711864408</v>
      </c>
      <c r="AS40" s="142">
        <v>1.2348484848484849</v>
      </c>
      <c r="AT40" s="141">
        <v>0.31124000000000002</v>
      </c>
      <c r="AU40" s="272">
        <v>0</v>
      </c>
      <c r="AV40" s="116">
        <v>2.44</v>
      </c>
      <c r="AW40" s="119">
        <v>5.64</v>
      </c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118" t="s">
        <v>173</v>
      </c>
      <c r="BK40" s="211" t="s">
        <v>409</v>
      </c>
      <c r="BL40" s="211" t="s">
        <v>409</v>
      </c>
      <c r="BM40" s="211" t="s">
        <v>409</v>
      </c>
      <c r="BN40" s="211" t="s">
        <v>409</v>
      </c>
      <c r="BO40" s="211" t="s">
        <v>409</v>
      </c>
      <c r="BP40" s="211" t="s">
        <v>409</v>
      </c>
      <c r="BQ40" s="211" t="s">
        <v>409</v>
      </c>
      <c r="BR40" s="211" t="s">
        <v>409</v>
      </c>
      <c r="BS40" s="211" t="s">
        <v>409</v>
      </c>
      <c r="BT40" s="211" t="s">
        <v>409</v>
      </c>
      <c r="BU40" s="712"/>
    </row>
    <row r="41" spans="1:73">
      <c r="A41" s="116">
        <v>40</v>
      </c>
      <c r="B41" s="116">
        <f>COUNTIFS($D$2:D41,D41,$F$2:F41,F41)</f>
        <v>1</v>
      </c>
      <c r="C41" s="740" t="s">
        <v>3074</v>
      </c>
      <c r="D41" s="761" t="s">
        <v>3073</v>
      </c>
      <c r="E41" s="266"/>
      <c r="F41" s="339">
        <v>535917065</v>
      </c>
      <c r="G41" s="152">
        <v>63</v>
      </c>
      <c r="H41" s="152" t="s">
        <v>3072</v>
      </c>
      <c r="I41" s="281"/>
      <c r="J41" s="271"/>
      <c r="K41" s="729" t="s">
        <v>670</v>
      </c>
      <c r="L41" s="266"/>
      <c r="M41" s="266"/>
      <c r="N41" s="266"/>
      <c r="O41" s="266"/>
      <c r="P41" s="391"/>
      <c r="Q41" s="391"/>
      <c r="R41" s="696"/>
      <c r="S41" s="695"/>
      <c r="T41" s="519"/>
      <c r="U41" s="521"/>
      <c r="V41" s="519"/>
      <c r="W41" s="530"/>
      <c r="X41" s="519"/>
      <c r="Y41" s="519"/>
      <c r="Z41" s="266"/>
      <c r="AA41" s="266"/>
      <c r="AB41" s="152"/>
      <c r="AC41" s="266"/>
      <c r="AD41" s="266"/>
      <c r="AE41" s="266"/>
      <c r="AF41" s="266"/>
      <c r="AG41" s="562"/>
      <c r="AH41" s="737">
        <v>61.7</v>
      </c>
      <c r="AI41" s="146">
        <v>15.7</v>
      </c>
      <c r="AJ41" s="727">
        <v>7.54</v>
      </c>
      <c r="AK41" s="139">
        <v>27.0246</v>
      </c>
      <c r="AL41" s="144" t="s">
        <v>124</v>
      </c>
      <c r="AM41" s="116" t="s">
        <v>124</v>
      </c>
      <c r="AN41" s="139" t="s">
        <v>124</v>
      </c>
      <c r="AO41" s="143"/>
      <c r="AP41" s="361">
        <v>0.19</v>
      </c>
      <c r="AQ41" s="139">
        <v>54.109589041095894</v>
      </c>
      <c r="AR41" s="139">
        <v>45.89041095890412</v>
      </c>
      <c r="AS41" s="142">
        <v>1.1791044776119401</v>
      </c>
      <c r="AT41" s="141">
        <v>1.27102</v>
      </c>
      <c r="AU41" s="272">
        <v>0.59849000000000008</v>
      </c>
      <c r="AV41" s="116">
        <v>12.2</v>
      </c>
      <c r="AW41" s="119">
        <v>11.9</v>
      </c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118" t="s">
        <v>173</v>
      </c>
      <c r="BK41" s="211" t="s">
        <v>409</v>
      </c>
      <c r="BL41" s="211" t="s">
        <v>409</v>
      </c>
      <c r="BM41" s="211" t="s">
        <v>409</v>
      </c>
      <c r="BN41" s="211" t="s">
        <v>409</v>
      </c>
      <c r="BO41" s="211" t="s">
        <v>409</v>
      </c>
      <c r="BP41" s="211" t="s">
        <v>409</v>
      </c>
      <c r="BQ41" s="211" t="s">
        <v>409</v>
      </c>
      <c r="BR41" s="211" t="s">
        <v>409</v>
      </c>
      <c r="BS41" s="211" t="s">
        <v>409</v>
      </c>
      <c r="BT41" s="211" t="s">
        <v>409</v>
      </c>
      <c r="BU41" s="712"/>
    </row>
    <row r="42" spans="1:73">
      <c r="A42" s="116">
        <v>41</v>
      </c>
      <c r="B42" s="116">
        <f>COUNTIFS($D$2:D42,D42,$F$2:F42,F42)</f>
        <v>1</v>
      </c>
      <c r="C42" s="731" t="s">
        <v>3071</v>
      </c>
      <c r="D42" s="760" t="s">
        <v>3070</v>
      </c>
      <c r="E42" s="266"/>
      <c r="F42" s="152">
        <v>445604460</v>
      </c>
      <c r="G42" s="152">
        <v>72</v>
      </c>
      <c r="H42" s="152" t="s">
        <v>3067</v>
      </c>
      <c r="I42" s="281"/>
      <c r="J42" s="271"/>
      <c r="K42" s="729" t="s">
        <v>670</v>
      </c>
      <c r="L42" s="266"/>
      <c r="M42" s="266"/>
      <c r="N42" s="266"/>
      <c r="O42" s="266"/>
      <c r="P42" s="391"/>
      <c r="Q42" s="391"/>
      <c r="R42" s="696"/>
      <c r="S42" s="695"/>
      <c r="T42" s="519"/>
      <c r="U42" s="521"/>
      <c r="V42" s="519"/>
      <c r="W42" s="530"/>
      <c r="X42" s="519"/>
      <c r="Y42" s="519"/>
      <c r="Z42" s="266"/>
      <c r="AA42" s="266"/>
      <c r="AB42" s="152"/>
      <c r="AC42" s="266"/>
      <c r="AD42" s="266"/>
      <c r="AE42" s="266"/>
      <c r="AF42" s="266"/>
      <c r="AG42" s="562"/>
      <c r="AH42" s="728">
        <v>22.9</v>
      </c>
      <c r="AI42" s="146">
        <v>45.1</v>
      </c>
      <c r="AJ42" s="727">
        <v>22.9</v>
      </c>
      <c r="AK42" s="139">
        <v>14.198</v>
      </c>
      <c r="AL42" s="144" t="s">
        <v>124</v>
      </c>
      <c r="AM42" s="116" t="s">
        <v>124</v>
      </c>
      <c r="AN42" s="139" t="s">
        <v>124</v>
      </c>
      <c r="AO42" s="143"/>
      <c r="AP42" s="361">
        <v>0.38</v>
      </c>
      <c r="AQ42" s="139">
        <v>57.903225806451616</v>
      </c>
      <c r="AR42" s="139">
        <v>42.096774193548384</v>
      </c>
      <c r="AS42" s="142">
        <v>1.375478927203065</v>
      </c>
      <c r="AT42" s="141">
        <v>0.80149999999999988</v>
      </c>
      <c r="AU42" s="272">
        <v>0</v>
      </c>
      <c r="AV42" s="116">
        <v>5.09</v>
      </c>
      <c r="AW42" s="119">
        <v>3.06</v>
      </c>
      <c r="AX42" s="438">
        <v>20.3</v>
      </c>
      <c r="AY42" s="437">
        <v>83.6</v>
      </c>
      <c r="AZ42" s="437"/>
      <c r="BA42" s="437">
        <v>7.7999999999999972</v>
      </c>
      <c r="BB42" s="510">
        <v>45.3</v>
      </c>
      <c r="BC42" s="437">
        <v>19.2</v>
      </c>
      <c r="BD42" s="437">
        <v>8.6999999999999993</v>
      </c>
      <c r="BE42" s="437">
        <v>24.7</v>
      </c>
      <c r="BF42" s="437">
        <v>11.2</v>
      </c>
      <c r="BG42" s="437">
        <v>38.799999999999997</v>
      </c>
      <c r="BH42" s="437">
        <v>17.600000000000001</v>
      </c>
      <c r="BI42" s="437">
        <v>2.4</v>
      </c>
      <c r="BJ42" s="116" t="s">
        <v>172</v>
      </c>
      <c r="BK42" s="211" t="s">
        <v>409</v>
      </c>
      <c r="BL42" s="211" t="s">
        <v>409</v>
      </c>
      <c r="BM42" s="211" t="s">
        <v>409</v>
      </c>
      <c r="BN42" s="211" t="s">
        <v>409</v>
      </c>
      <c r="BO42" s="211" t="s">
        <v>409</v>
      </c>
      <c r="BP42" s="211" t="s">
        <v>409</v>
      </c>
      <c r="BQ42" s="211" t="s">
        <v>409</v>
      </c>
      <c r="BR42" s="211" t="s">
        <v>409</v>
      </c>
      <c r="BS42" s="211" t="s">
        <v>409</v>
      </c>
      <c r="BT42" s="211" t="s">
        <v>409</v>
      </c>
      <c r="BU42" s="712"/>
    </row>
    <row r="43" spans="1:73">
      <c r="A43" s="116">
        <v>42</v>
      </c>
      <c r="B43" s="116">
        <f>COUNTIFS($D$2:D43,D43,$F$2:F43,F43)</f>
        <v>1</v>
      </c>
      <c r="C43" s="731" t="s">
        <v>3069</v>
      </c>
      <c r="D43" s="760" t="s">
        <v>3068</v>
      </c>
      <c r="E43" s="266"/>
      <c r="F43" s="152">
        <v>465829051</v>
      </c>
      <c r="G43" s="152">
        <v>70</v>
      </c>
      <c r="H43" s="152" t="s">
        <v>3067</v>
      </c>
      <c r="I43" s="281"/>
      <c r="J43" s="271"/>
      <c r="K43" s="729" t="s">
        <v>670</v>
      </c>
      <c r="L43" s="266"/>
      <c r="M43" s="266"/>
      <c r="N43" s="266"/>
      <c r="O43" s="266"/>
      <c r="P43" s="391"/>
      <c r="Q43" s="391"/>
      <c r="R43" s="696"/>
      <c r="S43" s="695"/>
      <c r="T43" s="519"/>
      <c r="U43" s="521"/>
      <c r="V43" s="519"/>
      <c r="W43" s="530"/>
      <c r="X43" s="519"/>
      <c r="Y43" s="519"/>
      <c r="Z43" s="266"/>
      <c r="AA43" s="266"/>
      <c r="AB43" s="152"/>
      <c r="AC43" s="266"/>
      <c r="AD43" s="266"/>
      <c r="AE43" s="266"/>
      <c r="AF43" s="266"/>
      <c r="AG43" s="562"/>
      <c r="AH43" s="728">
        <v>62.5</v>
      </c>
      <c r="AI43" s="146">
        <v>34.5</v>
      </c>
      <c r="AJ43" s="727">
        <v>1.59</v>
      </c>
      <c r="AK43" s="139">
        <v>49.0625</v>
      </c>
      <c r="AL43" s="144" t="s">
        <v>124</v>
      </c>
      <c r="AM43" s="116" t="s">
        <v>124</v>
      </c>
      <c r="AN43" s="139" t="s">
        <v>124</v>
      </c>
      <c r="AO43" s="143"/>
      <c r="AP43" s="361">
        <v>0.45</v>
      </c>
      <c r="AQ43" s="139">
        <v>44.076433121019107</v>
      </c>
      <c r="AR43" s="139">
        <v>55.923566878980893</v>
      </c>
      <c r="AS43" s="142">
        <v>0.78815489749430534</v>
      </c>
      <c r="AT43" s="141">
        <v>0.73124999999999996</v>
      </c>
      <c r="AU43" s="272">
        <v>0</v>
      </c>
      <c r="AV43" s="116">
        <v>2.85</v>
      </c>
      <c r="AW43" s="119">
        <v>7.09</v>
      </c>
      <c r="AX43" s="438">
        <v>11.8</v>
      </c>
      <c r="AY43" s="437">
        <v>92</v>
      </c>
      <c r="AZ43" s="437"/>
      <c r="BA43" s="437">
        <v>2.7000000000000028</v>
      </c>
      <c r="BB43" s="510">
        <v>35.200000000000003</v>
      </c>
      <c r="BC43" s="437">
        <v>24</v>
      </c>
      <c r="BD43" s="437">
        <v>8.5</v>
      </c>
      <c r="BE43" s="437">
        <v>9.5</v>
      </c>
      <c r="BF43" s="437">
        <v>3.4</v>
      </c>
      <c r="BG43" s="437">
        <v>58.4</v>
      </c>
      <c r="BH43" s="437">
        <v>20.6</v>
      </c>
      <c r="BI43" s="437">
        <v>1.6</v>
      </c>
      <c r="BJ43" s="118" t="s">
        <v>173</v>
      </c>
      <c r="BK43" s="211" t="s">
        <v>409</v>
      </c>
      <c r="BL43" s="211" t="s">
        <v>409</v>
      </c>
      <c r="BM43" s="211" t="s">
        <v>409</v>
      </c>
      <c r="BN43" s="211" t="s">
        <v>409</v>
      </c>
      <c r="BO43" s="211" t="s">
        <v>409</v>
      </c>
      <c r="BP43" s="211" t="s">
        <v>409</v>
      </c>
      <c r="BQ43" s="211" t="s">
        <v>409</v>
      </c>
      <c r="BR43" s="211" t="s">
        <v>409</v>
      </c>
      <c r="BS43" s="211" t="s">
        <v>409</v>
      </c>
      <c r="BT43" s="211" t="s">
        <v>409</v>
      </c>
      <c r="BU43" s="712"/>
    </row>
    <row r="44" spans="1:73">
      <c r="A44" s="116">
        <v>43</v>
      </c>
      <c r="B44" s="116">
        <f>COUNTIFS($D$2:D44,D44,$F$2:F44,F44)</f>
        <v>1</v>
      </c>
      <c r="C44" s="731" t="s">
        <v>3066</v>
      </c>
      <c r="D44" s="760" t="s">
        <v>3065</v>
      </c>
      <c r="E44" s="266"/>
      <c r="F44" s="152">
        <v>420426412</v>
      </c>
      <c r="G44" s="152">
        <v>74</v>
      </c>
      <c r="H44" s="152" t="s">
        <v>3064</v>
      </c>
      <c r="I44" s="281"/>
      <c r="J44" s="271"/>
      <c r="K44" s="729" t="s">
        <v>670</v>
      </c>
      <c r="L44" s="266"/>
      <c r="M44" s="266"/>
      <c r="N44" s="266"/>
      <c r="O44" s="266"/>
      <c r="P44" s="391"/>
      <c r="Q44" s="391"/>
      <c r="R44" s="696"/>
      <c r="S44" s="695"/>
      <c r="T44" s="519"/>
      <c r="U44" s="521"/>
      <c r="V44" s="519"/>
      <c r="W44" s="530"/>
      <c r="X44" s="519"/>
      <c r="Y44" s="519"/>
      <c r="Z44" s="266"/>
      <c r="AA44" s="266"/>
      <c r="AB44" s="152"/>
      <c r="AC44" s="266"/>
      <c r="AD44" s="266"/>
      <c r="AE44" s="266"/>
      <c r="AF44" s="266"/>
      <c r="AG44" s="562"/>
      <c r="AH44" s="728">
        <v>11.4</v>
      </c>
      <c r="AI44" s="146">
        <v>2.23</v>
      </c>
      <c r="AJ44" s="727">
        <v>85.3</v>
      </c>
      <c r="AK44" s="116" t="s">
        <v>124</v>
      </c>
      <c r="AL44" s="144" t="s">
        <v>124</v>
      </c>
      <c r="AM44" s="116" t="s">
        <v>124</v>
      </c>
      <c r="AN44" s="139" t="s">
        <v>124</v>
      </c>
      <c r="AO44" s="143"/>
      <c r="AP44" s="361">
        <v>6.2E-2</v>
      </c>
      <c r="AQ44" s="139" t="s">
        <v>124</v>
      </c>
      <c r="AR44" s="139" t="s">
        <v>124</v>
      </c>
      <c r="AS44" s="142" t="s">
        <v>124</v>
      </c>
      <c r="AT44" s="141" t="s">
        <v>124</v>
      </c>
      <c r="AU44" s="272" t="s">
        <v>124</v>
      </c>
      <c r="AV44" s="116" t="s">
        <v>124</v>
      </c>
      <c r="AW44" s="119" t="s">
        <v>124</v>
      </c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116" t="s">
        <v>778</v>
      </c>
      <c r="BK44" s="211" t="s">
        <v>409</v>
      </c>
      <c r="BL44" s="211" t="s">
        <v>409</v>
      </c>
      <c r="BM44" s="211" t="s">
        <v>409</v>
      </c>
      <c r="BN44" s="211" t="s">
        <v>409</v>
      </c>
      <c r="BO44" s="211" t="s">
        <v>409</v>
      </c>
      <c r="BP44" s="211" t="s">
        <v>409</v>
      </c>
      <c r="BQ44" s="211" t="s">
        <v>409</v>
      </c>
      <c r="BR44" s="211" t="s">
        <v>409</v>
      </c>
      <c r="BS44" s="211" t="s">
        <v>409</v>
      </c>
      <c r="BT44" s="211" t="s">
        <v>409</v>
      </c>
      <c r="BU44" s="712"/>
    </row>
    <row r="45" spans="1:73">
      <c r="A45" s="116">
        <v>44</v>
      </c>
      <c r="B45" s="116">
        <f>COUNTIFS($D$2:D45,D45,$F$2:F45,F45)</f>
        <v>1</v>
      </c>
      <c r="C45" s="757">
        <v>5001</v>
      </c>
      <c r="D45" s="759" t="s">
        <v>2943</v>
      </c>
      <c r="E45" s="266"/>
      <c r="F45" s="756">
        <v>535215057</v>
      </c>
      <c r="G45" s="152">
        <v>63</v>
      </c>
      <c r="H45" s="756" t="s">
        <v>3063</v>
      </c>
      <c r="I45" s="281"/>
      <c r="J45" s="271"/>
      <c r="K45" s="755" t="s">
        <v>670</v>
      </c>
      <c r="L45" s="266"/>
      <c r="M45" s="266"/>
      <c r="N45" s="266"/>
      <c r="O45" s="266"/>
      <c r="P45" s="391"/>
      <c r="Q45" s="391"/>
      <c r="R45" s="696"/>
      <c r="S45" s="695"/>
      <c r="T45" s="519"/>
      <c r="U45" s="521"/>
      <c r="V45" s="519"/>
      <c r="W45" s="530"/>
      <c r="X45" s="519"/>
      <c r="Y45" s="519"/>
      <c r="Z45" s="266"/>
      <c r="AA45" s="266"/>
      <c r="AB45" s="152"/>
      <c r="AC45" s="266"/>
      <c r="AD45" s="266"/>
      <c r="AE45" s="266"/>
      <c r="AF45" s="266"/>
      <c r="AG45" s="562"/>
      <c r="AH45" s="728">
        <v>41</v>
      </c>
      <c r="AI45" s="146">
        <v>27.4</v>
      </c>
      <c r="AJ45" s="727">
        <v>31.1</v>
      </c>
      <c r="AK45" s="139">
        <v>24.722999999999999</v>
      </c>
      <c r="AL45" s="144" t="s">
        <v>124</v>
      </c>
      <c r="AM45" s="116" t="s">
        <v>124</v>
      </c>
      <c r="AN45" s="139" t="s">
        <v>124</v>
      </c>
      <c r="AO45" s="143"/>
      <c r="AP45" s="361">
        <v>0.22</v>
      </c>
      <c r="AQ45" s="139">
        <v>77.777777777777786</v>
      </c>
      <c r="AR45" s="139">
        <v>22.222222222222225</v>
      </c>
      <c r="AS45" s="142">
        <v>3.5</v>
      </c>
      <c r="AT45" s="141">
        <v>1.2136</v>
      </c>
      <c r="AU45" s="272">
        <v>0</v>
      </c>
      <c r="AV45" s="116">
        <v>9.68</v>
      </c>
      <c r="AW45" s="119">
        <v>14.9</v>
      </c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116" t="s">
        <v>780</v>
      </c>
      <c r="BK45" s="747" t="s">
        <v>409</v>
      </c>
      <c r="BL45" s="747" t="s">
        <v>409</v>
      </c>
      <c r="BM45" s="747" t="s">
        <v>409</v>
      </c>
      <c r="BN45" s="747" t="s">
        <v>409</v>
      </c>
      <c r="BO45" s="747" t="s">
        <v>409</v>
      </c>
      <c r="BP45" s="747" t="s">
        <v>409</v>
      </c>
      <c r="BQ45" s="747" t="s">
        <v>409</v>
      </c>
      <c r="BR45" s="747" t="s">
        <v>409</v>
      </c>
      <c r="BS45" s="747" t="s">
        <v>409</v>
      </c>
      <c r="BT45" s="747" t="s">
        <v>409</v>
      </c>
      <c r="BU45" s="712"/>
    </row>
    <row r="46" spans="1:73">
      <c r="A46" s="116">
        <v>45</v>
      </c>
      <c r="B46" s="116">
        <f>COUNTIFS($D$2:D46,D46,$F$2:F46,F46)</f>
        <v>1</v>
      </c>
      <c r="C46" s="740">
        <v>5018</v>
      </c>
      <c r="D46" s="758" t="s">
        <v>3062</v>
      </c>
      <c r="E46" s="266"/>
      <c r="F46" s="152">
        <v>6158310279</v>
      </c>
      <c r="G46" s="152">
        <v>55</v>
      </c>
      <c r="H46" s="152" t="s">
        <v>3058</v>
      </c>
      <c r="I46" s="281"/>
      <c r="J46" s="271"/>
      <c r="K46" s="729" t="s">
        <v>670</v>
      </c>
      <c r="L46" s="266"/>
      <c r="M46" s="266"/>
      <c r="N46" s="266"/>
      <c r="O46" s="266"/>
      <c r="P46" s="391"/>
      <c r="Q46" s="391"/>
      <c r="R46" s="696"/>
      <c r="S46" s="695"/>
      <c r="T46" s="519"/>
      <c r="U46" s="521"/>
      <c r="V46" s="519"/>
      <c r="W46" s="530"/>
      <c r="X46" s="519"/>
      <c r="Y46" s="519"/>
      <c r="Z46" s="266"/>
      <c r="AA46" s="266"/>
      <c r="AB46" s="152"/>
      <c r="AC46" s="266"/>
      <c r="AD46" s="266"/>
      <c r="AE46" s="266"/>
      <c r="AF46" s="266"/>
      <c r="AG46" s="562"/>
      <c r="AH46" s="728">
        <v>60.9</v>
      </c>
      <c r="AI46" s="146">
        <v>35.5</v>
      </c>
      <c r="AJ46" s="727">
        <v>1.04</v>
      </c>
      <c r="AK46" s="139">
        <v>46.466700000000003</v>
      </c>
      <c r="AL46" s="144" t="s">
        <v>124</v>
      </c>
      <c r="AM46" s="116" t="s">
        <v>124</v>
      </c>
      <c r="AN46" s="139" t="s">
        <v>124</v>
      </c>
      <c r="AO46" s="143"/>
      <c r="AP46" s="361">
        <v>4.9800000000000004</v>
      </c>
      <c r="AQ46" s="139">
        <v>49.541284403669721</v>
      </c>
      <c r="AR46" s="139">
        <v>50.458715596330279</v>
      </c>
      <c r="AS46" s="142">
        <v>0.9818181818181817</v>
      </c>
      <c r="AT46" s="141">
        <v>0.84650999999999998</v>
      </c>
      <c r="AU46" s="272">
        <v>0</v>
      </c>
      <c r="AV46" s="116">
        <v>5.66</v>
      </c>
      <c r="AW46" s="119">
        <v>23.7</v>
      </c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118" t="s">
        <v>173</v>
      </c>
      <c r="BK46" s="211" t="s">
        <v>409</v>
      </c>
      <c r="BL46" s="211" t="s">
        <v>409</v>
      </c>
      <c r="BM46" s="211" t="s">
        <v>409</v>
      </c>
      <c r="BN46" s="211" t="s">
        <v>409</v>
      </c>
      <c r="BO46" s="211" t="s">
        <v>409</v>
      </c>
      <c r="BP46" s="211" t="s">
        <v>409</v>
      </c>
      <c r="BQ46" s="211" t="s">
        <v>409</v>
      </c>
      <c r="BR46" s="211" t="s">
        <v>409</v>
      </c>
      <c r="BS46" s="211" t="s">
        <v>409</v>
      </c>
      <c r="BT46" s="211" t="s">
        <v>409</v>
      </c>
      <c r="BU46" s="712"/>
    </row>
    <row r="47" spans="1:73">
      <c r="A47" s="116">
        <v>46</v>
      </c>
      <c r="B47" s="116">
        <f>COUNTIFS($D$2:D47,D47,$F$2:F47,F47)</f>
        <v>1</v>
      </c>
      <c r="C47" s="757">
        <v>5017</v>
      </c>
      <c r="D47" s="690" t="s">
        <v>3061</v>
      </c>
      <c r="E47" s="266"/>
      <c r="F47" s="756">
        <v>5652132134</v>
      </c>
      <c r="G47" s="152">
        <v>60</v>
      </c>
      <c r="H47" s="756" t="s">
        <v>3058</v>
      </c>
      <c r="I47" s="281"/>
      <c r="J47" s="271"/>
      <c r="K47" s="755" t="s">
        <v>670</v>
      </c>
      <c r="L47" s="266"/>
      <c r="M47" s="266"/>
      <c r="N47" s="266"/>
      <c r="O47" s="266"/>
      <c r="P47" s="391"/>
      <c r="Q47" s="391"/>
      <c r="R47" s="696"/>
      <c r="S47" s="695"/>
      <c r="T47" s="519"/>
      <c r="U47" s="521"/>
      <c r="V47" s="519"/>
      <c r="W47" s="530"/>
      <c r="X47" s="519"/>
      <c r="Y47" s="519"/>
      <c r="Z47" s="266"/>
      <c r="AA47" s="266"/>
      <c r="AB47" s="152"/>
      <c r="AC47" s="266"/>
      <c r="AD47" s="266"/>
      <c r="AE47" s="266"/>
      <c r="AF47" s="266"/>
      <c r="AG47" s="562"/>
      <c r="AH47" s="745">
        <v>63.9</v>
      </c>
      <c r="AI47" s="146">
        <v>26.8</v>
      </c>
      <c r="AJ47" s="744">
        <v>3.9</v>
      </c>
      <c r="AK47" s="139">
        <v>43.515899999999995</v>
      </c>
      <c r="AL47" s="144" t="s">
        <v>124</v>
      </c>
      <c r="AM47" s="116" t="s">
        <v>124</v>
      </c>
      <c r="AN47" s="139" t="s">
        <v>124</v>
      </c>
      <c r="AO47" s="143"/>
      <c r="AP47" s="361">
        <v>0.11</v>
      </c>
      <c r="AQ47" s="139">
        <v>68.722466960352435</v>
      </c>
      <c r="AR47" s="139">
        <v>31.277533039647579</v>
      </c>
      <c r="AS47" s="142">
        <v>2.197183098591549</v>
      </c>
      <c r="AT47" s="141">
        <v>0.84348000000000001</v>
      </c>
      <c r="AU47" s="272">
        <v>0.30032999999999999</v>
      </c>
      <c r="AV47" s="116">
        <v>12.9</v>
      </c>
      <c r="AW47" s="119">
        <v>47.3</v>
      </c>
      <c r="AX47" s="440">
        <v>9.1999999999999993</v>
      </c>
      <c r="AY47" s="440">
        <v>81.099999999999994</v>
      </c>
      <c r="AZ47" s="440"/>
      <c r="BA47" s="437">
        <v>5.4000000000000021</v>
      </c>
      <c r="BB47" s="510">
        <v>27.7</v>
      </c>
      <c r="BC47" s="437">
        <v>12.9</v>
      </c>
      <c r="BD47" s="437">
        <v>3.6</v>
      </c>
      <c r="BE47" s="437">
        <v>19.899999999999999</v>
      </c>
      <c r="BF47" s="437">
        <v>5.5</v>
      </c>
      <c r="BG47" s="437">
        <v>13.2</v>
      </c>
      <c r="BH47" s="437">
        <v>13.2</v>
      </c>
      <c r="BI47" s="437">
        <v>2</v>
      </c>
      <c r="BJ47" s="118" t="s">
        <v>173</v>
      </c>
      <c r="BK47" s="219" t="s">
        <v>409</v>
      </c>
      <c r="BL47" s="219" t="s">
        <v>409</v>
      </c>
      <c r="BM47" s="219" t="s">
        <v>409</v>
      </c>
      <c r="BN47" s="219" t="s">
        <v>409</v>
      </c>
      <c r="BO47" s="219" t="s">
        <v>409</v>
      </c>
      <c r="BP47" s="219" t="s">
        <v>409</v>
      </c>
      <c r="BQ47" s="219" t="s">
        <v>409</v>
      </c>
      <c r="BR47" s="219" t="s">
        <v>409</v>
      </c>
      <c r="BS47" s="219" t="s">
        <v>409</v>
      </c>
      <c r="BT47" s="219" t="s">
        <v>409</v>
      </c>
      <c r="BU47" s="712"/>
    </row>
    <row r="48" spans="1:73">
      <c r="A48" s="116">
        <v>47</v>
      </c>
      <c r="B48" s="116">
        <f>COUNTIFS($D$2:D48,D48,$F$2:F48,F48)</f>
        <v>1</v>
      </c>
      <c r="C48" s="740">
        <v>5016</v>
      </c>
      <c r="D48" s="730" t="s">
        <v>3060</v>
      </c>
      <c r="E48" s="266"/>
      <c r="F48" s="152">
        <v>5851140152</v>
      </c>
      <c r="G48" s="152">
        <v>58</v>
      </c>
      <c r="H48" s="152" t="s">
        <v>3058</v>
      </c>
      <c r="I48" s="281"/>
      <c r="J48" s="271"/>
      <c r="K48" s="729" t="s">
        <v>670</v>
      </c>
      <c r="L48" s="266"/>
      <c r="M48" s="266"/>
      <c r="N48" s="266"/>
      <c r="O48" s="266"/>
      <c r="P48" s="391"/>
      <c r="Q48" s="391"/>
      <c r="R48" s="696"/>
      <c r="S48" s="695"/>
      <c r="T48" s="519"/>
      <c r="U48" s="521"/>
      <c r="V48" s="519"/>
      <c r="W48" s="530"/>
      <c r="X48" s="519"/>
      <c r="Y48" s="519"/>
      <c r="Z48" s="266"/>
      <c r="AA48" s="266"/>
      <c r="AB48" s="152"/>
      <c r="AC48" s="266"/>
      <c r="AD48" s="266"/>
      <c r="AE48" s="266"/>
      <c r="AF48" s="266"/>
      <c r="AG48" s="562"/>
      <c r="AH48" s="754">
        <v>66.2</v>
      </c>
      <c r="AI48" s="146">
        <v>14.2</v>
      </c>
      <c r="AJ48" s="753">
        <v>6.95</v>
      </c>
      <c r="AK48" s="116" t="s">
        <v>124</v>
      </c>
      <c r="AL48" s="144" t="s">
        <v>124</v>
      </c>
      <c r="AM48" s="116" t="s">
        <v>124</v>
      </c>
      <c r="AN48" s="139" t="s">
        <v>124</v>
      </c>
      <c r="AO48" s="143"/>
      <c r="AP48" s="361" t="s">
        <v>124</v>
      </c>
      <c r="AQ48" s="139" t="s">
        <v>124</v>
      </c>
      <c r="AR48" s="139" t="s">
        <v>124</v>
      </c>
      <c r="AS48" s="142" t="s">
        <v>124</v>
      </c>
      <c r="AT48" s="141" t="s">
        <v>124</v>
      </c>
      <c r="AU48" s="272" t="s">
        <v>124</v>
      </c>
      <c r="AV48" s="116" t="s">
        <v>124</v>
      </c>
      <c r="AW48" s="119" t="s">
        <v>124</v>
      </c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118" t="s">
        <v>173</v>
      </c>
      <c r="BK48" s="386">
        <v>2</v>
      </c>
      <c r="BL48" s="211" t="s">
        <v>409</v>
      </c>
      <c r="BM48" s="211" t="s">
        <v>409</v>
      </c>
      <c r="BN48" s="211" t="s">
        <v>409</v>
      </c>
      <c r="BO48" s="211" t="s">
        <v>409</v>
      </c>
      <c r="BP48" s="211" t="s">
        <v>409</v>
      </c>
      <c r="BQ48" s="211" t="s">
        <v>409</v>
      </c>
      <c r="BR48" s="211" t="s">
        <v>409</v>
      </c>
      <c r="BS48" s="211" t="s">
        <v>409</v>
      </c>
      <c r="BT48" s="211" t="s">
        <v>409</v>
      </c>
      <c r="BU48" s="712"/>
    </row>
    <row r="49" spans="1:73">
      <c r="A49" s="116">
        <v>48</v>
      </c>
      <c r="B49" s="116">
        <f>COUNTIFS($D$2:D49,D49,$F$2:F49,F49)</f>
        <v>1</v>
      </c>
      <c r="C49" s="743">
        <v>5015</v>
      </c>
      <c r="D49" s="752" t="s">
        <v>3059</v>
      </c>
      <c r="E49" s="266"/>
      <c r="F49" s="156">
        <v>7701124475</v>
      </c>
      <c r="G49" s="152">
        <v>39</v>
      </c>
      <c r="H49" s="156" t="s">
        <v>3058</v>
      </c>
      <c r="I49" s="281"/>
      <c r="J49" s="271"/>
      <c r="K49" s="741" t="s">
        <v>670</v>
      </c>
      <c r="L49" s="266"/>
      <c r="M49" s="266"/>
      <c r="N49" s="266"/>
      <c r="O49" s="266"/>
      <c r="P49" s="391"/>
      <c r="Q49" s="391"/>
      <c r="R49" s="696"/>
      <c r="S49" s="695"/>
      <c r="T49" s="519"/>
      <c r="U49" s="521"/>
      <c r="V49" s="519"/>
      <c r="W49" s="530"/>
      <c r="X49" s="519"/>
      <c r="Y49" s="519"/>
      <c r="Z49" s="266"/>
      <c r="AA49" s="266"/>
      <c r="AB49" s="152"/>
      <c r="AC49" s="266"/>
      <c r="AD49" s="266"/>
      <c r="AE49" s="266"/>
      <c r="AF49" s="266"/>
      <c r="AG49" s="562"/>
      <c r="AH49" s="728">
        <v>52.5</v>
      </c>
      <c r="AI49" s="146">
        <v>30.1</v>
      </c>
      <c r="AJ49" s="727">
        <v>14.9</v>
      </c>
      <c r="AK49" s="139">
        <v>39.532499999999999</v>
      </c>
      <c r="AL49" s="144" t="s">
        <v>124</v>
      </c>
      <c r="AM49" s="116" t="s">
        <v>124</v>
      </c>
      <c r="AN49" s="139" t="s">
        <v>124</v>
      </c>
      <c r="AO49" s="143"/>
      <c r="AP49" s="361">
        <v>0.14000000000000001</v>
      </c>
      <c r="AQ49" s="139">
        <v>41.567065073041171</v>
      </c>
      <c r="AR49" s="139">
        <v>58.432934926958836</v>
      </c>
      <c r="AS49" s="142">
        <v>0.71136363636363642</v>
      </c>
      <c r="AT49" s="141">
        <v>0.76124999999999998</v>
      </c>
      <c r="AU49" s="272">
        <v>3.1499999999999986E-2</v>
      </c>
      <c r="AV49" s="116">
        <v>3.76</v>
      </c>
      <c r="AW49" s="119">
        <v>7.22</v>
      </c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116" t="s">
        <v>793</v>
      </c>
      <c r="BK49" s="211" t="s">
        <v>409</v>
      </c>
      <c r="BL49" s="211" t="s">
        <v>409</v>
      </c>
      <c r="BM49" s="211" t="s">
        <v>409</v>
      </c>
      <c r="BN49" s="211" t="s">
        <v>409</v>
      </c>
      <c r="BO49" s="211" t="s">
        <v>409</v>
      </c>
      <c r="BP49" s="211" t="s">
        <v>409</v>
      </c>
      <c r="BQ49" s="211" t="s">
        <v>409</v>
      </c>
      <c r="BR49" s="211" t="s">
        <v>409</v>
      </c>
      <c r="BS49" s="211" t="s">
        <v>409</v>
      </c>
      <c r="BT49" s="211" t="s">
        <v>409</v>
      </c>
      <c r="BU49" s="712"/>
    </row>
    <row r="50" spans="1:73">
      <c r="A50" s="116">
        <v>49</v>
      </c>
      <c r="B50" s="116">
        <f>COUNTIFS($D$2:D50,D50,$F$2:F50,F50)</f>
        <v>1</v>
      </c>
      <c r="C50" s="740">
        <v>5026</v>
      </c>
      <c r="D50" s="730" t="s">
        <v>3057</v>
      </c>
      <c r="E50" s="266"/>
      <c r="F50" s="152">
        <v>435828446</v>
      </c>
      <c r="G50" s="152">
        <v>73</v>
      </c>
      <c r="H50" s="152" t="s">
        <v>3056</v>
      </c>
      <c r="I50" s="281"/>
      <c r="J50" s="271"/>
      <c r="K50" s="729" t="s">
        <v>670</v>
      </c>
      <c r="L50" s="266"/>
      <c r="M50" s="266"/>
      <c r="N50" s="266"/>
      <c r="O50" s="266"/>
      <c r="P50" s="391"/>
      <c r="Q50" s="391"/>
      <c r="R50" s="696"/>
      <c r="S50" s="695"/>
      <c r="T50" s="519"/>
      <c r="U50" s="521"/>
      <c r="V50" s="519"/>
      <c r="W50" s="530"/>
      <c r="X50" s="519"/>
      <c r="Y50" s="519"/>
      <c r="Z50" s="266"/>
      <c r="AA50" s="266"/>
      <c r="AB50" s="152"/>
      <c r="AC50" s="266"/>
      <c r="AD50" s="266"/>
      <c r="AE50" s="266"/>
      <c r="AF50" s="266"/>
      <c r="AG50" s="562"/>
      <c r="AH50" s="728">
        <v>34.9</v>
      </c>
      <c r="AI50" s="146">
        <v>37.200000000000003</v>
      </c>
      <c r="AJ50" s="727">
        <v>21.1</v>
      </c>
      <c r="AK50" s="116" t="s">
        <v>124</v>
      </c>
      <c r="AL50" s="144" t="s">
        <v>124</v>
      </c>
      <c r="AM50" s="116" t="s">
        <v>124</v>
      </c>
      <c r="AN50" s="139" t="s">
        <v>124</v>
      </c>
      <c r="AO50" s="143"/>
      <c r="AP50" s="361" t="s">
        <v>124</v>
      </c>
      <c r="AQ50" s="139" t="s">
        <v>124</v>
      </c>
      <c r="AR50" s="139" t="s">
        <v>124</v>
      </c>
      <c r="AS50" s="142" t="s">
        <v>124</v>
      </c>
      <c r="AT50" s="141" t="s">
        <v>124</v>
      </c>
      <c r="AU50" s="272" t="s">
        <v>124</v>
      </c>
      <c r="AV50" s="116" t="s">
        <v>124</v>
      </c>
      <c r="AW50" s="119" t="s">
        <v>124</v>
      </c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116" t="s">
        <v>172</v>
      </c>
      <c r="BK50" s="211" t="s">
        <v>409</v>
      </c>
      <c r="BL50" s="211" t="s">
        <v>409</v>
      </c>
      <c r="BM50" s="211" t="s">
        <v>409</v>
      </c>
      <c r="BN50" s="211" t="s">
        <v>409</v>
      </c>
      <c r="BO50" s="211" t="s">
        <v>409</v>
      </c>
      <c r="BP50" s="211" t="s">
        <v>409</v>
      </c>
      <c r="BQ50" s="211" t="s">
        <v>409</v>
      </c>
      <c r="BR50" s="211" t="s">
        <v>409</v>
      </c>
      <c r="BS50" s="211" t="s">
        <v>409</v>
      </c>
      <c r="BT50" s="211" t="s">
        <v>409</v>
      </c>
      <c r="BU50" s="712"/>
    </row>
    <row r="51" spans="1:73">
      <c r="A51" s="116">
        <v>50</v>
      </c>
      <c r="B51" s="116">
        <f>COUNTIFS($D$2:D51,D51,$F$2:F51,F51)</f>
        <v>1</v>
      </c>
      <c r="C51" s="740">
        <v>5031</v>
      </c>
      <c r="D51" s="735" t="s">
        <v>3055</v>
      </c>
      <c r="E51" s="266"/>
      <c r="F51" s="152">
        <v>365815435</v>
      </c>
      <c r="G51" s="152">
        <v>80</v>
      </c>
      <c r="H51" s="152" t="s">
        <v>3054</v>
      </c>
      <c r="I51" s="294" t="s">
        <v>2986</v>
      </c>
      <c r="J51" s="271"/>
      <c r="K51" s="729" t="s">
        <v>670</v>
      </c>
      <c r="L51" s="266">
        <v>2</v>
      </c>
      <c r="M51" s="266">
        <v>9</v>
      </c>
      <c r="N51" s="266"/>
      <c r="O51" s="266"/>
      <c r="P51" s="391"/>
      <c r="Q51" s="391"/>
      <c r="R51" s="696"/>
      <c r="S51" s="695"/>
      <c r="T51" s="519"/>
      <c r="U51" s="521"/>
      <c r="V51" s="519"/>
      <c r="W51" s="530"/>
      <c r="X51" s="519"/>
      <c r="Y51" s="519"/>
      <c r="Z51" s="266"/>
      <c r="AA51" s="266"/>
      <c r="AB51" s="152"/>
      <c r="AC51" s="266"/>
      <c r="AD51" s="266"/>
      <c r="AE51" s="266"/>
      <c r="AF51" s="266"/>
      <c r="AG51" s="562" t="s">
        <v>801</v>
      </c>
      <c r="AH51" s="728">
        <v>66.5</v>
      </c>
      <c r="AI51" s="146">
        <v>17.5</v>
      </c>
      <c r="AJ51" s="727">
        <v>5.4</v>
      </c>
      <c r="AK51" s="116" t="s">
        <v>124</v>
      </c>
      <c r="AL51" s="144" t="s">
        <v>124</v>
      </c>
      <c r="AM51" s="116" t="s">
        <v>124</v>
      </c>
      <c r="AN51" s="139" t="s">
        <v>124</v>
      </c>
      <c r="AO51" s="122" t="s">
        <v>124</v>
      </c>
      <c r="AP51" s="361" t="s">
        <v>124</v>
      </c>
      <c r="AQ51" s="139" t="s">
        <v>124</v>
      </c>
      <c r="AR51" s="139" t="s">
        <v>124</v>
      </c>
      <c r="AS51" s="142" t="s">
        <v>124</v>
      </c>
      <c r="AT51" s="141" t="s">
        <v>124</v>
      </c>
      <c r="AU51" s="139" t="s">
        <v>124</v>
      </c>
      <c r="AV51" s="116" t="s">
        <v>124</v>
      </c>
      <c r="AW51" s="119" t="s">
        <v>124</v>
      </c>
      <c r="AX51" s="440" t="s">
        <v>124</v>
      </c>
      <c r="AY51" s="440" t="s">
        <v>124</v>
      </c>
      <c r="AZ51" s="440"/>
      <c r="BA51" s="440" t="s">
        <v>124</v>
      </c>
      <c r="BB51" s="440" t="s">
        <v>124</v>
      </c>
      <c r="BC51" s="440" t="s">
        <v>124</v>
      </c>
      <c r="BD51" s="440" t="s">
        <v>124</v>
      </c>
      <c r="BE51" s="440" t="s">
        <v>124</v>
      </c>
      <c r="BF51" s="440" t="s">
        <v>124</v>
      </c>
      <c r="BG51" s="440" t="s">
        <v>124</v>
      </c>
      <c r="BH51" s="440" t="s">
        <v>124</v>
      </c>
      <c r="BI51" s="440" t="s">
        <v>124</v>
      </c>
      <c r="BJ51" s="118" t="s">
        <v>173</v>
      </c>
      <c r="BK51" s="211" t="s">
        <v>409</v>
      </c>
      <c r="BL51" s="211">
        <v>3.9</v>
      </c>
      <c r="BM51" s="211">
        <v>1597</v>
      </c>
      <c r="BN51" s="211">
        <v>75.599999999999994</v>
      </c>
      <c r="BO51" s="211">
        <v>24.4</v>
      </c>
      <c r="BP51" s="211" t="s">
        <v>409</v>
      </c>
      <c r="BQ51" s="211" t="s">
        <v>409</v>
      </c>
      <c r="BR51" s="211" t="s">
        <v>409</v>
      </c>
      <c r="BS51" s="211" t="s">
        <v>409</v>
      </c>
      <c r="BT51" s="210">
        <v>2</v>
      </c>
      <c r="BU51" s="712"/>
    </row>
    <row r="52" spans="1:73">
      <c r="A52" s="116">
        <v>51</v>
      </c>
      <c r="B52" s="116">
        <f>COUNTIFS($D$2:D52,D52,$F$2:F52,F52)</f>
        <v>1</v>
      </c>
      <c r="C52" s="740">
        <v>5058</v>
      </c>
      <c r="D52" s="730" t="s">
        <v>3053</v>
      </c>
      <c r="E52" s="266"/>
      <c r="F52" s="152">
        <v>5506291890</v>
      </c>
      <c r="G52" s="152">
        <v>61</v>
      </c>
      <c r="H52" s="152" t="s">
        <v>3050</v>
      </c>
      <c r="I52" s="281"/>
      <c r="J52" s="271"/>
      <c r="K52" s="729" t="s">
        <v>670</v>
      </c>
      <c r="L52" s="266"/>
      <c r="M52" s="266"/>
      <c r="N52" s="266"/>
      <c r="O52" s="266"/>
      <c r="P52" s="391"/>
      <c r="Q52" s="391"/>
      <c r="R52" s="696"/>
      <c r="S52" s="695"/>
      <c r="T52" s="519"/>
      <c r="U52" s="521"/>
      <c r="V52" s="519"/>
      <c r="W52" s="530"/>
      <c r="X52" s="519"/>
      <c r="Y52" s="519"/>
      <c r="Z52" s="266"/>
      <c r="AA52" s="266"/>
      <c r="AB52" s="152"/>
      <c r="AC52" s="266"/>
      <c r="AD52" s="266"/>
      <c r="AE52" s="266"/>
      <c r="AF52" s="266"/>
      <c r="AG52" s="562"/>
      <c r="AH52" s="728">
        <v>82</v>
      </c>
      <c r="AI52" s="146">
        <v>14.5</v>
      </c>
      <c r="AJ52" s="727">
        <v>1.75</v>
      </c>
      <c r="AK52" s="116" t="s">
        <v>124</v>
      </c>
      <c r="AL52" s="144" t="s">
        <v>124</v>
      </c>
      <c r="AM52" s="116" t="s">
        <v>124</v>
      </c>
      <c r="AN52" s="139" t="s">
        <v>124</v>
      </c>
      <c r="AO52" s="143"/>
      <c r="AP52" s="361">
        <v>2.9000000000000001E-2</v>
      </c>
      <c r="AQ52" s="139" t="s">
        <v>124</v>
      </c>
      <c r="AR52" s="139" t="s">
        <v>124</v>
      </c>
      <c r="AS52" s="142" t="s">
        <v>124</v>
      </c>
      <c r="AT52" s="141" t="s">
        <v>124</v>
      </c>
      <c r="AU52" s="272" t="s">
        <v>124</v>
      </c>
      <c r="AV52" s="116" t="s">
        <v>124</v>
      </c>
      <c r="AW52" s="119" t="s">
        <v>124</v>
      </c>
      <c r="AX52" s="440"/>
      <c r="AY52" s="440"/>
      <c r="AZ52" s="440"/>
      <c r="BA52" s="440"/>
      <c r="BB52" s="440"/>
      <c r="BC52" s="440"/>
      <c r="BD52" s="440"/>
      <c r="BE52" s="440"/>
      <c r="BF52" s="440"/>
      <c r="BG52" s="440"/>
      <c r="BH52" s="440"/>
      <c r="BI52" s="440"/>
      <c r="BJ52" s="116" t="s">
        <v>793</v>
      </c>
      <c r="BK52" s="211" t="s">
        <v>409</v>
      </c>
      <c r="BL52" s="211" t="s">
        <v>409</v>
      </c>
      <c r="BM52" s="211" t="s">
        <v>409</v>
      </c>
      <c r="BN52" s="211" t="s">
        <v>409</v>
      </c>
      <c r="BO52" s="211" t="s">
        <v>409</v>
      </c>
      <c r="BP52" s="211" t="s">
        <v>409</v>
      </c>
      <c r="BQ52" s="211" t="s">
        <v>409</v>
      </c>
      <c r="BR52" s="211" t="s">
        <v>409</v>
      </c>
      <c r="BS52" s="211" t="s">
        <v>409</v>
      </c>
      <c r="BT52" s="211" t="s">
        <v>409</v>
      </c>
      <c r="BU52" s="712"/>
    </row>
    <row r="53" spans="1:73">
      <c r="A53" s="116">
        <v>52</v>
      </c>
      <c r="B53" s="116">
        <f>COUNTIFS($D$2:D53,D53,$F$2:F53,F53)</f>
        <v>1</v>
      </c>
      <c r="C53" s="740">
        <v>5060</v>
      </c>
      <c r="D53" s="735" t="s">
        <v>3052</v>
      </c>
      <c r="E53" s="266"/>
      <c r="F53" s="152">
        <v>5408022389</v>
      </c>
      <c r="G53" s="152">
        <v>62</v>
      </c>
      <c r="H53" s="152" t="s">
        <v>3050</v>
      </c>
      <c r="I53" s="294" t="s">
        <v>2986</v>
      </c>
      <c r="J53" s="271"/>
      <c r="K53" s="729" t="s">
        <v>670</v>
      </c>
      <c r="L53" s="266">
        <v>15</v>
      </c>
      <c r="M53" s="266">
        <v>9</v>
      </c>
      <c r="N53" s="266"/>
      <c r="O53" s="266"/>
      <c r="P53" s="391"/>
      <c r="Q53" s="391"/>
      <c r="R53" s="696"/>
      <c r="S53" s="695"/>
      <c r="T53" s="519"/>
      <c r="U53" s="521"/>
      <c r="V53" s="519"/>
      <c r="W53" s="530"/>
      <c r="X53" s="519"/>
      <c r="Y53" s="519"/>
      <c r="Z53" s="266"/>
      <c r="AA53" s="266"/>
      <c r="AB53" s="152"/>
      <c r="AC53" s="266"/>
      <c r="AD53" s="266"/>
      <c r="AE53" s="266"/>
      <c r="AF53" s="266"/>
      <c r="AG53" s="562" t="s">
        <v>801</v>
      </c>
      <c r="AH53" s="728">
        <v>43.3</v>
      </c>
      <c r="AI53" s="146">
        <v>36.700000000000003</v>
      </c>
      <c r="AJ53" s="727">
        <v>7.1</v>
      </c>
      <c r="AK53" s="139">
        <v>17.5365</v>
      </c>
      <c r="AL53" s="144" t="s">
        <v>124</v>
      </c>
      <c r="AM53" s="116" t="s">
        <v>124</v>
      </c>
      <c r="AN53" s="139" t="s">
        <v>124</v>
      </c>
      <c r="AO53" s="122" t="s">
        <v>124</v>
      </c>
      <c r="AP53" s="361">
        <v>4.9000000000000002E-2</v>
      </c>
      <c r="AQ53" s="139">
        <v>41.728395061728392</v>
      </c>
      <c r="AR53" s="139">
        <v>58.271604938271608</v>
      </c>
      <c r="AS53" s="142">
        <v>0.71610169491525411</v>
      </c>
      <c r="AT53" s="141">
        <v>0.62785000000000002</v>
      </c>
      <c r="AU53" s="139">
        <v>0</v>
      </c>
      <c r="AV53" s="116">
        <v>2.76</v>
      </c>
      <c r="AW53" s="119">
        <v>4.87</v>
      </c>
      <c r="AX53" s="440" t="s">
        <v>124</v>
      </c>
      <c r="AY53" s="440" t="s">
        <v>124</v>
      </c>
      <c r="AZ53" s="440"/>
      <c r="BA53" s="440" t="s">
        <v>124</v>
      </c>
      <c r="BB53" s="440" t="s">
        <v>124</v>
      </c>
      <c r="BC53" s="440" t="s">
        <v>124</v>
      </c>
      <c r="BD53" s="440" t="s">
        <v>124</v>
      </c>
      <c r="BE53" s="440" t="s">
        <v>124</v>
      </c>
      <c r="BF53" s="440" t="s">
        <v>124</v>
      </c>
      <c r="BG53" s="440" t="s">
        <v>124</v>
      </c>
      <c r="BH53" s="440" t="s">
        <v>124</v>
      </c>
      <c r="BI53" s="440" t="s">
        <v>124</v>
      </c>
      <c r="BJ53" s="118" t="s">
        <v>793</v>
      </c>
      <c r="BK53" s="211" t="s">
        <v>409</v>
      </c>
      <c r="BL53" s="211" t="s">
        <v>409</v>
      </c>
      <c r="BM53" s="211" t="s">
        <v>409</v>
      </c>
      <c r="BN53" s="211" t="s">
        <v>409</v>
      </c>
      <c r="BO53" s="211" t="s">
        <v>409</v>
      </c>
      <c r="BP53" s="211" t="s">
        <v>409</v>
      </c>
      <c r="BQ53" s="211" t="s">
        <v>409</v>
      </c>
      <c r="BR53" s="211" t="s">
        <v>409</v>
      </c>
      <c r="BS53" s="211" t="s">
        <v>409</v>
      </c>
      <c r="BT53" s="211" t="s">
        <v>409</v>
      </c>
      <c r="BU53" s="712"/>
    </row>
    <row r="54" spans="1:73">
      <c r="A54" s="116">
        <v>53</v>
      </c>
      <c r="B54" s="116">
        <f>COUNTIFS($D$2:D54,D54,$F$2:F54,F54)</f>
        <v>1</v>
      </c>
      <c r="C54" s="740">
        <v>5059</v>
      </c>
      <c r="D54" s="730" t="s">
        <v>3051</v>
      </c>
      <c r="E54" s="266"/>
      <c r="F54" s="339">
        <v>470801422</v>
      </c>
      <c r="G54" s="152">
        <v>69</v>
      </c>
      <c r="H54" s="152" t="s">
        <v>3050</v>
      </c>
      <c r="I54" s="281"/>
      <c r="J54" s="271"/>
      <c r="K54" s="729" t="s">
        <v>670</v>
      </c>
      <c r="L54" s="266"/>
      <c r="M54" s="266"/>
      <c r="N54" s="266"/>
      <c r="O54" s="266"/>
      <c r="P54" s="391"/>
      <c r="Q54" s="391"/>
      <c r="R54" s="696"/>
      <c r="S54" s="695"/>
      <c r="T54" s="519"/>
      <c r="U54" s="521"/>
      <c r="V54" s="519"/>
      <c r="W54" s="530"/>
      <c r="X54" s="519"/>
      <c r="Y54" s="519"/>
      <c r="Z54" s="266"/>
      <c r="AA54" s="266"/>
      <c r="AB54" s="152"/>
      <c r="AC54" s="266"/>
      <c r="AD54" s="266"/>
      <c r="AE54" s="266"/>
      <c r="AF54" s="266"/>
      <c r="AG54" s="562"/>
      <c r="AH54" s="728">
        <v>49.7</v>
      </c>
      <c r="AI54" s="146">
        <v>22.2</v>
      </c>
      <c r="AJ54" s="727">
        <v>19.600000000000001</v>
      </c>
      <c r="AK54" s="139">
        <v>13.806660000000001</v>
      </c>
      <c r="AL54" s="144" t="s">
        <v>124</v>
      </c>
      <c r="AM54" s="116" t="s">
        <v>124</v>
      </c>
      <c r="AN54" s="139" t="s">
        <v>124</v>
      </c>
      <c r="AO54" s="143"/>
      <c r="AP54" s="361">
        <v>0.41</v>
      </c>
      <c r="AQ54" s="139">
        <v>35.205183585313172</v>
      </c>
      <c r="AR54" s="139">
        <v>64.794816414686821</v>
      </c>
      <c r="AS54" s="142">
        <v>0.54333333333333333</v>
      </c>
      <c r="AT54" s="141">
        <v>8.449000000000001E-2</v>
      </c>
      <c r="AU54" s="272">
        <v>0</v>
      </c>
      <c r="AV54" s="116">
        <v>8.1</v>
      </c>
      <c r="AW54" s="119">
        <v>15.9</v>
      </c>
      <c r="AX54" s="440"/>
      <c r="AY54" s="440"/>
      <c r="AZ54" s="440"/>
      <c r="BA54" s="440"/>
      <c r="BB54" s="440"/>
      <c r="BC54" s="440"/>
      <c r="BD54" s="440"/>
      <c r="BE54" s="440"/>
      <c r="BF54" s="440"/>
      <c r="BG54" s="440"/>
      <c r="BH54" s="440"/>
      <c r="BI54" s="440"/>
      <c r="BJ54" s="116" t="s">
        <v>793</v>
      </c>
      <c r="BK54" s="211" t="s">
        <v>409</v>
      </c>
      <c r="BL54" s="211" t="s">
        <v>409</v>
      </c>
      <c r="BM54" s="211" t="s">
        <v>409</v>
      </c>
      <c r="BN54" s="211" t="s">
        <v>409</v>
      </c>
      <c r="BO54" s="211" t="s">
        <v>409</v>
      </c>
      <c r="BP54" s="211" t="s">
        <v>409</v>
      </c>
      <c r="BQ54" s="211" t="s">
        <v>409</v>
      </c>
      <c r="BR54" s="211" t="s">
        <v>409</v>
      </c>
      <c r="BS54" s="211" t="s">
        <v>409</v>
      </c>
      <c r="BT54" s="211" t="s">
        <v>409</v>
      </c>
      <c r="BU54" s="712"/>
    </row>
    <row r="55" spans="1:73">
      <c r="A55" s="116">
        <v>54</v>
      </c>
      <c r="B55" s="116">
        <f>COUNTIFS($D$2:D55,D55,$F$2:F55,F55)</f>
        <v>1</v>
      </c>
      <c r="C55" s="740">
        <v>5069</v>
      </c>
      <c r="D55" s="734" t="s">
        <v>3049</v>
      </c>
      <c r="E55" s="266"/>
      <c r="F55" s="152">
        <v>5509172647</v>
      </c>
      <c r="G55" s="152">
        <v>61</v>
      </c>
      <c r="H55" s="152" t="s">
        <v>3046</v>
      </c>
      <c r="I55" s="281"/>
      <c r="J55" s="271"/>
      <c r="K55" s="729" t="s">
        <v>670</v>
      </c>
      <c r="L55" s="266"/>
      <c r="M55" s="266"/>
      <c r="N55" s="266"/>
      <c r="O55" s="266"/>
      <c r="P55" s="391"/>
      <c r="Q55" s="391"/>
      <c r="R55" s="696"/>
      <c r="S55" s="695"/>
      <c r="T55" s="519"/>
      <c r="U55" s="521"/>
      <c r="V55" s="519"/>
      <c r="W55" s="530"/>
      <c r="X55" s="519"/>
      <c r="Y55" s="519"/>
      <c r="Z55" s="266"/>
      <c r="AA55" s="266"/>
      <c r="AB55" s="152"/>
      <c r="AC55" s="266"/>
      <c r="AD55" s="266"/>
      <c r="AE55" s="266"/>
      <c r="AF55" s="266"/>
      <c r="AG55" s="562"/>
      <c r="AH55" s="728">
        <v>64.400000000000006</v>
      </c>
      <c r="AI55" s="146">
        <v>29.2</v>
      </c>
      <c r="AJ55" s="727">
        <v>4.41</v>
      </c>
      <c r="AK55" s="139">
        <v>44.886800000000001</v>
      </c>
      <c r="AL55" s="144" t="s">
        <v>124</v>
      </c>
      <c r="AM55" s="116" t="s">
        <v>124</v>
      </c>
      <c r="AN55" s="139" t="s">
        <v>124</v>
      </c>
      <c r="AO55" s="143"/>
      <c r="AP55" s="361">
        <v>0.95</v>
      </c>
      <c r="AQ55" s="139">
        <v>46.197991391678627</v>
      </c>
      <c r="AR55" s="139">
        <v>53.802008608321373</v>
      </c>
      <c r="AS55" s="142">
        <v>0.85866666666666669</v>
      </c>
      <c r="AT55" s="141">
        <v>0.4958800000000001</v>
      </c>
      <c r="AU55" s="272">
        <v>0</v>
      </c>
      <c r="AV55" s="116">
        <v>2.97</v>
      </c>
      <c r="AW55" s="119">
        <v>17.2</v>
      </c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116" t="s">
        <v>793</v>
      </c>
      <c r="BK55" s="211" t="s">
        <v>409</v>
      </c>
      <c r="BL55" s="211" t="s">
        <v>409</v>
      </c>
      <c r="BM55" s="211" t="s">
        <v>409</v>
      </c>
      <c r="BN55" s="211" t="s">
        <v>409</v>
      </c>
      <c r="BO55" s="211" t="s">
        <v>409</v>
      </c>
      <c r="BP55" s="211" t="s">
        <v>409</v>
      </c>
      <c r="BQ55" s="211" t="s">
        <v>409</v>
      </c>
      <c r="BR55" s="211" t="s">
        <v>409</v>
      </c>
      <c r="BS55" s="211" t="s">
        <v>409</v>
      </c>
      <c r="BT55" s="211" t="s">
        <v>409</v>
      </c>
      <c r="BU55" s="712"/>
    </row>
    <row r="56" spans="1:73">
      <c r="A56" s="116">
        <v>55</v>
      </c>
      <c r="B56" s="116">
        <f>COUNTIFS($D$2:D56,D56,$F$2:F56,F56)</f>
        <v>1</v>
      </c>
      <c r="C56" s="740">
        <v>5071</v>
      </c>
      <c r="D56" s="730" t="s">
        <v>3048</v>
      </c>
      <c r="E56" s="266"/>
      <c r="F56" s="152">
        <v>5910120678</v>
      </c>
      <c r="G56" s="152">
        <v>57</v>
      </c>
      <c r="H56" s="152" t="s">
        <v>3046</v>
      </c>
      <c r="I56" s="281"/>
      <c r="J56" s="271"/>
      <c r="K56" s="729" t="s">
        <v>670</v>
      </c>
      <c r="L56" s="266"/>
      <c r="M56" s="266"/>
      <c r="N56" s="266"/>
      <c r="O56" s="266"/>
      <c r="P56" s="391"/>
      <c r="Q56" s="391"/>
      <c r="R56" s="696"/>
      <c r="S56" s="695"/>
      <c r="T56" s="519"/>
      <c r="U56" s="521"/>
      <c r="V56" s="519"/>
      <c r="W56" s="530"/>
      <c r="X56" s="519"/>
      <c r="Y56" s="519"/>
      <c r="Z56" s="266"/>
      <c r="AA56" s="266"/>
      <c r="AB56" s="152"/>
      <c r="AC56" s="266"/>
      <c r="AD56" s="266"/>
      <c r="AE56" s="266"/>
      <c r="AF56" s="266"/>
      <c r="AG56" s="562"/>
      <c r="AH56" s="728">
        <v>66.599999999999994</v>
      </c>
      <c r="AI56" s="146">
        <v>29.2</v>
      </c>
      <c r="AJ56" s="727">
        <v>4.2</v>
      </c>
      <c r="AK56" s="116" t="s">
        <v>124</v>
      </c>
      <c r="AL56" s="144" t="s">
        <v>124</v>
      </c>
      <c r="AM56" s="116" t="s">
        <v>124</v>
      </c>
      <c r="AN56" s="139" t="s">
        <v>124</v>
      </c>
      <c r="AO56" s="143"/>
      <c r="AP56" s="361">
        <v>0.2</v>
      </c>
      <c r="AQ56" s="139" t="s">
        <v>124</v>
      </c>
      <c r="AR56" s="139" t="s">
        <v>124</v>
      </c>
      <c r="AS56" s="142" t="s">
        <v>124</v>
      </c>
      <c r="AT56" s="141" t="s">
        <v>124</v>
      </c>
      <c r="AU56" s="272" t="s">
        <v>124</v>
      </c>
      <c r="AV56" s="116" t="s">
        <v>124</v>
      </c>
      <c r="AW56" s="119" t="s">
        <v>124</v>
      </c>
      <c r="AX56" s="440"/>
      <c r="AY56" s="440"/>
      <c r="AZ56" s="440"/>
      <c r="BA56" s="440"/>
      <c r="BB56" s="440"/>
      <c r="BC56" s="440"/>
      <c r="BD56" s="440"/>
      <c r="BE56" s="440"/>
      <c r="BF56" s="440"/>
      <c r="BG56" s="440"/>
      <c r="BH56" s="440"/>
      <c r="BI56" s="440"/>
      <c r="BJ56" s="116" t="s">
        <v>793</v>
      </c>
      <c r="BK56" s="211" t="s">
        <v>409</v>
      </c>
      <c r="BL56" s="211" t="s">
        <v>409</v>
      </c>
      <c r="BM56" s="211" t="s">
        <v>409</v>
      </c>
      <c r="BN56" s="211" t="s">
        <v>409</v>
      </c>
      <c r="BO56" s="211" t="s">
        <v>409</v>
      </c>
      <c r="BP56" s="211" t="s">
        <v>409</v>
      </c>
      <c r="BQ56" s="211" t="s">
        <v>409</v>
      </c>
      <c r="BR56" s="211" t="s">
        <v>409</v>
      </c>
      <c r="BS56" s="211" t="s">
        <v>409</v>
      </c>
      <c r="BT56" s="211" t="s">
        <v>409</v>
      </c>
      <c r="BU56" s="712"/>
    </row>
    <row r="57" spans="1:73">
      <c r="A57" s="116">
        <v>56</v>
      </c>
      <c r="B57" s="116">
        <f>COUNTIFS($D$2:D57,D57,$F$2:F57,F57)</f>
        <v>1</v>
      </c>
      <c r="C57" s="740">
        <v>5068</v>
      </c>
      <c r="D57" s="730" t="s">
        <v>3047</v>
      </c>
      <c r="E57" s="266"/>
      <c r="F57" s="152">
        <v>416003401</v>
      </c>
      <c r="G57" s="152">
        <v>75</v>
      </c>
      <c r="H57" s="152" t="s">
        <v>3046</v>
      </c>
      <c r="I57" s="281"/>
      <c r="J57" s="271"/>
      <c r="K57" s="729" t="s">
        <v>670</v>
      </c>
      <c r="L57" s="266"/>
      <c r="M57" s="266"/>
      <c r="N57" s="266"/>
      <c r="O57" s="266"/>
      <c r="P57" s="391"/>
      <c r="Q57" s="391"/>
      <c r="R57" s="696"/>
      <c r="S57" s="695"/>
      <c r="T57" s="519"/>
      <c r="U57" s="521"/>
      <c r="V57" s="519"/>
      <c r="W57" s="530"/>
      <c r="X57" s="519"/>
      <c r="Y57" s="519"/>
      <c r="Z57" s="266"/>
      <c r="AA57" s="266"/>
      <c r="AB57" s="152"/>
      <c r="AC57" s="266"/>
      <c r="AD57" s="266"/>
      <c r="AE57" s="266"/>
      <c r="AF57" s="266"/>
      <c r="AG57" s="562"/>
      <c r="AH57" s="728">
        <v>19.100000000000001</v>
      </c>
      <c r="AI57" s="146">
        <v>9.1999999999999993</v>
      </c>
      <c r="AJ57" s="727">
        <v>68.5</v>
      </c>
      <c r="AK57" s="139">
        <v>10.712400000000001</v>
      </c>
      <c r="AL57" s="144" t="s">
        <v>124</v>
      </c>
      <c r="AM57" s="116" t="s">
        <v>124</v>
      </c>
      <c r="AN57" s="139" t="s">
        <v>124</v>
      </c>
      <c r="AO57" s="143"/>
      <c r="AP57" s="361">
        <v>0.65</v>
      </c>
      <c r="AQ57" s="139">
        <v>51.05485232067511</v>
      </c>
      <c r="AR57" s="139">
        <v>48.945147679324897</v>
      </c>
      <c r="AS57" s="142">
        <v>1.0431034482758621</v>
      </c>
      <c r="AT57" s="141">
        <v>0.22826000000000002</v>
      </c>
      <c r="AU57" s="272">
        <v>0</v>
      </c>
      <c r="AV57" s="116">
        <v>2.5299999999999998</v>
      </c>
      <c r="AW57" s="119">
        <v>2.96</v>
      </c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116" t="s">
        <v>780</v>
      </c>
      <c r="BK57" s="211">
        <v>7.2</v>
      </c>
      <c r="BL57" s="211" t="s">
        <v>409</v>
      </c>
      <c r="BM57" s="211">
        <v>429</v>
      </c>
      <c r="BN57" s="211">
        <v>50.8</v>
      </c>
      <c r="BO57" s="211">
        <v>49.2</v>
      </c>
      <c r="BP57" s="211" t="s">
        <v>409</v>
      </c>
      <c r="BQ57" s="211" t="s">
        <v>409</v>
      </c>
      <c r="BR57" s="211" t="s">
        <v>409</v>
      </c>
      <c r="BS57" s="211" t="s">
        <v>409</v>
      </c>
      <c r="BT57" s="210">
        <v>0</v>
      </c>
      <c r="BU57" s="712"/>
    </row>
    <row r="58" spans="1:73">
      <c r="A58" s="116">
        <v>57</v>
      </c>
      <c r="B58" s="116">
        <f>COUNTIFS($D$2:D58,D58,$F$2:F58,F58)</f>
        <v>1</v>
      </c>
      <c r="C58" s="740">
        <v>5075</v>
      </c>
      <c r="D58" s="154" t="s">
        <v>2753</v>
      </c>
      <c r="E58" s="266" t="s">
        <v>888</v>
      </c>
      <c r="F58" s="152">
        <v>480112402</v>
      </c>
      <c r="G58" s="152">
        <v>68</v>
      </c>
      <c r="H58" s="152" t="s">
        <v>3045</v>
      </c>
      <c r="I58" s="281"/>
      <c r="J58" s="271"/>
      <c r="K58" s="729" t="s">
        <v>670</v>
      </c>
      <c r="L58" s="266"/>
      <c r="M58" s="266"/>
      <c r="N58" s="266"/>
      <c r="O58" s="266"/>
      <c r="P58" s="391"/>
      <c r="Q58" s="391"/>
      <c r="R58" s="696"/>
      <c r="S58" s="695"/>
      <c r="T58" s="519"/>
      <c r="U58" s="521"/>
      <c r="V58" s="519"/>
      <c r="W58" s="530"/>
      <c r="X58" s="519"/>
      <c r="Y58" s="519"/>
      <c r="Z58" s="266"/>
      <c r="AA58" s="266"/>
      <c r="AB58" s="152"/>
      <c r="AC58" s="266"/>
      <c r="AD58" s="266"/>
      <c r="AE58" s="266"/>
      <c r="AF58" s="266"/>
      <c r="AG58" s="562"/>
      <c r="AH58" s="728">
        <v>23.2</v>
      </c>
      <c r="AI58" s="146">
        <v>44.8</v>
      </c>
      <c r="AJ58" s="727">
        <v>20.100000000000001</v>
      </c>
      <c r="AK58" s="116" t="s">
        <v>124</v>
      </c>
      <c r="AL58" s="144" t="s">
        <v>124</v>
      </c>
      <c r="AM58" s="116" t="s">
        <v>124</v>
      </c>
      <c r="AN58" s="139" t="s">
        <v>124</v>
      </c>
      <c r="AO58" s="143"/>
      <c r="AP58" s="361">
        <v>0.19</v>
      </c>
      <c r="AQ58" s="139" t="s">
        <v>124</v>
      </c>
      <c r="AR58" s="139" t="s">
        <v>124</v>
      </c>
      <c r="AS58" s="142" t="s">
        <v>124</v>
      </c>
      <c r="AT58" s="141" t="s">
        <v>124</v>
      </c>
      <c r="AU58" s="272" t="s">
        <v>124</v>
      </c>
      <c r="AV58" s="116" t="s">
        <v>124</v>
      </c>
      <c r="AW58" s="119" t="s">
        <v>124</v>
      </c>
      <c r="AX58" s="440"/>
      <c r="AY58" s="440"/>
      <c r="AZ58" s="440"/>
      <c r="BA58" s="440"/>
      <c r="BB58" s="440"/>
      <c r="BC58" s="440"/>
      <c r="BD58" s="440"/>
      <c r="BE58" s="440"/>
      <c r="BF58" s="440"/>
      <c r="BG58" s="440"/>
      <c r="BH58" s="440"/>
      <c r="BI58" s="440"/>
      <c r="BJ58" s="118" t="s">
        <v>792</v>
      </c>
      <c r="BK58" s="211" t="s">
        <v>409</v>
      </c>
      <c r="BL58" s="211" t="s">
        <v>409</v>
      </c>
      <c r="BM58" s="211" t="s">
        <v>409</v>
      </c>
      <c r="BN58" s="211" t="s">
        <v>409</v>
      </c>
      <c r="BO58" s="211" t="s">
        <v>409</v>
      </c>
      <c r="BP58" s="211" t="s">
        <v>409</v>
      </c>
      <c r="BQ58" s="211" t="s">
        <v>409</v>
      </c>
      <c r="BR58" s="211" t="s">
        <v>409</v>
      </c>
      <c r="BS58" s="211" t="s">
        <v>409</v>
      </c>
      <c r="BT58" s="211" t="s">
        <v>409</v>
      </c>
      <c r="BU58" s="712"/>
    </row>
    <row r="59" spans="1:73">
      <c r="A59" s="116">
        <v>58</v>
      </c>
      <c r="B59" s="116">
        <f>COUNTIFS($D$2:D59,D59,$F$2:F59,F59)</f>
        <v>1</v>
      </c>
      <c r="C59" s="740">
        <v>5083</v>
      </c>
      <c r="D59" s="154" t="s">
        <v>81</v>
      </c>
      <c r="E59" s="266" t="s">
        <v>1183</v>
      </c>
      <c r="F59" s="152">
        <v>375515445</v>
      </c>
      <c r="G59" s="152">
        <v>79</v>
      </c>
      <c r="H59" s="152" t="s">
        <v>3044</v>
      </c>
      <c r="I59" s="281"/>
      <c r="J59" s="271"/>
      <c r="K59" s="729" t="s">
        <v>670</v>
      </c>
      <c r="L59" s="266"/>
      <c r="M59" s="266"/>
      <c r="N59" s="266"/>
      <c r="O59" s="266"/>
      <c r="P59" s="391"/>
      <c r="Q59" s="391"/>
      <c r="R59" s="696"/>
      <c r="S59" s="695"/>
      <c r="T59" s="519"/>
      <c r="U59" s="521"/>
      <c r="V59" s="519"/>
      <c r="W59" s="530"/>
      <c r="X59" s="519"/>
      <c r="Y59" s="519"/>
      <c r="Z59" s="266"/>
      <c r="AA59" s="266"/>
      <c r="AB59" s="152"/>
      <c r="AC59" s="266"/>
      <c r="AD59" s="266"/>
      <c r="AE59" s="266"/>
      <c r="AF59" s="266"/>
      <c r="AG59" s="562"/>
      <c r="AH59" s="737">
        <v>21.5</v>
      </c>
      <c r="AI59" s="146">
        <v>45.4</v>
      </c>
      <c r="AJ59" s="727">
        <v>12.3</v>
      </c>
      <c r="AK59" s="139">
        <v>5.5921499999999993</v>
      </c>
      <c r="AL59" s="144">
        <v>0.93</v>
      </c>
      <c r="AM59" s="116">
        <v>4.03</v>
      </c>
      <c r="AN59" s="139">
        <v>46.46</v>
      </c>
      <c r="AO59" s="143"/>
      <c r="AP59" s="361">
        <v>2.1999999999999999E-2</v>
      </c>
      <c r="AQ59" s="139">
        <v>70.742022299115717</v>
      </c>
      <c r="AR59" s="139">
        <v>29.257977700884279</v>
      </c>
      <c r="AS59" s="142">
        <v>2.4178712220762151</v>
      </c>
      <c r="AT59" s="141">
        <v>0.29669999999999996</v>
      </c>
      <c r="AU59" s="272">
        <v>4.0205000000000005E-2</v>
      </c>
      <c r="AV59" s="116">
        <v>4.63</v>
      </c>
      <c r="AW59" s="119">
        <v>14.5</v>
      </c>
      <c r="AX59" s="440"/>
      <c r="AY59" s="440"/>
      <c r="AZ59" s="440"/>
      <c r="BA59" s="440"/>
      <c r="BB59" s="440"/>
      <c r="BC59" s="440"/>
      <c r="BD59" s="440"/>
      <c r="BE59" s="440"/>
      <c r="BF59" s="440"/>
      <c r="BG59" s="440"/>
      <c r="BH59" s="440"/>
      <c r="BI59" s="440"/>
      <c r="BJ59" s="116" t="s">
        <v>172</v>
      </c>
      <c r="BK59" s="211">
        <v>0.6</v>
      </c>
      <c r="BL59" s="211">
        <v>11.2</v>
      </c>
      <c r="BM59" s="211">
        <v>507</v>
      </c>
      <c r="BN59" s="211">
        <v>44.8</v>
      </c>
      <c r="BO59" s="211">
        <v>55.2</v>
      </c>
      <c r="BP59" s="211">
        <v>0.1</v>
      </c>
      <c r="BQ59" s="211">
        <v>926.7</v>
      </c>
      <c r="BR59" s="211" t="s">
        <v>409</v>
      </c>
      <c r="BS59" s="211">
        <v>7.34</v>
      </c>
      <c r="BT59" s="210">
        <v>0</v>
      </c>
      <c r="BU59" s="712"/>
    </row>
    <row r="60" spans="1:73">
      <c r="A60" s="116">
        <v>59</v>
      </c>
      <c r="B60" s="116">
        <f>COUNTIFS($D$2:D60,D60,$F$2:F60,F60)</f>
        <v>1</v>
      </c>
      <c r="C60" s="740">
        <v>5086</v>
      </c>
      <c r="D60" s="734" t="s">
        <v>3043</v>
      </c>
      <c r="E60" s="266"/>
      <c r="F60" s="152">
        <v>6758090152</v>
      </c>
      <c r="G60" s="152">
        <v>49</v>
      </c>
      <c r="H60" s="152" t="s">
        <v>3042</v>
      </c>
      <c r="I60" s="281"/>
      <c r="J60" s="271"/>
      <c r="K60" s="729" t="s">
        <v>670</v>
      </c>
      <c r="L60" s="266"/>
      <c r="M60" s="266"/>
      <c r="N60" s="266"/>
      <c r="O60" s="266"/>
      <c r="P60" s="391"/>
      <c r="Q60" s="391"/>
      <c r="R60" s="696"/>
      <c r="S60" s="695"/>
      <c r="T60" s="519"/>
      <c r="U60" s="521"/>
      <c r="V60" s="519"/>
      <c r="W60" s="530"/>
      <c r="X60" s="519"/>
      <c r="Y60" s="519"/>
      <c r="Z60" s="266"/>
      <c r="AA60" s="266"/>
      <c r="AB60" s="152"/>
      <c r="AC60" s="266"/>
      <c r="AD60" s="266"/>
      <c r="AE60" s="266"/>
      <c r="AF60" s="266"/>
      <c r="AG60" s="562"/>
      <c r="AH60" s="728">
        <v>28.2</v>
      </c>
      <c r="AI60" s="146">
        <v>31.1</v>
      </c>
      <c r="AJ60" s="727">
        <v>33</v>
      </c>
      <c r="AK60" s="139">
        <v>20.8962</v>
      </c>
      <c r="AL60" s="144" t="s">
        <v>124</v>
      </c>
      <c r="AM60" s="116" t="s">
        <v>124</v>
      </c>
      <c r="AN60" s="139" t="s">
        <v>124</v>
      </c>
      <c r="AO60" s="143"/>
      <c r="AP60" s="361">
        <v>8.4000000000000005E-2</v>
      </c>
      <c r="AQ60" s="139">
        <v>67.476383265856953</v>
      </c>
      <c r="AR60" s="139">
        <v>32.523616734143054</v>
      </c>
      <c r="AS60" s="142">
        <v>2.0746887966804977</v>
      </c>
      <c r="AT60" s="141">
        <v>0.20304</v>
      </c>
      <c r="AU60" s="272">
        <v>0</v>
      </c>
      <c r="AV60" s="116">
        <v>2.1999999999999999E-2</v>
      </c>
      <c r="AW60" s="119">
        <v>0</v>
      </c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116" t="s">
        <v>789</v>
      </c>
      <c r="BK60" s="211" t="s">
        <v>409</v>
      </c>
      <c r="BL60" s="211" t="s">
        <v>409</v>
      </c>
      <c r="BM60" s="211" t="s">
        <v>409</v>
      </c>
      <c r="BN60" s="211" t="s">
        <v>409</v>
      </c>
      <c r="BO60" s="211" t="s">
        <v>409</v>
      </c>
      <c r="BP60" s="211" t="s">
        <v>409</v>
      </c>
      <c r="BQ60" s="211" t="s">
        <v>409</v>
      </c>
      <c r="BR60" s="211" t="s">
        <v>409</v>
      </c>
      <c r="BS60" s="211" t="s">
        <v>409</v>
      </c>
      <c r="BT60" s="211" t="s">
        <v>409</v>
      </c>
      <c r="BU60" s="712"/>
    </row>
    <row r="61" spans="1:73">
      <c r="A61" s="116">
        <v>60</v>
      </c>
      <c r="B61" s="116">
        <f>COUNTIFS($D$2:D61,D61,$F$2:F61,F61)</f>
        <v>1</v>
      </c>
      <c r="C61" s="740">
        <v>5096</v>
      </c>
      <c r="D61" s="730" t="s">
        <v>3041</v>
      </c>
      <c r="E61" s="266"/>
      <c r="F61" s="152">
        <v>5403030809</v>
      </c>
      <c r="G61" s="152">
        <v>62</v>
      </c>
      <c r="H61" s="152" t="s">
        <v>3037</v>
      </c>
      <c r="I61" s="281"/>
      <c r="J61" s="271"/>
      <c r="K61" s="729" t="s">
        <v>670</v>
      </c>
      <c r="L61" s="266"/>
      <c r="M61" s="266"/>
      <c r="N61" s="266"/>
      <c r="O61" s="266"/>
      <c r="P61" s="391"/>
      <c r="Q61" s="391"/>
      <c r="R61" s="696"/>
      <c r="S61" s="695"/>
      <c r="T61" s="519"/>
      <c r="U61" s="521"/>
      <c r="V61" s="519"/>
      <c r="W61" s="530"/>
      <c r="X61" s="519"/>
      <c r="Y61" s="519"/>
      <c r="Z61" s="266"/>
      <c r="AA61" s="266"/>
      <c r="AB61" s="152"/>
      <c r="AC61" s="266"/>
      <c r="AD61" s="266"/>
      <c r="AE61" s="266"/>
      <c r="AF61" s="266"/>
      <c r="AG61" s="562"/>
      <c r="AH61" s="728">
        <v>70.2</v>
      </c>
      <c r="AI61" s="146">
        <v>16</v>
      </c>
      <c r="AJ61" s="727">
        <v>8</v>
      </c>
      <c r="AK61" s="139">
        <v>23.868000000000002</v>
      </c>
      <c r="AL61" s="144">
        <v>4.41</v>
      </c>
      <c r="AM61" s="116">
        <v>5.71</v>
      </c>
      <c r="AN61" s="139">
        <v>10.860000000000001</v>
      </c>
      <c r="AO61" s="143"/>
      <c r="AP61" s="361">
        <v>1.2</v>
      </c>
      <c r="AQ61" s="139">
        <v>43.235294117647058</v>
      </c>
      <c r="AR61" s="139">
        <v>56.764705882352942</v>
      </c>
      <c r="AS61" s="142">
        <v>0.76165803108808283</v>
      </c>
      <c r="AT61" s="141">
        <v>0.41417999999999999</v>
      </c>
      <c r="AU61" s="272">
        <v>0</v>
      </c>
      <c r="AV61" s="116">
        <v>7.31</v>
      </c>
      <c r="AW61" s="119">
        <v>20.3</v>
      </c>
      <c r="AX61" s="440">
        <v>4.5999999999999996</v>
      </c>
      <c r="AY61" s="440">
        <v>65.099999999999994</v>
      </c>
      <c r="AZ61" s="440"/>
      <c r="BA61" s="437">
        <v>6</v>
      </c>
      <c r="BB61" s="510">
        <v>16.8</v>
      </c>
      <c r="BC61" s="437">
        <v>9.1</v>
      </c>
      <c r="BD61" s="437">
        <v>1.5</v>
      </c>
      <c r="BE61" s="437">
        <v>17.7</v>
      </c>
      <c r="BF61" s="437">
        <v>3</v>
      </c>
      <c r="BG61" s="437">
        <v>37.5</v>
      </c>
      <c r="BH61" s="437">
        <v>6.3</v>
      </c>
      <c r="BI61" s="437">
        <v>1.7</v>
      </c>
      <c r="BJ61" s="116" t="s">
        <v>793</v>
      </c>
      <c r="BK61" s="211" t="s">
        <v>409</v>
      </c>
      <c r="BL61" s="211" t="s">
        <v>409</v>
      </c>
      <c r="BM61" s="211" t="s">
        <v>409</v>
      </c>
      <c r="BN61" s="211" t="s">
        <v>409</v>
      </c>
      <c r="BO61" s="211" t="s">
        <v>409</v>
      </c>
      <c r="BP61" s="211" t="s">
        <v>409</v>
      </c>
      <c r="BQ61" s="211" t="s">
        <v>409</v>
      </c>
      <c r="BR61" s="211" t="s">
        <v>409</v>
      </c>
      <c r="BS61" s="211" t="s">
        <v>409</v>
      </c>
      <c r="BT61" s="211" t="s">
        <v>409</v>
      </c>
      <c r="BU61" s="712"/>
    </row>
    <row r="62" spans="1:73">
      <c r="A62" s="116">
        <v>61</v>
      </c>
      <c r="B62" s="116">
        <f>COUNTIFS($D$2:D62,D62,$F$2:F62,F62)</f>
        <v>1</v>
      </c>
      <c r="C62" s="740">
        <v>5093</v>
      </c>
      <c r="D62" s="730" t="s">
        <v>3040</v>
      </c>
      <c r="E62" s="266"/>
      <c r="F62" s="152">
        <v>5709251273</v>
      </c>
      <c r="G62" s="152">
        <v>59</v>
      </c>
      <c r="H62" s="152" t="s">
        <v>3037</v>
      </c>
      <c r="I62" s="281"/>
      <c r="J62" s="271"/>
      <c r="K62" s="729" t="s">
        <v>670</v>
      </c>
      <c r="L62" s="266"/>
      <c r="M62" s="266"/>
      <c r="N62" s="266"/>
      <c r="O62" s="266"/>
      <c r="P62" s="391"/>
      <c r="Q62" s="391"/>
      <c r="R62" s="696"/>
      <c r="S62" s="695"/>
      <c r="T62" s="519"/>
      <c r="U62" s="521"/>
      <c r="V62" s="519"/>
      <c r="W62" s="530"/>
      <c r="X62" s="519"/>
      <c r="Y62" s="519"/>
      <c r="Z62" s="266"/>
      <c r="AA62" s="266"/>
      <c r="AB62" s="152"/>
      <c r="AC62" s="266"/>
      <c r="AD62" s="266"/>
      <c r="AE62" s="266"/>
      <c r="AF62" s="266"/>
      <c r="AG62" s="562"/>
      <c r="AH62" s="745">
        <v>37.6</v>
      </c>
      <c r="AI62" s="146">
        <v>50.9</v>
      </c>
      <c r="AJ62" s="744">
        <v>5.86</v>
      </c>
      <c r="AK62" s="139">
        <v>22.184000000000001</v>
      </c>
      <c r="AL62" s="144">
        <v>1.52</v>
      </c>
      <c r="AM62" s="116">
        <v>3.52</v>
      </c>
      <c r="AN62" s="139">
        <v>16.14</v>
      </c>
      <c r="AO62" s="143"/>
      <c r="AP62" s="361">
        <v>0.34</v>
      </c>
      <c r="AQ62" s="139">
        <v>41.016949152542374</v>
      </c>
      <c r="AR62" s="139">
        <v>58.983050847457619</v>
      </c>
      <c r="AS62" s="142">
        <v>0.6954022988505747</v>
      </c>
      <c r="AT62" s="141">
        <v>0.83848</v>
      </c>
      <c r="AU62" s="272">
        <v>0</v>
      </c>
      <c r="AV62" s="116">
        <v>2.14</v>
      </c>
      <c r="AW62" s="119">
        <v>2.85</v>
      </c>
      <c r="AX62" s="438">
        <v>31.2</v>
      </c>
      <c r="AY62" s="437">
        <v>90.9</v>
      </c>
      <c r="AZ62" s="437"/>
      <c r="BA62" s="437">
        <v>5</v>
      </c>
      <c r="BB62" s="510">
        <v>49.3</v>
      </c>
      <c r="BC62" s="437">
        <v>36.299999999999997</v>
      </c>
      <c r="BD62" s="437">
        <v>17.899999999999999</v>
      </c>
      <c r="BE62" s="437">
        <v>25.8</v>
      </c>
      <c r="BF62" s="437">
        <v>12.7</v>
      </c>
      <c r="BG62" s="437">
        <v>27.9</v>
      </c>
      <c r="BH62" s="437">
        <v>13.7</v>
      </c>
      <c r="BI62" s="437">
        <v>0.6</v>
      </c>
      <c r="BJ62" s="116" t="s">
        <v>792</v>
      </c>
      <c r="BK62" s="211" t="s">
        <v>409</v>
      </c>
      <c r="BL62" s="211" t="s">
        <v>409</v>
      </c>
      <c r="BM62" s="211" t="s">
        <v>409</v>
      </c>
      <c r="BN62" s="211" t="s">
        <v>409</v>
      </c>
      <c r="BO62" s="211" t="s">
        <v>409</v>
      </c>
      <c r="BP62" s="211" t="s">
        <v>409</v>
      </c>
      <c r="BQ62" s="211" t="s">
        <v>409</v>
      </c>
      <c r="BR62" s="211" t="s">
        <v>409</v>
      </c>
      <c r="BS62" s="211" t="s">
        <v>409</v>
      </c>
      <c r="BT62" s="211" t="s">
        <v>409</v>
      </c>
      <c r="BU62" s="712"/>
    </row>
    <row r="63" spans="1:73">
      <c r="A63" s="116">
        <v>62</v>
      </c>
      <c r="B63" s="116">
        <f>COUNTIFS($D$2:D63,D63,$F$2:F63,F63)</f>
        <v>1</v>
      </c>
      <c r="C63" s="751">
        <v>5094</v>
      </c>
      <c r="D63" s="750" t="s">
        <v>3039</v>
      </c>
      <c r="E63" s="266"/>
      <c r="F63" s="749">
        <v>6462131390</v>
      </c>
      <c r="G63" s="152">
        <v>52</v>
      </c>
      <c r="H63" s="749" t="s">
        <v>3037</v>
      </c>
      <c r="I63" s="281"/>
      <c r="J63" s="271"/>
      <c r="K63" s="748" t="s">
        <v>670</v>
      </c>
      <c r="L63" s="266"/>
      <c r="M63" s="266"/>
      <c r="N63" s="266"/>
      <c r="O63" s="266"/>
      <c r="P63" s="391"/>
      <c r="Q63" s="391"/>
      <c r="R63" s="696"/>
      <c r="S63" s="695"/>
      <c r="T63" s="519"/>
      <c r="U63" s="521"/>
      <c r="V63" s="519"/>
      <c r="W63" s="530"/>
      <c r="X63" s="519"/>
      <c r="Y63" s="519"/>
      <c r="Z63" s="266"/>
      <c r="AA63" s="266"/>
      <c r="AB63" s="152"/>
      <c r="AC63" s="266"/>
      <c r="AD63" s="266"/>
      <c r="AE63" s="266"/>
      <c r="AF63" s="266"/>
      <c r="AG63" s="562"/>
      <c r="AH63" s="728">
        <v>31.7</v>
      </c>
      <c r="AI63" s="146">
        <v>56.7</v>
      </c>
      <c r="AJ63" s="727">
        <v>2.17</v>
      </c>
      <c r="AK63" s="139">
        <v>11.126700000000001</v>
      </c>
      <c r="AL63" s="144">
        <v>11.8</v>
      </c>
      <c r="AM63" s="116">
        <v>36.4</v>
      </c>
      <c r="AN63" s="139">
        <v>33.99</v>
      </c>
      <c r="AO63" s="143"/>
      <c r="AP63" s="361">
        <v>0.19</v>
      </c>
      <c r="AQ63" s="139">
        <v>72.649572649572647</v>
      </c>
      <c r="AR63" s="139">
        <v>27.350427350427349</v>
      </c>
      <c r="AS63" s="142">
        <v>2.65625</v>
      </c>
      <c r="AT63" s="141">
        <v>0.18068999999999999</v>
      </c>
      <c r="AU63" s="272">
        <v>1.5850000000000003E-2</v>
      </c>
      <c r="AV63" s="116">
        <v>2.64</v>
      </c>
      <c r="AW63" s="119">
        <v>8.9700000000000006</v>
      </c>
      <c r="AX63" s="438">
        <v>24.6</v>
      </c>
      <c r="AY63" s="437">
        <v>90.2</v>
      </c>
      <c r="AZ63" s="437"/>
      <c r="BA63" s="437">
        <v>5.5999999999999943</v>
      </c>
      <c r="BB63" s="510">
        <v>53.9</v>
      </c>
      <c r="BC63" s="437">
        <v>12.3</v>
      </c>
      <c r="BD63" s="437">
        <v>6.6</v>
      </c>
      <c r="BE63" s="437">
        <v>32.700000000000003</v>
      </c>
      <c r="BF63" s="437">
        <v>17.600000000000001</v>
      </c>
      <c r="BG63" s="437">
        <v>44.7</v>
      </c>
      <c r="BH63" s="437">
        <v>24.1</v>
      </c>
      <c r="BI63" s="437">
        <v>6.25</v>
      </c>
      <c r="BJ63" s="116" t="s">
        <v>172</v>
      </c>
      <c r="BK63" s="747" t="s">
        <v>409</v>
      </c>
      <c r="BL63" s="747" t="s">
        <v>409</v>
      </c>
      <c r="BM63" s="747" t="s">
        <v>409</v>
      </c>
      <c r="BN63" s="747" t="s">
        <v>409</v>
      </c>
      <c r="BO63" s="747" t="s">
        <v>409</v>
      </c>
      <c r="BP63" s="747" t="s">
        <v>409</v>
      </c>
      <c r="BQ63" s="747" t="s">
        <v>409</v>
      </c>
      <c r="BR63" s="747" t="s">
        <v>409</v>
      </c>
      <c r="BS63" s="747" t="s">
        <v>409</v>
      </c>
      <c r="BT63" s="747" t="s">
        <v>409</v>
      </c>
      <c r="BU63" s="712"/>
    </row>
    <row r="64" spans="1:73">
      <c r="A64" s="116">
        <v>63</v>
      </c>
      <c r="B64" s="116">
        <f>COUNTIFS($D$2:D64,D64,$F$2:F64,F64)</f>
        <v>1</v>
      </c>
      <c r="C64" s="740">
        <v>5095</v>
      </c>
      <c r="D64" s="739" t="s">
        <v>3038</v>
      </c>
      <c r="E64" s="266"/>
      <c r="F64" s="152">
        <v>525310074</v>
      </c>
      <c r="G64" s="152">
        <v>64</v>
      </c>
      <c r="H64" s="152" t="s">
        <v>3037</v>
      </c>
      <c r="I64" s="281"/>
      <c r="J64" s="271"/>
      <c r="K64" s="729" t="s">
        <v>670</v>
      </c>
      <c r="L64" s="266"/>
      <c r="M64" s="266"/>
      <c r="N64" s="266"/>
      <c r="O64" s="266"/>
      <c r="P64" s="391"/>
      <c r="Q64" s="391"/>
      <c r="R64" s="696"/>
      <c r="S64" s="695"/>
      <c r="T64" s="519"/>
      <c r="U64" s="521"/>
      <c r="V64" s="519"/>
      <c r="W64" s="530"/>
      <c r="X64" s="519"/>
      <c r="Y64" s="519"/>
      <c r="Z64" s="266"/>
      <c r="AA64" s="266"/>
      <c r="AB64" s="152"/>
      <c r="AC64" s="266"/>
      <c r="AD64" s="266"/>
      <c r="AE64" s="266"/>
      <c r="AF64" s="266"/>
      <c r="AG64" s="562"/>
      <c r="AH64" s="728">
        <v>33.700000000000003</v>
      </c>
      <c r="AI64" s="146">
        <v>55.1</v>
      </c>
      <c r="AJ64" s="727">
        <v>3.3</v>
      </c>
      <c r="AK64" s="139">
        <v>19.091999999999999</v>
      </c>
      <c r="AL64" s="144" t="s">
        <v>124</v>
      </c>
      <c r="AM64" s="116" t="s">
        <v>124</v>
      </c>
      <c r="AN64" s="139" t="s">
        <v>124</v>
      </c>
      <c r="AO64" s="143"/>
      <c r="AP64" s="361" t="s">
        <v>124</v>
      </c>
      <c r="AQ64" s="139">
        <v>55.067567567567565</v>
      </c>
      <c r="AR64" s="139">
        <v>44.932432432432428</v>
      </c>
      <c r="AS64" s="142">
        <v>1.2255639097744362</v>
      </c>
      <c r="AT64" s="141">
        <v>0</v>
      </c>
      <c r="AU64" s="272">
        <v>0</v>
      </c>
      <c r="AV64" s="116">
        <v>13.2</v>
      </c>
      <c r="AW64" s="119">
        <v>22.6</v>
      </c>
      <c r="AX64" s="440"/>
      <c r="AY64" s="440"/>
      <c r="AZ64" s="440"/>
      <c r="BA64" s="440"/>
      <c r="BB64" s="440"/>
      <c r="BC64" s="440"/>
      <c r="BD64" s="440"/>
      <c r="BE64" s="440"/>
      <c r="BF64" s="440"/>
      <c r="BG64" s="440"/>
      <c r="BH64" s="440"/>
      <c r="BI64" s="440"/>
      <c r="BJ64" s="116" t="s">
        <v>172</v>
      </c>
      <c r="BK64" s="211" t="s">
        <v>409</v>
      </c>
      <c r="BL64" s="211" t="s">
        <v>409</v>
      </c>
      <c r="BM64" s="211" t="s">
        <v>409</v>
      </c>
      <c r="BN64" s="211" t="s">
        <v>409</v>
      </c>
      <c r="BO64" s="211" t="s">
        <v>409</v>
      </c>
      <c r="BP64" s="211" t="s">
        <v>409</v>
      </c>
      <c r="BQ64" s="211" t="s">
        <v>409</v>
      </c>
      <c r="BR64" s="211" t="s">
        <v>409</v>
      </c>
      <c r="BS64" s="211" t="s">
        <v>409</v>
      </c>
      <c r="BT64" s="211" t="s">
        <v>409</v>
      </c>
      <c r="BU64" s="712"/>
    </row>
    <row r="65" spans="1:73">
      <c r="A65" s="116">
        <v>64</v>
      </c>
      <c r="B65" s="116">
        <f>COUNTIFS($D$2:D65,D65,$F$2:F65,F65)</f>
        <v>1</v>
      </c>
      <c r="C65" s="740">
        <v>5100</v>
      </c>
      <c r="D65" s="734" t="s">
        <v>3036</v>
      </c>
      <c r="E65" s="266"/>
      <c r="F65" s="152">
        <v>6902045359</v>
      </c>
      <c r="G65" s="152">
        <v>47</v>
      </c>
      <c r="H65" s="152" t="s">
        <v>3035</v>
      </c>
      <c r="I65" s="281"/>
      <c r="J65" s="271"/>
      <c r="K65" s="729" t="s">
        <v>670</v>
      </c>
      <c r="L65" s="266"/>
      <c r="M65" s="266"/>
      <c r="N65" s="266"/>
      <c r="O65" s="266"/>
      <c r="P65" s="391"/>
      <c r="Q65" s="391"/>
      <c r="R65" s="696"/>
      <c r="S65" s="695"/>
      <c r="T65" s="519"/>
      <c r="U65" s="521"/>
      <c r="V65" s="519"/>
      <c r="W65" s="530"/>
      <c r="X65" s="519"/>
      <c r="Y65" s="519"/>
      <c r="Z65" s="266"/>
      <c r="AA65" s="266"/>
      <c r="AB65" s="152"/>
      <c r="AC65" s="266"/>
      <c r="AD65" s="266"/>
      <c r="AE65" s="266"/>
      <c r="AF65" s="266"/>
      <c r="AG65" s="562"/>
      <c r="AH65" s="728">
        <v>30.9</v>
      </c>
      <c r="AI65" s="146">
        <v>65.5</v>
      </c>
      <c r="AJ65" s="727">
        <v>0.65</v>
      </c>
      <c r="AK65" s="139">
        <v>22.031699999999997</v>
      </c>
      <c r="AL65" s="144">
        <v>2.7E-2</v>
      </c>
      <c r="AM65" s="116">
        <v>8.6999999999999994E-2</v>
      </c>
      <c r="AN65" s="139" t="s">
        <v>124</v>
      </c>
      <c r="AO65" s="143"/>
      <c r="AP65" s="361">
        <v>0.14000000000000001</v>
      </c>
      <c r="AQ65" s="139">
        <v>61.711079943899023</v>
      </c>
      <c r="AR65" s="139">
        <v>38.288920056100984</v>
      </c>
      <c r="AS65" s="142">
        <v>1.6117216117216118</v>
      </c>
      <c r="AT65" s="141">
        <v>0.47894999999999999</v>
      </c>
      <c r="AU65" s="272">
        <v>4.6350000000000009E-2</v>
      </c>
      <c r="AV65" s="116">
        <v>9.41</v>
      </c>
      <c r="AW65" s="119">
        <v>23.3</v>
      </c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118" t="s">
        <v>792</v>
      </c>
      <c r="BK65" s="211" t="s">
        <v>409</v>
      </c>
      <c r="BL65" s="211" t="s">
        <v>409</v>
      </c>
      <c r="BM65" s="211" t="s">
        <v>409</v>
      </c>
      <c r="BN65" s="211" t="s">
        <v>409</v>
      </c>
      <c r="BO65" s="211" t="s">
        <v>409</v>
      </c>
      <c r="BP65" s="211" t="s">
        <v>409</v>
      </c>
      <c r="BQ65" s="211" t="s">
        <v>409</v>
      </c>
      <c r="BR65" s="211" t="s">
        <v>409</v>
      </c>
      <c r="BS65" s="211" t="s">
        <v>409</v>
      </c>
      <c r="BT65" s="211" t="s">
        <v>409</v>
      </c>
      <c r="BU65" s="712"/>
    </row>
    <row r="66" spans="1:73">
      <c r="A66" s="116">
        <v>65</v>
      </c>
      <c r="B66" s="116">
        <f>COUNTIFS($D$2:D66,D66,$F$2:F66,F66)</f>
        <v>1</v>
      </c>
      <c r="C66" s="740">
        <v>5110</v>
      </c>
      <c r="D66" s="735" t="s">
        <v>3034</v>
      </c>
      <c r="E66" s="266"/>
      <c r="F66" s="152">
        <v>6651260011</v>
      </c>
      <c r="G66" s="152">
        <v>50</v>
      </c>
      <c r="H66" s="152" t="s">
        <v>3033</v>
      </c>
      <c r="I66" s="294" t="s">
        <v>2986</v>
      </c>
      <c r="J66" s="271"/>
      <c r="K66" s="729" t="s">
        <v>670</v>
      </c>
      <c r="L66" s="266">
        <v>3.5</v>
      </c>
      <c r="M66" s="266">
        <v>8</v>
      </c>
      <c r="N66" s="266"/>
      <c r="O66" s="266"/>
      <c r="P66" s="391"/>
      <c r="Q66" s="391"/>
      <c r="R66" s="696"/>
      <c r="S66" s="695"/>
      <c r="T66" s="519"/>
      <c r="U66" s="521"/>
      <c r="V66" s="519"/>
      <c r="W66" s="530"/>
      <c r="X66" s="519"/>
      <c r="Y66" s="519"/>
      <c r="Z66" s="266"/>
      <c r="AA66" s="266"/>
      <c r="AB66" s="152"/>
      <c r="AC66" s="266"/>
      <c r="AD66" s="266"/>
      <c r="AE66" s="266"/>
      <c r="AF66" s="266"/>
      <c r="AG66" s="562" t="s">
        <v>801</v>
      </c>
      <c r="AH66" s="728">
        <v>56</v>
      </c>
      <c r="AI66" s="146">
        <v>31.4</v>
      </c>
      <c r="AJ66" s="727">
        <v>5.49</v>
      </c>
      <c r="AK66" s="116" t="s">
        <v>124</v>
      </c>
      <c r="AL66" s="144" t="s">
        <v>124</v>
      </c>
      <c r="AM66" s="116" t="s">
        <v>124</v>
      </c>
      <c r="AN66" s="139" t="s">
        <v>124</v>
      </c>
      <c r="AO66" s="122" t="s">
        <v>124</v>
      </c>
      <c r="AP66" s="361" t="s">
        <v>124</v>
      </c>
      <c r="AQ66" s="139" t="s">
        <v>124</v>
      </c>
      <c r="AR66" s="139" t="s">
        <v>124</v>
      </c>
      <c r="AS66" s="142" t="s">
        <v>124</v>
      </c>
      <c r="AT66" s="141" t="s">
        <v>124</v>
      </c>
      <c r="AU66" s="139" t="s">
        <v>124</v>
      </c>
      <c r="AV66" s="116" t="s">
        <v>124</v>
      </c>
      <c r="AW66" s="119" t="s">
        <v>124</v>
      </c>
      <c r="AX66" s="438">
        <v>11.2</v>
      </c>
      <c r="AY66" s="437">
        <v>82.7</v>
      </c>
      <c r="AZ66" s="437"/>
      <c r="BA66" s="437">
        <v>6.7000000000000028</v>
      </c>
      <c r="BB66" s="510">
        <v>37.6</v>
      </c>
      <c r="BC66" s="437">
        <v>14</v>
      </c>
      <c r="BD66" s="437">
        <v>5.3</v>
      </c>
      <c r="BE66" s="437">
        <v>15.1</v>
      </c>
      <c r="BF66" s="437">
        <v>5.7</v>
      </c>
      <c r="BG66" s="437">
        <v>53</v>
      </c>
      <c r="BH66" s="437">
        <v>19.899999999999999</v>
      </c>
      <c r="BI66" s="437">
        <v>0.7</v>
      </c>
      <c r="BJ66" s="118" t="s">
        <v>173</v>
      </c>
      <c r="BK66" s="211">
        <v>11.1</v>
      </c>
      <c r="BL66" s="211">
        <v>6.1</v>
      </c>
      <c r="BM66" s="211">
        <v>1599</v>
      </c>
      <c r="BN66" s="211">
        <v>72.900000000000006</v>
      </c>
      <c r="BO66" s="211">
        <v>27.1</v>
      </c>
      <c r="BP66" s="211">
        <v>1.7</v>
      </c>
      <c r="BQ66" s="211" t="s">
        <v>409</v>
      </c>
      <c r="BR66" s="211" t="s">
        <v>409</v>
      </c>
      <c r="BS66" s="211">
        <v>5.82</v>
      </c>
      <c r="BT66" s="210">
        <v>1</v>
      </c>
      <c r="BU66" s="712"/>
    </row>
    <row r="67" spans="1:73">
      <c r="A67" s="116">
        <v>66</v>
      </c>
      <c r="B67" s="116">
        <f>COUNTIFS($D$2:D67,D67,$F$2:F67,F67)</f>
        <v>1</v>
      </c>
      <c r="C67" s="740">
        <v>5128</v>
      </c>
      <c r="D67" s="735" t="s">
        <v>3032</v>
      </c>
      <c r="E67" s="266"/>
      <c r="F67" s="152">
        <v>465519401</v>
      </c>
      <c r="G67" s="152">
        <v>70</v>
      </c>
      <c r="H67" s="152" t="s">
        <v>3028</v>
      </c>
      <c r="I67" s="294" t="s">
        <v>2986</v>
      </c>
      <c r="J67" s="271"/>
      <c r="K67" s="729" t="s">
        <v>670</v>
      </c>
      <c r="L67" s="266">
        <v>10</v>
      </c>
      <c r="M67" s="266">
        <v>1</v>
      </c>
      <c r="N67" s="266"/>
      <c r="O67" s="266"/>
      <c r="P67" s="391"/>
      <c r="Q67" s="391"/>
      <c r="R67" s="696"/>
      <c r="S67" s="695"/>
      <c r="T67" s="519"/>
      <c r="U67" s="521"/>
      <c r="V67" s="519"/>
      <c r="W67" s="530"/>
      <c r="X67" s="519"/>
      <c r="Y67" s="519"/>
      <c r="Z67" s="266"/>
      <c r="AA67" s="266"/>
      <c r="AB67" s="152"/>
      <c r="AC67" s="266"/>
      <c r="AD67" s="266"/>
      <c r="AE67" s="266"/>
      <c r="AF67" s="266"/>
      <c r="AG67" s="562" t="s">
        <v>801</v>
      </c>
      <c r="AH67" s="737">
        <v>54.1</v>
      </c>
      <c r="AI67" s="146">
        <v>29.8</v>
      </c>
      <c r="AJ67" s="727">
        <v>1.59</v>
      </c>
      <c r="AK67" s="139">
        <v>27.753299999999999</v>
      </c>
      <c r="AL67" s="144">
        <v>5.24</v>
      </c>
      <c r="AM67" s="116">
        <v>9.6999999999999993</v>
      </c>
      <c r="AN67" s="139">
        <v>34.64</v>
      </c>
      <c r="AO67" s="122" t="s">
        <v>124</v>
      </c>
      <c r="AP67" s="361">
        <v>0.36</v>
      </c>
      <c r="AQ67" s="139">
        <v>26.900584795321638</v>
      </c>
      <c r="AR67" s="139">
        <v>73.099415204678365</v>
      </c>
      <c r="AS67" s="142">
        <v>0.36799999999999999</v>
      </c>
      <c r="AT67" s="141">
        <v>0.37869999999999998</v>
      </c>
      <c r="AU67" s="139">
        <v>0</v>
      </c>
      <c r="AV67" s="116">
        <v>12.4</v>
      </c>
      <c r="AW67" s="119">
        <v>35.700000000000003</v>
      </c>
      <c r="AX67" s="438">
        <v>11.1</v>
      </c>
      <c r="AY67" s="437">
        <v>83.8</v>
      </c>
      <c r="AZ67" s="437"/>
      <c r="BA67" s="437">
        <v>5.8000000000000007</v>
      </c>
      <c r="BB67" s="510">
        <v>33</v>
      </c>
      <c r="BC67" s="437">
        <v>22.3</v>
      </c>
      <c r="BD67" s="437">
        <v>7.4</v>
      </c>
      <c r="BE67" s="437">
        <v>10</v>
      </c>
      <c r="BF67" s="437">
        <v>3.3</v>
      </c>
      <c r="BG67" s="437">
        <v>50.1</v>
      </c>
      <c r="BH67" s="437">
        <v>16.5</v>
      </c>
      <c r="BI67" s="437">
        <v>0.8</v>
      </c>
      <c r="BJ67" s="118" t="s">
        <v>173</v>
      </c>
      <c r="BK67" s="211" t="s">
        <v>409</v>
      </c>
      <c r="BL67" s="211" t="s">
        <v>409</v>
      </c>
      <c r="BM67" s="211" t="s">
        <v>409</v>
      </c>
      <c r="BN67" s="211" t="s">
        <v>409</v>
      </c>
      <c r="BO67" s="211" t="s">
        <v>409</v>
      </c>
      <c r="BP67" s="211" t="s">
        <v>409</v>
      </c>
      <c r="BQ67" s="211" t="s">
        <v>409</v>
      </c>
      <c r="BR67" s="211" t="s">
        <v>409</v>
      </c>
      <c r="BS67" s="211" t="s">
        <v>409</v>
      </c>
      <c r="BT67" s="211" t="s">
        <v>409</v>
      </c>
      <c r="BU67" s="746"/>
    </row>
    <row r="68" spans="1:73">
      <c r="A68" s="116">
        <v>67</v>
      </c>
      <c r="B68" s="116">
        <f>COUNTIFS($D$2:D68,D68,$F$2:F68,F68)</f>
        <v>1</v>
      </c>
      <c r="C68" s="740">
        <v>5127</v>
      </c>
      <c r="D68" s="730" t="s">
        <v>3031</v>
      </c>
      <c r="E68" s="266"/>
      <c r="F68" s="152">
        <v>6507091569</v>
      </c>
      <c r="G68" s="152">
        <v>51</v>
      </c>
      <c r="H68" s="152" t="s">
        <v>3028</v>
      </c>
      <c r="I68" s="281"/>
      <c r="J68" s="271"/>
      <c r="K68" s="729" t="s">
        <v>670</v>
      </c>
      <c r="L68" s="266"/>
      <c r="M68" s="266"/>
      <c r="N68" s="266"/>
      <c r="O68" s="266"/>
      <c r="P68" s="391"/>
      <c r="Q68" s="391"/>
      <c r="R68" s="696"/>
      <c r="S68" s="695"/>
      <c r="T68" s="519"/>
      <c r="U68" s="521"/>
      <c r="V68" s="519"/>
      <c r="W68" s="530"/>
      <c r="X68" s="519"/>
      <c r="Y68" s="519"/>
      <c r="Z68" s="266"/>
      <c r="AA68" s="266"/>
      <c r="AB68" s="152"/>
      <c r="AC68" s="266"/>
      <c r="AD68" s="266"/>
      <c r="AE68" s="266"/>
      <c r="AF68" s="266"/>
      <c r="AG68" s="562"/>
      <c r="AH68" s="745">
        <v>3.68</v>
      </c>
      <c r="AI68" s="146">
        <v>3.45</v>
      </c>
      <c r="AJ68" s="744">
        <v>86.9</v>
      </c>
      <c r="AK68" s="139">
        <v>2.374336</v>
      </c>
      <c r="AL68" s="144">
        <v>0.46</v>
      </c>
      <c r="AM68" s="116">
        <v>12.6</v>
      </c>
      <c r="AN68" s="139">
        <v>74.959999999999994</v>
      </c>
      <c r="AO68" s="143"/>
      <c r="AP68" s="361">
        <v>4.4000000000000003E-3</v>
      </c>
      <c r="AQ68" s="139">
        <v>86.174829510229387</v>
      </c>
      <c r="AR68" s="139">
        <v>13.825170489770615</v>
      </c>
      <c r="AS68" s="142">
        <v>6.2331838565022419</v>
      </c>
      <c r="AT68" s="141">
        <v>0.29292800000000002</v>
      </c>
      <c r="AU68" s="272">
        <v>1.1408E-2</v>
      </c>
      <c r="AV68" s="116">
        <v>29.2</v>
      </c>
      <c r="AW68" s="119">
        <v>55.8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118" t="s">
        <v>778</v>
      </c>
      <c r="BK68" s="211" t="s">
        <v>409</v>
      </c>
      <c r="BL68" s="211" t="s">
        <v>409</v>
      </c>
      <c r="BM68" s="211" t="s">
        <v>409</v>
      </c>
      <c r="BN68" s="211" t="s">
        <v>409</v>
      </c>
      <c r="BO68" s="211" t="s">
        <v>409</v>
      </c>
      <c r="BP68" s="211" t="s">
        <v>409</v>
      </c>
      <c r="BQ68" s="211" t="s">
        <v>409</v>
      </c>
      <c r="BR68" s="211" t="s">
        <v>409</v>
      </c>
      <c r="BS68" s="211" t="s">
        <v>409</v>
      </c>
      <c r="BT68" s="211" t="s">
        <v>409</v>
      </c>
      <c r="BU68" s="712"/>
    </row>
    <row r="69" spans="1:73">
      <c r="A69" s="116">
        <v>68</v>
      </c>
      <c r="B69" s="116">
        <f>COUNTIFS($D$2:D69,D69,$F$2:F69,F69)</f>
        <v>1</v>
      </c>
      <c r="C69" s="743">
        <v>5125</v>
      </c>
      <c r="D69" s="742" t="s">
        <v>3030</v>
      </c>
      <c r="E69" s="266"/>
      <c r="F69" s="156">
        <v>6509181580</v>
      </c>
      <c r="G69" s="152">
        <v>51</v>
      </c>
      <c r="H69" s="156" t="s">
        <v>3028</v>
      </c>
      <c r="I69" s="281"/>
      <c r="J69" s="271"/>
      <c r="K69" s="741" t="s">
        <v>670</v>
      </c>
      <c r="L69" s="266"/>
      <c r="M69" s="266"/>
      <c r="N69" s="266"/>
      <c r="O69" s="266"/>
      <c r="P69" s="391"/>
      <c r="Q69" s="391"/>
      <c r="R69" s="696"/>
      <c r="S69" s="695"/>
      <c r="T69" s="519"/>
      <c r="U69" s="521"/>
      <c r="V69" s="519"/>
      <c r="W69" s="530"/>
      <c r="X69" s="519"/>
      <c r="Y69" s="519"/>
      <c r="Z69" s="266"/>
      <c r="AA69" s="266"/>
      <c r="AB69" s="152"/>
      <c r="AC69" s="266"/>
      <c r="AD69" s="266"/>
      <c r="AE69" s="266"/>
      <c r="AF69" s="266"/>
      <c r="AG69" s="562"/>
      <c r="AH69" s="728">
        <v>76.099999999999994</v>
      </c>
      <c r="AI69" s="146">
        <v>15.9</v>
      </c>
      <c r="AJ69" s="727">
        <v>3.42</v>
      </c>
      <c r="AK69" s="139">
        <v>60.042900000000003</v>
      </c>
      <c r="AL69" s="144">
        <v>5.69</v>
      </c>
      <c r="AM69" s="116">
        <v>6.7</v>
      </c>
      <c r="AN69" s="139">
        <v>9.6280000000000001</v>
      </c>
      <c r="AO69" s="143"/>
      <c r="AP69" s="361">
        <v>0.05</v>
      </c>
      <c r="AQ69" s="139">
        <v>62.991128010139413</v>
      </c>
      <c r="AR69" s="139">
        <v>37.00887198986058</v>
      </c>
      <c r="AS69" s="142">
        <v>1.702054794520548</v>
      </c>
      <c r="AT69" s="141">
        <v>1.30131</v>
      </c>
      <c r="AU69" s="272">
        <v>0</v>
      </c>
      <c r="AV69" s="116">
        <v>12.8</v>
      </c>
      <c r="AW69" s="119">
        <v>9.7799999999999994</v>
      </c>
      <c r="AX69" s="440"/>
      <c r="AY69" s="440"/>
      <c r="AZ69" s="440"/>
      <c r="BA69" s="440"/>
      <c r="BB69" s="440"/>
      <c r="BC69" s="440"/>
      <c r="BD69" s="440"/>
      <c r="BE69" s="440"/>
      <c r="BF69" s="440"/>
      <c r="BG69" s="440"/>
      <c r="BH69" s="440"/>
      <c r="BI69" s="440"/>
      <c r="BJ69" s="116" t="s">
        <v>793</v>
      </c>
      <c r="BK69" s="211" t="s">
        <v>409</v>
      </c>
      <c r="BL69" s="211" t="s">
        <v>409</v>
      </c>
      <c r="BM69" s="211" t="s">
        <v>409</v>
      </c>
      <c r="BN69" s="211" t="s">
        <v>409</v>
      </c>
      <c r="BO69" s="211" t="s">
        <v>409</v>
      </c>
      <c r="BP69" s="211" t="s">
        <v>409</v>
      </c>
      <c r="BQ69" s="211" t="s">
        <v>409</v>
      </c>
      <c r="BR69" s="211" t="s">
        <v>409</v>
      </c>
      <c r="BS69" s="211" t="s">
        <v>409</v>
      </c>
      <c r="BT69" s="211" t="s">
        <v>409</v>
      </c>
      <c r="BU69" s="712"/>
    </row>
    <row r="70" spans="1:73">
      <c r="A70" s="116">
        <v>69</v>
      </c>
      <c r="B70" s="116">
        <f>COUNTIFS($D$2:D70,D70,$F$2:F70,F70)</f>
        <v>1</v>
      </c>
      <c r="C70" s="740">
        <v>5126</v>
      </c>
      <c r="D70" s="730" t="s">
        <v>3029</v>
      </c>
      <c r="E70" s="266"/>
      <c r="F70" s="152">
        <v>515818041</v>
      </c>
      <c r="G70" s="152">
        <v>65</v>
      </c>
      <c r="H70" s="152" t="s">
        <v>3028</v>
      </c>
      <c r="I70" s="281"/>
      <c r="J70" s="271"/>
      <c r="K70" s="729" t="s">
        <v>670</v>
      </c>
      <c r="L70" s="266"/>
      <c r="M70" s="266"/>
      <c r="N70" s="266"/>
      <c r="O70" s="266"/>
      <c r="P70" s="391"/>
      <c r="Q70" s="391"/>
      <c r="R70" s="696"/>
      <c r="S70" s="695"/>
      <c r="T70" s="519"/>
      <c r="U70" s="521"/>
      <c r="V70" s="519"/>
      <c r="W70" s="530"/>
      <c r="X70" s="519"/>
      <c r="Y70" s="519"/>
      <c r="Z70" s="266"/>
      <c r="AA70" s="266"/>
      <c r="AB70" s="152"/>
      <c r="AC70" s="266"/>
      <c r="AD70" s="266"/>
      <c r="AE70" s="266"/>
      <c r="AF70" s="266"/>
      <c r="AG70" s="562"/>
      <c r="AH70" s="728">
        <v>35</v>
      </c>
      <c r="AI70" s="146">
        <v>52.5</v>
      </c>
      <c r="AJ70" s="727">
        <v>2.42</v>
      </c>
      <c r="AK70" s="139">
        <v>18.375</v>
      </c>
      <c r="AL70" s="144">
        <v>3.83</v>
      </c>
      <c r="AM70" s="116">
        <v>9.67</v>
      </c>
      <c r="AN70" s="139">
        <v>27.34</v>
      </c>
      <c r="AO70" s="143"/>
      <c r="AP70" s="361">
        <v>0.92</v>
      </c>
      <c r="AQ70" s="139">
        <v>60.571428571428569</v>
      </c>
      <c r="AR70" s="139">
        <v>39.428571428571431</v>
      </c>
      <c r="AS70" s="142">
        <v>1.5362318840579712</v>
      </c>
      <c r="AT70" s="141">
        <v>0.2205</v>
      </c>
      <c r="AU70" s="272">
        <v>0</v>
      </c>
      <c r="AV70" s="116">
        <v>8.11</v>
      </c>
      <c r="AW70" s="119">
        <v>18.5</v>
      </c>
      <c r="AX70" s="440">
        <v>19.600000000000001</v>
      </c>
      <c r="AY70" s="440">
        <v>84.5</v>
      </c>
      <c r="AZ70" s="440"/>
      <c r="BA70" s="437">
        <v>8.7999999999999972</v>
      </c>
      <c r="BB70" s="510">
        <v>54.3</v>
      </c>
      <c r="BC70" s="437">
        <v>17.600000000000001</v>
      </c>
      <c r="BD70" s="437">
        <v>9.6</v>
      </c>
      <c r="BE70" s="437">
        <v>17.899999999999999</v>
      </c>
      <c r="BF70" s="437">
        <v>9.6999999999999993</v>
      </c>
      <c r="BG70" s="437">
        <v>48.3</v>
      </c>
      <c r="BH70" s="437">
        <v>26.2</v>
      </c>
      <c r="BI70" s="437">
        <v>1.1000000000000001</v>
      </c>
      <c r="BJ70" s="116" t="s">
        <v>172</v>
      </c>
      <c r="BK70" s="211" t="s">
        <v>409</v>
      </c>
      <c r="BL70" s="211" t="s">
        <v>409</v>
      </c>
      <c r="BM70" s="211" t="s">
        <v>409</v>
      </c>
      <c r="BN70" s="211" t="s">
        <v>409</v>
      </c>
      <c r="BO70" s="211" t="s">
        <v>409</v>
      </c>
      <c r="BP70" s="211" t="s">
        <v>409</v>
      </c>
      <c r="BQ70" s="211" t="s">
        <v>409</v>
      </c>
      <c r="BR70" s="211" t="s">
        <v>409</v>
      </c>
      <c r="BS70" s="211" t="s">
        <v>409</v>
      </c>
      <c r="BT70" s="211" t="s">
        <v>409</v>
      </c>
      <c r="BU70" s="712"/>
    </row>
    <row r="71" spans="1:73">
      <c r="A71" s="116">
        <v>70</v>
      </c>
      <c r="B71" s="116">
        <f>COUNTIFS($D$2:D71,D71,$F$2:F71,F71)</f>
        <v>1</v>
      </c>
      <c r="C71" s="740">
        <v>5135</v>
      </c>
      <c r="D71" s="732" t="s">
        <v>3027</v>
      </c>
      <c r="E71" s="266"/>
      <c r="F71" s="152">
        <v>495914274</v>
      </c>
      <c r="G71" s="152">
        <v>67</v>
      </c>
      <c r="H71" s="152" t="s">
        <v>3026</v>
      </c>
      <c r="I71" s="294" t="s">
        <v>2986</v>
      </c>
      <c r="J71" s="271"/>
      <c r="K71" s="729" t="s">
        <v>670</v>
      </c>
      <c r="L71" s="266">
        <v>4</v>
      </c>
      <c r="M71" s="266">
        <v>8</v>
      </c>
      <c r="N71" s="266"/>
      <c r="O71" s="266"/>
      <c r="P71" s="391"/>
      <c r="Q71" s="391"/>
      <c r="R71" s="696"/>
      <c r="S71" s="695"/>
      <c r="T71" s="519"/>
      <c r="U71" s="521"/>
      <c r="V71" s="519"/>
      <c r="W71" s="530"/>
      <c r="X71" s="519"/>
      <c r="Y71" s="519"/>
      <c r="Z71" s="266"/>
      <c r="AA71" s="266"/>
      <c r="AB71" s="152"/>
      <c r="AC71" s="266"/>
      <c r="AD71" s="266"/>
      <c r="AE71" s="266"/>
      <c r="AF71" s="266"/>
      <c r="AG71" s="562" t="s">
        <v>1029</v>
      </c>
      <c r="AH71" s="728">
        <v>82.1</v>
      </c>
      <c r="AI71" s="146">
        <v>12</v>
      </c>
      <c r="AJ71" s="727">
        <v>4.07</v>
      </c>
      <c r="AK71" s="116" t="s">
        <v>124</v>
      </c>
      <c r="AL71" s="144">
        <v>0.15</v>
      </c>
      <c r="AM71" s="116">
        <v>0.18</v>
      </c>
      <c r="AN71" s="139" t="s">
        <v>124</v>
      </c>
      <c r="AO71" s="122" t="s">
        <v>124</v>
      </c>
      <c r="AP71" s="361">
        <v>0</v>
      </c>
      <c r="AQ71" s="139" t="s">
        <v>124</v>
      </c>
      <c r="AR71" s="139" t="s">
        <v>124</v>
      </c>
      <c r="AS71" s="142" t="s">
        <v>124</v>
      </c>
      <c r="AT71" s="141" t="s">
        <v>124</v>
      </c>
      <c r="AU71" s="139" t="s">
        <v>124</v>
      </c>
      <c r="AV71" s="116" t="s">
        <v>124</v>
      </c>
      <c r="AW71" s="119" t="s">
        <v>124</v>
      </c>
      <c r="AX71" s="438">
        <v>1.3</v>
      </c>
      <c r="AY71" s="437">
        <v>66.2</v>
      </c>
      <c r="AZ71" s="437"/>
      <c r="BA71" s="437">
        <v>1.5999999999999996</v>
      </c>
      <c r="BB71" s="510">
        <v>4.5</v>
      </c>
      <c r="BC71" s="437">
        <v>18.3</v>
      </c>
      <c r="BD71" s="437">
        <v>0.8</v>
      </c>
      <c r="BE71" s="437">
        <v>8.5</v>
      </c>
      <c r="BF71" s="437">
        <v>0.4</v>
      </c>
      <c r="BG71" s="437">
        <v>38</v>
      </c>
      <c r="BH71" s="437">
        <v>1.7</v>
      </c>
      <c r="BI71" s="437">
        <v>0.6</v>
      </c>
      <c r="BJ71" s="118" t="s">
        <v>173</v>
      </c>
      <c r="BK71" s="211">
        <v>3.1</v>
      </c>
      <c r="BL71" s="211">
        <v>4.5999999999999996</v>
      </c>
      <c r="BM71" s="211" t="s">
        <v>409</v>
      </c>
      <c r="BN71" s="211" t="s">
        <v>409</v>
      </c>
      <c r="BO71" s="211" t="s">
        <v>409</v>
      </c>
      <c r="BP71" s="211" t="s">
        <v>409</v>
      </c>
      <c r="BQ71" s="211" t="s">
        <v>409</v>
      </c>
      <c r="BR71" s="211" t="s">
        <v>409</v>
      </c>
      <c r="BS71" s="211" t="s">
        <v>409</v>
      </c>
      <c r="BT71" s="211">
        <v>0</v>
      </c>
      <c r="BU71" s="712"/>
    </row>
    <row r="72" spans="1:73">
      <c r="A72" s="116">
        <v>71</v>
      </c>
      <c r="B72" s="116">
        <f>COUNTIFS($D$2:D72,D72,$F$2:F72,F72)</f>
        <v>1</v>
      </c>
      <c r="C72" s="740">
        <v>5138</v>
      </c>
      <c r="D72" s="735" t="s">
        <v>3025</v>
      </c>
      <c r="E72" s="266"/>
      <c r="F72" s="152">
        <v>6011221436</v>
      </c>
      <c r="G72" s="152">
        <v>56</v>
      </c>
      <c r="H72" s="152" t="s">
        <v>3024</v>
      </c>
      <c r="I72" s="294" t="s">
        <v>2986</v>
      </c>
      <c r="J72" s="271"/>
      <c r="K72" s="729" t="s">
        <v>670</v>
      </c>
      <c r="L72" s="266">
        <v>9</v>
      </c>
      <c r="M72" s="266">
        <v>8</v>
      </c>
      <c r="N72" s="266"/>
      <c r="O72" s="266"/>
      <c r="P72" s="391"/>
      <c r="Q72" s="391"/>
      <c r="R72" s="696"/>
      <c r="S72" s="695"/>
      <c r="T72" s="519"/>
      <c r="U72" s="521"/>
      <c r="V72" s="519"/>
      <c r="W72" s="530"/>
      <c r="X72" s="519"/>
      <c r="Y72" s="519"/>
      <c r="Z72" s="266"/>
      <c r="AA72" s="266"/>
      <c r="AB72" s="152"/>
      <c r="AC72" s="266"/>
      <c r="AD72" s="266"/>
      <c r="AE72" s="266"/>
      <c r="AF72" s="266"/>
      <c r="AG72" s="562" t="s">
        <v>801</v>
      </c>
      <c r="AH72" s="728">
        <v>70.2</v>
      </c>
      <c r="AI72" s="146">
        <v>12.2</v>
      </c>
      <c r="AJ72" s="727">
        <v>6.96</v>
      </c>
      <c r="AK72" s="139">
        <v>53.211599999999997</v>
      </c>
      <c r="AL72" s="144">
        <v>2.27</v>
      </c>
      <c r="AM72" s="116">
        <v>3.75</v>
      </c>
      <c r="AN72" s="139">
        <v>29.900000000000002</v>
      </c>
      <c r="AO72" s="122" t="s">
        <v>124</v>
      </c>
      <c r="AP72" s="361">
        <v>1.9E-2</v>
      </c>
      <c r="AQ72" s="139">
        <v>42.084432717678105</v>
      </c>
      <c r="AR72" s="139">
        <v>57.915567282321902</v>
      </c>
      <c r="AS72" s="142">
        <v>0.72665148063781315</v>
      </c>
      <c r="AT72" s="141">
        <v>1.2074400000000001</v>
      </c>
      <c r="AU72" s="139">
        <v>0.2457</v>
      </c>
      <c r="AV72" s="116">
        <v>7.87</v>
      </c>
      <c r="AW72" s="119">
        <v>40.5</v>
      </c>
      <c r="AX72" s="438">
        <v>2.2999999999999998</v>
      </c>
      <c r="AY72" s="437">
        <v>69.599999999999994</v>
      </c>
      <c r="AZ72" s="437"/>
      <c r="BA72" s="437">
        <v>3.4000000000000004</v>
      </c>
      <c r="BB72" s="510">
        <v>10.9</v>
      </c>
      <c r="BC72" s="437">
        <v>11.3</v>
      </c>
      <c r="BD72" s="437">
        <v>1.2</v>
      </c>
      <c r="BE72" s="437">
        <v>9.1</v>
      </c>
      <c r="BF72" s="437">
        <v>1</v>
      </c>
      <c r="BG72" s="437">
        <v>48.7</v>
      </c>
      <c r="BH72" s="437">
        <v>5.3</v>
      </c>
      <c r="BI72" s="437">
        <v>0.3</v>
      </c>
      <c r="BJ72" s="116" t="s">
        <v>793</v>
      </c>
      <c r="BK72" s="211" t="s">
        <v>409</v>
      </c>
      <c r="BL72" s="211" t="s">
        <v>409</v>
      </c>
      <c r="BM72" s="211">
        <v>223</v>
      </c>
      <c r="BN72" s="211">
        <v>29.6</v>
      </c>
      <c r="BO72" s="211">
        <v>70.400000000000006</v>
      </c>
      <c r="BP72" s="211">
        <v>2.1</v>
      </c>
      <c r="BQ72" s="211">
        <v>917.8</v>
      </c>
      <c r="BR72" s="211" t="s">
        <v>409</v>
      </c>
      <c r="BS72" s="211">
        <v>3.47</v>
      </c>
      <c r="BT72" s="210">
        <v>0</v>
      </c>
      <c r="BU72" s="712"/>
    </row>
    <row r="73" spans="1:73">
      <c r="A73" s="116">
        <v>72</v>
      </c>
      <c r="B73" s="116">
        <f>COUNTIFS($D$2:D73,D73,$F$2:F73,F73)</f>
        <v>1</v>
      </c>
      <c r="C73" s="740">
        <v>5189</v>
      </c>
      <c r="D73" s="284" t="s">
        <v>835</v>
      </c>
      <c r="E73" s="266" t="s">
        <v>879</v>
      </c>
      <c r="F73" s="152">
        <v>490906164</v>
      </c>
      <c r="G73" s="152">
        <v>67</v>
      </c>
      <c r="H73" s="152" t="s">
        <v>3023</v>
      </c>
      <c r="I73" s="294" t="s">
        <v>2986</v>
      </c>
      <c r="J73" s="271"/>
      <c r="K73" s="729" t="s">
        <v>670</v>
      </c>
      <c r="L73" s="266">
        <v>9.5</v>
      </c>
      <c r="M73" s="266">
        <v>8</v>
      </c>
      <c r="N73" s="266"/>
      <c r="O73" s="266"/>
      <c r="P73" s="391"/>
      <c r="Q73" s="391"/>
      <c r="R73" s="696"/>
      <c r="S73" s="695"/>
      <c r="T73" s="519"/>
      <c r="U73" s="521"/>
      <c r="V73" s="519"/>
      <c r="W73" s="530"/>
      <c r="X73" s="519"/>
      <c r="Y73" s="519"/>
      <c r="Z73" s="266"/>
      <c r="AA73" s="266"/>
      <c r="AB73" s="152"/>
      <c r="AC73" s="266"/>
      <c r="AD73" s="266"/>
      <c r="AE73" s="266"/>
      <c r="AF73" s="266"/>
      <c r="AG73" s="562" t="s">
        <v>801</v>
      </c>
      <c r="AH73" s="728">
        <v>65</v>
      </c>
      <c r="AI73" s="146">
        <v>22.4</v>
      </c>
      <c r="AJ73" s="727">
        <v>2.44</v>
      </c>
      <c r="AK73" s="139">
        <v>47.06</v>
      </c>
      <c r="AL73" s="144">
        <v>1.39</v>
      </c>
      <c r="AM73" s="116">
        <v>2.14</v>
      </c>
      <c r="AN73" s="139">
        <v>44.68</v>
      </c>
      <c r="AO73" s="122" t="s">
        <v>124</v>
      </c>
      <c r="AP73" s="361">
        <v>0.4</v>
      </c>
      <c r="AQ73" s="139">
        <v>54.696132596685075</v>
      </c>
      <c r="AR73" s="139">
        <v>45.303867403314911</v>
      </c>
      <c r="AS73" s="142">
        <v>1.2073170731707319</v>
      </c>
      <c r="AT73" s="141">
        <v>1.4365000000000001</v>
      </c>
      <c r="AU73" s="139">
        <v>0.10400000000000002</v>
      </c>
      <c r="AV73" s="116">
        <v>4.1900000000000004</v>
      </c>
      <c r="AW73" s="119">
        <v>5.72</v>
      </c>
      <c r="AX73" s="438">
        <v>8.5</v>
      </c>
      <c r="AY73" s="437">
        <v>78.5</v>
      </c>
      <c r="AZ73" s="437"/>
      <c r="BA73" s="437">
        <v>5.5</v>
      </c>
      <c r="BB73" s="510">
        <v>22.8</v>
      </c>
      <c r="BC73" s="437">
        <v>12.9</v>
      </c>
      <c r="BD73" s="437">
        <v>2.9</v>
      </c>
      <c r="BE73" s="437">
        <v>22.2</v>
      </c>
      <c r="BF73" s="437">
        <v>5.0999999999999996</v>
      </c>
      <c r="BG73" s="437">
        <v>41</v>
      </c>
      <c r="BH73" s="437">
        <v>9.3000000000000007</v>
      </c>
      <c r="BI73" s="437">
        <v>0.6</v>
      </c>
      <c r="BJ73" s="116" t="s">
        <v>793</v>
      </c>
      <c r="BK73" s="211">
        <v>5.7</v>
      </c>
      <c r="BL73" s="211">
        <v>2.2999999999999998</v>
      </c>
      <c r="BM73" s="211">
        <v>892</v>
      </c>
      <c r="BN73" s="211">
        <v>23.2</v>
      </c>
      <c r="BO73" s="211">
        <v>76.8</v>
      </c>
      <c r="BP73" s="211">
        <v>0.8</v>
      </c>
      <c r="BQ73" s="211" t="s">
        <v>409</v>
      </c>
      <c r="BR73" s="211" t="s">
        <v>409</v>
      </c>
      <c r="BS73" s="211">
        <v>3.86</v>
      </c>
      <c r="BT73" s="210">
        <v>0</v>
      </c>
      <c r="BU73" s="712"/>
    </row>
    <row r="74" spans="1:73">
      <c r="A74" s="116">
        <v>73</v>
      </c>
      <c r="B74" s="116">
        <f>COUNTIFS($D$2:D74,D74,$F$2:F74,F74)</f>
        <v>1</v>
      </c>
      <c r="C74" s="740">
        <v>5200</v>
      </c>
      <c r="D74" s="732" t="s">
        <v>3022</v>
      </c>
      <c r="E74" s="266"/>
      <c r="F74" s="152">
        <v>7256285861</v>
      </c>
      <c r="G74" s="152">
        <v>44</v>
      </c>
      <c r="H74" s="152" t="s">
        <v>3021</v>
      </c>
      <c r="I74" s="294" t="s">
        <v>2986</v>
      </c>
      <c r="J74" s="271"/>
      <c r="K74" s="729" t="s">
        <v>670</v>
      </c>
      <c r="L74" s="266">
        <v>7</v>
      </c>
      <c r="M74" s="266">
        <v>8</v>
      </c>
      <c r="N74" s="266"/>
      <c r="O74" s="266"/>
      <c r="P74" s="391"/>
      <c r="Q74" s="391"/>
      <c r="R74" s="696"/>
      <c r="S74" s="695"/>
      <c r="T74" s="519"/>
      <c r="U74" s="521"/>
      <c r="V74" s="519"/>
      <c r="W74" s="530"/>
      <c r="X74" s="519"/>
      <c r="Y74" s="519"/>
      <c r="Z74" s="266"/>
      <c r="AA74" s="266"/>
      <c r="AB74" s="152"/>
      <c r="AC74" s="266"/>
      <c r="AD74" s="266"/>
      <c r="AE74" s="266"/>
      <c r="AF74" s="266"/>
      <c r="AG74" s="562" t="s">
        <v>1029</v>
      </c>
      <c r="AH74" s="737">
        <v>64.599999999999994</v>
      </c>
      <c r="AI74" s="146">
        <v>12.5</v>
      </c>
      <c r="AJ74" s="727">
        <v>8.1</v>
      </c>
      <c r="AK74" s="116" t="s">
        <v>124</v>
      </c>
      <c r="AL74" s="144">
        <v>2.17</v>
      </c>
      <c r="AM74" s="116">
        <v>4.1500000000000004</v>
      </c>
      <c r="AN74" s="139">
        <v>18.46</v>
      </c>
      <c r="AO74" s="122" t="s">
        <v>124</v>
      </c>
      <c r="AP74" s="361">
        <v>5.6000000000000001E-2</v>
      </c>
      <c r="AQ74" s="139" t="s">
        <v>124</v>
      </c>
      <c r="AR74" s="139" t="s">
        <v>124</v>
      </c>
      <c r="AS74" s="142" t="s">
        <v>124</v>
      </c>
      <c r="AT74" s="141" t="s">
        <v>124</v>
      </c>
      <c r="AU74" s="139" t="s">
        <v>124</v>
      </c>
      <c r="AV74" s="116" t="s">
        <v>124</v>
      </c>
      <c r="AW74" s="119" t="s">
        <v>124</v>
      </c>
      <c r="AX74" s="438">
        <v>4.7</v>
      </c>
      <c r="AY74" s="437">
        <v>83.8</v>
      </c>
      <c r="AZ74" s="437"/>
      <c r="BA74" s="437">
        <v>3.0999999999999996</v>
      </c>
      <c r="BB74" s="510">
        <v>18.2</v>
      </c>
      <c r="BC74" s="437">
        <v>17.8</v>
      </c>
      <c r="BD74" s="437">
        <v>3.2</v>
      </c>
      <c r="BE74" s="437">
        <v>7.5</v>
      </c>
      <c r="BF74" s="437">
        <v>1.4</v>
      </c>
      <c r="BG74" s="437">
        <v>57.8</v>
      </c>
      <c r="BH74" s="437">
        <v>10.5</v>
      </c>
      <c r="BI74" s="437">
        <v>0.7</v>
      </c>
      <c r="BJ74" s="118" t="s">
        <v>173</v>
      </c>
      <c r="BK74" s="211">
        <v>2.1</v>
      </c>
      <c r="BL74" s="211" t="s">
        <v>409</v>
      </c>
      <c r="BM74" s="211" t="s">
        <v>409</v>
      </c>
      <c r="BN74" s="211" t="s">
        <v>409</v>
      </c>
      <c r="BO74" s="211" t="s">
        <v>409</v>
      </c>
      <c r="BP74" s="211" t="s">
        <v>409</v>
      </c>
      <c r="BQ74" s="211" t="s">
        <v>409</v>
      </c>
      <c r="BR74" s="211" t="s">
        <v>409</v>
      </c>
      <c r="BS74" s="211" t="s">
        <v>409</v>
      </c>
      <c r="BT74" s="211">
        <v>2</v>
      </c>
      <c r="BU74" s="712"/>
    </row>
    <row r="75" spans="1:73">
      <c r="A75" s="116">
        <v>74</v>
      </c>
      <c r="B75" s="116">
        <f>COUNTIFS($D$2:D75,D75,$F$2:F75,F75)</f>
        <v>1</v>
      </c>
      <c r="C75" s="731">
        <v>5258</v>
      </c>
      <c r="D75" s="739" t="s">
        <v>3020</v>
      </c>
      <c r="E75" s="266"/>
      <c r="F75" s="152">
        <v>6154281111</v>
      </c>
      <c r="G75" s="152">
        <v>55</v>
      </c>
      <c r="H75" s="152" t="s">
        <v>3018</v>
      </c>
      <c r="I75" s="281"/>
      <c r="J75" s="271"/>
      <c r="K75" s="729" t="s">
        <v>670</v>
      </c>
      <c r="L75" s="266"/>
      <c r="M75" s="266"/>
      <c r="N75" s="266"/>
      <c r="O75" s="266"/>
      <c r="P75" s="391"/>
      <c r="Q75" s="391"/>
      <c r="R75" s="696"/>
      <c r="S75" s="695"/>
      <c r="T75" s="519"/>
      <c r="U75" s="521"/>
      <c r="V75" s="519"/>
      <c r="W75" s="530"/>
      <c r="X75" s="519"/>
      <c r="Y75" s="519"/>
      <c r="Z75" s="266"/>
      <c r="AA75" s="266"/>
      <c r="AB75" s="152"/>
      <c r="AC75" s="266"/>
      <c r="AD75" s="266"/>
      <c r="AE75" s="266"/>
      <c r="AF75" s="266"/>
      <c r="AG75" s="562"/>
      <c r="AH75" s="728">
        <v>61</v>
      </c>
      <c r="AI75" s="146">
        <v>28.3</v>
      </c>
      <c r="AJ75" s="727">
        <v>6.6</v>
      </c>
      <c r="AK75" s="116" t="s">
        <v>124</v>
      </c>
      <c r="AL75" s="144">
        <v>2.72</v>
      </c>
      <c r="AM75" s="116">
        <v>4.12</v>
      </c>
      <c r="AN75" s="139">
        <v>2.74</v>
      </c>
      <c r="AO75" s="143"/>
      <c r="AP75" s="361">
        <v>0.17</v>
      </c>
      <c r="AQ75" s="139" t="s">
        <v>124</v>
      </c>
      <c r="AR75" s="139" t="s">
        <v>124</v>
      </c>
      <c r="AS75" s="142" t="s">
        <v>124</v>
      </c>
      <c r="AT75" s="141" t="s">
        <v>124</v>
      </c>
      <c r="AU75" s="272" t="s">
        <v>124</v>
      </c>
      <c r="AV75" s="116" t="s">
        <v>124</v>
      </c>
      <c r="AW75" s="119" t="s">
        <v>124</v>
      </c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118" t="s">
        <v>173</v>
      </c>
      <c r="BK75" s="211">
        <v>1.4</v>
      </c>
      <c r="BL75" s="211" t="s">
        <v>409</v>
      </c>
      <c r="BM75" s="211">
        <v>122</v>
      </c>
      <c r="BN75" s="211">
        <v>22.1</v>
      </c>
      <c r="BO75" s="211">
        <v>77.900000000000006</v>
      </c>
      <c r="BP75" s="211">
        <v>0.5</v>
      </c>
      <c r="BQ75" s="211" t="s">
        <v>409</v>
      </c>
      <c r="BR75" s="211" t="s">
        <v>409</v>
      </c>
      <c r="BS75" s="211">
        <v>2.0099999999999998</v>
      </c>
      <c r="BT75" s="210">
        <v>0</v>
      </c>
      <c r="BU75" s="712"/>
    </row>
    <row r="76" spans="1:73">
      <c r="A76" s="116">
        <v>75</v>
      </c>
      <c r="B76" s="116">
        <f>COUNTIFS($D$2:D76,D76,$F$2:F76,F76)</f>
        <v>1</v>
      </c>
      <c r="C76" s="731">
        <v>5223</v>
      </c>
      <c r="D76" s="734" t="s">
        <v>3019</v>
      </c>
      <c r="E76" s="266"/>
      <c r="F76" s="152">
        <v>465606425</v>
      </c>
      <c r="G76" s="152">
        <v>70</v>
      </c>
      <c r="H76" s="152" t="s">
        <v>3018</v>
      </c>
      <c r="I76" s="281"/>
      <c r="J76" s="271"/>
      <c r="K76" s="729" t="s">
        <v>670</v>
      </c>
      <c r="L76" s="266"/>
      <c r="M76" s="266"/>
      <c r="N76" s="266"/>
      <c r="O76" s="266"/>
      <c r="P76" s="391"/>
      <c r="Q76" s="391"/>
      <c r="R76" s="696"/>
      <c r="S76" s="695"/>
      <c r="T76" s="519"/>
      <c r="U76" s="521"/>
      <c r="V76" s="519"/>
      <c r="W76" s="530"/>
      <c r="X76" s="519"/>
      <c r="Y76" s="519"/>
      <c r="Z76" s="266"/>
      <c r="AA76" s="266"/>
      <c r="AB76" s="152"/>
      <c r="AC76" s="266"/>
      <c r="AD76" s="266"/>
      <c r="AE76" s="266"/>
      <c r="AF76" s="266"/>
      <c r="AG76" s="562"/>
      <c r="AH76" s="728">
        <v>35.200000000000003</v>
      </c>
      <c r="AI76" s="146">
        <v>53.9</v>
      </c>
      <c r="AJ76" s="727">
        <v>5.65</v>
      </c>
      <c r="AK76" s="139">
        <v>16.720000000000002</v>
      </c>
      <c r="AL76" s="144">
        <v>2.1800000000000002</v>
      </c>
      <c r="AM76" s="116">
        <v>4.5</v>
      </c>
      <c r="AN76" s="139">
        <v>40.799999999999997</v>
      </c>
      <c r="AO76" s="143"/>
      <c r="AP76" s="361">
        <v>7.8E-2</v>
      </c>
      <c r="AQ76" s="139">
        <v>76.421052631578931</v>
      </c>
      <c r="AR76" s="139">
        <v>23.578947368421051</v>
      </c>
      <c r="AS76" s="142">
        <v>3.2410714285714284</v>
      </c>
      <c r="AT76" s="141">
        <v>0.40128000000000003</v>
      </c>
      <c r="AU76" s="272">
        <v>0.21824000000000002</v>
      </c>
      <c r="AV76" s="116">
        <v>8.1</v>
      </c>
      <c r="AW76" s="119">
        <v>12</v>
      </c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116" t="s">
        <v>172</v>
      </c>
      <c r="BK76" s="211" t="s">
        <v>409</v>
      </c>
      <c r="BL76" s="211" t="s">
        <v>409</v>
      </c>
      <c r="BM76" s="211">
        <v>200</v>
      </c>
      <c r="BN76" s="211">
        <v>22</v>
      </c>
      <c r="BO76" s="211">
        <v>78</v>
      </c>
      <c r="BP76" s="211">
        <v>0.9</v>
      </c>
      <c r="BQ76" s="211">
        <v>2120</v>
      </c>
      <c r="BR76" s="211" t="s">
        <v>409</v>
      </c>
      <c r="BS76" s="211">
        <v>2.0299999999999998</v>
      </c>
      <c r="BT76" s="210">
        <v>0</v>
      </c>
      <c r="BU76" s="712"/>
    </row>
    <row r="77" spans="1:73">
      <c r="A77" s="116">
        <v>76</v>
      </c>
      <c r="B77" s="116">
        <f>COUNTIFS($D$2:D77,D77,$F$2:F77,F77)</f>
        <v>1</v>
      </c>
      <c r="C77" s="731">
        <v>5296</v>
      </c>
      <c r="D77" s="730" t="s">
        <v>3017</v>
      </c>
      <c r="E77" s="266"/>
      <c r="F77" s="152">
        <v>436011428</v>
      </c>
      <c r="G77" s="152">
        <v>73</v>
      </c>
      <c r="H77" s="152" t="s">
        <v>3015</v>
      </c>
      <c r="I77" s="281"/>
      <c r="J77" s="271"/>
      <c r="K77" s="729" t="s">
        <v>670</v>
      </c>
      <c r="L77" s="266"/>
      <c r="M77" s="266"/>
      <c r="N77" s="266"/>
      <c r="O77" s="266"/>
      <c r="P77" s="391"/>
      <c r="Q77" s="391"/>
      <c r="R77" s="696"/>
      <c r="S77" s="695"/>
      <c r="T77" s="519"/>
      <c r="U77" s="521"/>
      <c r="V77" s="519"/>
      <c r="W77" s="530"/>
      <c r="X77" s="519"/>
      <c r="Y77" s="519"/>
      <c r="Z77" s="266"/>
      <c r="AA77" s="266"/>
      <c r="AB77" s="152"/>
      <c r="AC77" s="266"/>
      <c r="AD77" s="266"/>
      <c r="AE77" s="266"/>
      <c r="AF77" s="266"/>
      <c r="AG77" s="562"/>
      <c r="AH77" s="737">
        <v>19.2</v>
      </c>
      <c r="AI77" s="146">
        <v>42.5</v>
      </c>
      <c r="AJ77" s="727">
        <v>17.399999999999999</v>
      </c>
      <c r="AK77" s="116" t="s">
        <v>124</v>
      </c>
      <c r="AL77" s="144">
        <v>1.36</v>
      </c>
      <c r="AM77" s="116">
        <v>5.96</v>
      </c>
      <c r="AN77" s="139">
        <v>4.2300000000000004</v>
      </c>
      <c r="AO77" s="143"/>
      <c r="AP77" s="361">
        <v>6.0999999999999999E-2</v>
      </c>
      <c r="AQ77" s="139" t="s">
        <v>124</v>
      </c>
      <c r="AR77" s="139" t="s">
        <v>124</v>
      </c>
      <c r="AS77" s="142" t="s">
        <v>124</v>
      </c>
      <c r="AT77" s="141" t="s">
        <v>124</v>
      </c>
      <c r="AU77" s="272" t="s">
        <v>124</v>
      </c>
      <c r="AV77" s="116" t="s">
        <v>124</v>
      </c>
      <c r="AW77" s="119" t="s">
        <v>124</v>
      </c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116" t="s">
        <v>172</v>
      </c>
      <c r="BK77" s="211" t="s">
        <v>409</v>
      </c>
      <c r="BL77" s="211" t="s">
        <v>409</v>
      </c>
      <c r="BM77" s="211">
        <v>57</v>
      </c>
      <c r="BN77" s="211">
        <v>26.3</v>
      </c>
      <c r="BO77" s="211">
        <v>73.7</v>
      </c>
      <c r="BP77" s="211">
        <v>1.2</v>
      </c>
      <c r="BQ77" s="211">
        <v>1275</v>
      </c>
      <c r="BR77" s="211" t="s">
        <v>409</v>
      </c>
      <c r="BS77" s="211">
        <v>1.49</v>
      </c>
      <c r="BT77" s="210">
        <v>2</v>
      </c>
      <c r="BU77" s="712"/>
    </row>
    <row r="78" spans="1:73">
      <c r="A78" s="116">
        <v>77</v>
      </c>
      <c r="B78" s="116">
        <f>COUNTIFS($D$2:D78,D78,$F$2:F78,F78)</f>
        <v>1</v>
      </c>
      <c r="C78" s="731">
        <v>5297</v>
      </c>
      <c r="D78" s="738" t="s">
        <v>3016</v>
      </c>
      <c r="E78" s="266"/>
      <c r="F78" s="152">
        <v>441125168</v>
      </c>
      <c r="G78" s="152">
        <v>72</v>
      </c>
      <c r="H78" s="152" t="s">
        <v>3015</v>
      </c>
      <c r="I78" s="281"/>
      <c r="J78" s="271"/>
      <c r="K78" s="729" t="s">
        <v>670</v>
      </c>
      <c r="L78" s="266"/>
      <c r="M78" s="266"/>
      <c r="N78" s="266"/>
      <c r="O78" s="266"/>
      <c r="P78" s="391"/>
      <c r="Q78" s="391"/>
      <c r="R78" s="696"/>
      <c r="S78" s="695"/>
      <c r="T78" s="519"/>
      <c r="U78" s="521"/>
      <c r="V78" s="519"/>
      <c r="W78" s="530"/>
      <c r="X78" s="519"/>
      <c r="Y78" s="519"/>
      <c r="Z78" s="266"/>
      <c r="AA78" s="266"/>
      <c r="AB78" s="152"/>
      <c r="AC78" s="266"/>
      <c r="AD78" s="266"/>
      <c r="AE78" s="266"/>
      <c r="AF78" s="266"/>
      <c r="AG78" s="562"/>
      <c r="AH78" s="728">
        <v>0.73</v>
      </c>
      <c r="AI78" s="146">
        <v>0.91</v>
      </c>
      <c r="AJ78" s="727">
        <v>94</v>
      </c>
      <c r="AK78" s="116" t="s">
        <v>124</v>
      </c>
      <c r="AL78" s="144">
        <v>9.6000000000000002E-2</v>
      </c>
      <c r="AM78" s="116">
        <v>8.3699999999999992</v>
      </c>
      <c r="AN78" s="139">
        <v>23.220000000000002</v>
      </c>
      <c r="AO78" s="143"/>
      <c r="AP78" s="361">
        <v>3.47E-3</v>
      </c>
      <c r="AQ78" s="139" t="s">
        <v>124</v>
      </c>
      <c r="AR78" s="139" t="s">
        <v>124</v>
      </c>
      <c r="AS78" s="142" t="s">
        <v>124</v>
      </c>
      <c r="AT78" s="141" t="s">
        <v>124</v>
      </c>
      <c r="AU78" s="272" t="s">
        <v>124</v>
      </c>
      <c r="AV78" s="116" t="s">
        <v>124</v>
      </c>
      <c r="AW78" s="119" t="s">
        <v>124</v>
      </c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116" t="s">
        <v>778</v>
      </c>
      <c r="BK78" s="211">
        <v>126.6</v>
      </c>
      <c r="BL78" s="211" t="s">
        <v>409</v>
      </c>
      <c r="BM78" s="211">
        <v>64551</v>
      </c>
      <c r="BN78" s="211">
        <v>95.3</v>
      </c>
      <c r="BO78" s="211">
        <v>4.7</v>
      </c>
      <c r="BP78" s="211" t="s">
        <v>409</v>
      </c>
      <c r="BQ78" s="211" t="s">
        <v>409</v>
      </c>
      <c r="BR78" s="211" t="s">
        <v>409</v>
      </c>
      <c r="BS78" s="211" t="s">
        <v>409</v>
      </c>
      <c r="BT78" s="210">
        <v>2</v>
      </c>
      <c r="BU78" s="712"/>
    </row>
    <row r="79" spans="1:73">
      <c r="A79" s="116">
        <v>78</v>
      </c>
      <c r="B79" s="116">
        <f>COUNTIFS($D$2:D79,D79,$F$2:F79,F79)</f>
        <v>1</v>
      </c>
      <c r="C79" s="731">
        <v>5308</v>
      </c>
      <c r="D79" s="733" t="s">
        <v>3014</v>
      </c>
      <c r="E79" s="266"/>
      <c r="F79" s="152">
        <v>5755031282</v>
      </c>
      <c r="G79" s="152">
        <v>59</v>
      </c>
      <c r="H79" s="152" t="s">
        <v>3013</v>
      </c>
      <c r="I79" s="281"/>
      <c r="J79" s="271"/>
      <c r="K79" s="729" t="s">
        <v>670</v>
      </c>
      <c r="L79" s="266"/>
      <c r="M79" s="266"/>
      <c r="N79" s="266"/>
      <c r="O79" s="266"/>
      <c r="P79" s="391"/>
      <c r="Q79" s="391"/>
      <c r="R79" s="696"/>
      <c r="S79" s="695"/>
      <c r="T79" s="519"/>
      <c r="U79" s="521"/>
      <c r="V79" s="519"/>
      <c r="W79" s="530"/>
      <c r="X79" s="519"/>
      <c r="Y79" s="519"/>
      <c r="Z79" s="266"/>
      <c r="AA79" s="266"/>
      <c r="AB79" s="152"/>
      <c r="AC79" s="266"/>
      <c r="AD79" s="266"/>
      <c r="AE79" s="266"/>
      <c r="AF79" s="266"/>
      <c r="AG79" s="562"/>
      <c r="AH79" s="728">
        <v>42.1</v>
      </c>
      <c r="AI79" s="146">
        <v>41.1</v>
      </c>
      <c r="AJ79" s="727">
        <v>8.8800000000000008</v>
      </c>
      <c r="AK79" s="116" t="s">
        <v>124</v>
      </c>
      <c r="AL79" s="144">
        <v>1.89</v>
      </c>
      <c r="AM79" s="116">
        <v>4.22</v>
      </c>
      <c r="AN79" s="139">
        <v>4.38</v>
      </c>
      <c r="AO79" s="143"/>
      <c r="AP79" s="361">
        <v>4.7E-2</v>
      </c>
      <c r="AQ79" s="139" t="s">
        <v>124</v>
      </c>
      <c r="AR79" s="139" t="s">
        <v>124</v>
      </c>
      <c r="AS79" s="142" t="s">
        <v>124</v>
      </c>
      <c r="AT79" s="141" t="s">
        <v>124</v>
      </c>
      <c r="AU79" s="272" t="s">
        <v>124</v>
      </c>
      <c r="AV79" s="116" t="s">
        <v>124</v>
      </c>
      <c r="AW79" s="119" t="s">
        <v>124</v>
      </c>
      <c r="AX79" s="440"/>
      <c r="AY79" s="440"/>
      <c r="AZ79" s="440"/>
      <c r="BA79" s="440"/>
      <c r="BB79" s="440"/>
      <c r="BC79" s="440"/>
      <c r="BD79" s="440"/>
      <c r="BE79" s="440"/>
      <c r="BF79" s="440"/>
      <c r="BG79" s="440"/>
      <c r="BH79" s="440"/>
      <c r="BI79" s="440"/>
      <c r="BJ79" s="116" t="s">
        <v>172</v>
      </c>
      <c r="BK79" s="211" t="s">
        <v>409</v>
      </c>
      <c r="BL79" s="211" t="s">
        <v>409</v>
      </c>
      <c r="BM79" s="211">
        <v>566</v>
      </c>
      <c r="BN79" s="211">
        <v>17.3</v>
      </c>
      <c r="BO79" s="211">
        <v>82.7</v>
      </c>
      <c r="BP79" s="211">
        <v>0.6</v>
      </c>
      <c r="BQ79" s="211">
        <v>2400</v>
      </c>
      <c r="BR79" s="211" t="s">
        <v>409</v>
      </c>
      <c r="BS79" s="211">
        <v>2.04</v>
      </c>
      <c r="BT79" s="210">
        <v>0</v>
      </c>
      <c r="BU79" s="712"/>
    </row>
    <row r="80" spans="1:73">
      <c r="A80" s="116">
        <v>79</v>
      </c>
      <c r="B80" s="116">
        <f>COUNTIFS($D$2:D80,D80,$F$2:F80,F80)</f>
        <v>1</v>
      </c>
      <c r="C80" s="731">
        <v>5315</v>
      </c>
      <c r="D80" s="730" t="s">
        <v>3012</v>
      </c>
      <c r="E80" s="266"/>
      <c r="F80" s="152">
        <v>420409407</v>
      </c>
      <c r="G80" s="152">
        <v>74</v>
      </c>
      <c r="H80" s="152" t="s">
        <v>3008</v>
      </c>
      <c r="I80" s="281"/>
      <c r="J80" s="271"/>
      <c r="K80" s="729" t="s">
        <v>670</v>
      </c>
      <c r="L80" s="266"/>
      <c r="M80" s="266"/>
      <c r="N80" s="266"/>
      <c r="O80" s="266"/>
      <c r="P80" s="391"/>
      <c r="Q80" s="391"/>
      <c r="R80" s="696"/>
      <c r="S80" s="695"/>
      <c r="T80" s="519"/>
      <c r="U80" s="521"/>
      <c r="V80" s="519"/>
      <c r="W80" s="530"/>
      <c r="X80" s="519"/>
      <c r="Y80" s="519"/>
      <c r="Z80" s="266"/>
      <c r="AA80" s="266"/>
      <c r="AB80" s="152"/>
      <c r="AC80" s="266"/>
      <c r="AD80" s="266"/>
      <c r="AE80" s="266"/>
      <c r="AF80" s="266"/>
      <c r="AG80" s="562"/>
      <c r="AH80" s="728">
        <v>42.5</v>
      </c>
      <c r="AI80" s="146">
        <v>30.2</v>
      </c>
      <c r="AJ80" s="727">
        <v>15.9</v>
      </c>
      <c r="AK80" s="139">
        <v>20.612500000000001</v>
      </c>
      <c r="AL80" s="144">
        <v>2.93</v>
      </c>
      <c r="AM80" s="116">
        <v>7.63</v>
      </c>
      <c r="AN80" s="139">
        <v>22.73</v>
      </c>
      <c r="AO80" s="143"/>
      <c r="AP80" s="361">
        <v>0.23</v>
      </c>
      <c r="AQ80" s="139">
        <v>43.917525773195877</v>
      </c>
      <c r="AR80" s="139">
        <v>56.082474226804123</v>
      </c>
      <c r="AS80" s="142">
        <v>0.78308823529411764</v>
      </c>
      <c r="AT80" s="141">
        <v>0.17</v>
      </c>
      <c r="AU80" s="272">
        <v>0.52274999999999994</v>
      </c>
      <c r="AV80" s="116">
        <v>5.22</v>
      </c>
      <c r="AW80" s="119">
        <v>13.7</v>
      </c>
      <c r="AX80" s="440">
        <v>17.100000000000001</v>
      </c>
      <c r="AY80" s="440">
        <v>87.5</v>
      </c>
      <c r="AZ80" s="440"/>
      <c r="BA80" s="437">
        <v>0.89999999999999858</v>
      </c>
      <c r="BB80" s="510">
        <v>31.5</v>
      </c>
      <c r="BC80" s="437">
        <v>18.899999999999999</v>
      </c>
      <c r="BD80" s="437">
        <v>10</v>
      </c>
      <c r="BE80" s="437">
        <v>32.4</v>
      </c>
      <c r="BF80" s="437">
        <v>10.199999999999999</v>
      </c>
      <c r="BG80" s="437">
        <v>33.1</v>
      </c>
      <c r="BH80" s="437">
        <v>10.4</v>
      </c>
      <c r="BI80" s="437">
        <v>0.8</v>
      </c>
      <c r="BJ80" s="118" t="s">
        <v>792</v>
      </c>
      <c r="BK80" s="211" t="s">
        <v>409</v>
      </c>
      <c r="BL80" s="211" t="s">
        <v>409</v>
      </c>
      <c r="BM80" s="211">
        <v>281</v>
      </c>
      <c r="BN80" s="211">
        <v>41.3</v>
      </c>
      <c r="BO80" s="211">
        <v>58.7</v>
      </c>
      <c r="BP80" s="211" t="s">
        <v>409</v>
      </c>
      <c r="BQ80" s="211" t="s">
        <v>409</v>
      </c>
      <c r="BR80" s="211" t="s">
        <v>409</v>
      </c>
      <c r="BS80" s="211" t="s">
        <v>409</v>
      </c>
      <c r="BT80" s="210">
        <v>0</v>
      </c>
      <c r="BU80" s="712"/>
    </row>
    <row r="81" spans="1:73">
      <c r="A81" s="116">
        <v>80</v>
      </c>
      <c r="B81" s="116">
        <f>COUNTIFS($D$2:D81,D81,$F$2:F81,F81)</f>
        <v>1</v>
      </c>
      <c r="C81" s="731">
        <v>5316</v>
      </c>
      <c r="D81" s="735" t="s">
        <v>3011</v>
      </c>
      <c r="E81" s="266" t="s">
        <v>1353</v>
      </c>
      <c r="F81" s="152">
        <v>510118356</v>
      </c>
      <c r="G81" s="152">
        <v>65</v>
      </c>
      <c r="H81" s="152" t="s">
        <v>3008</v>
      </c>
      <c r="I81" s="294" t="s">
        <v>2986</v>
      </c>
      <c r="J81" s="271"/>
      <c r="K81" s="729" t="s">
        <v>670</v>
      </c>
      <c r="L81" s="266">
        <v>11</v>
      </c>
      <c r="M81" s="266">
        <v>9</v>
      </c>
      <c r="N81" s="266"/>
      <c r="O81" s="266"/>
      <c r="P81" s="391"/>
      <c r="Q81" s="391"/>
      <c r="R81" s="696"/>
      <c r="S81" s="695"/>
      <c r="T81" s="519"/>
      <c r="U81" s="521"/>
      <c r="V81" s="519"/>
      <c r="W81" s="530"/>
      <c r="X81" s="519"/>
      <c r="Y81" s="519"/>
      <c r="Z81" s="266"/>
      <c r="AA81" s="266"/>
      <c r="AB81" s="152"/>
      <c r="AC81" s="266"/>
      <c r="AD81" s="266"/>
      <c r="AE81" s="266"/>
      <c r="AF81" s="266"/>
      <c r="AG81" s="562" t="s">
        <v>801</v>
      </c>
      <c r="AH81" s="728">
        <v>26.9</v>
      </c>
      <c r="AI81" s="146">
        <v>61.1</v>
      </c>
      <c r="AJ81" s="727">
        <v>3.38</v>
      </c>
      <c r="AK81" s="139">
        <v>17.1891</v>
      </c>
      <c r="AL81" s="144">
        <v>1.8</v>
      </c>
      <c r="AM81" s="116">
        <v>6.23</v>
      </c>
      <c r="AN81" s="139">
        <v>45.93</v>
      </c>
      <c r="AO81" s="122" t="s">
        <v>124</v>
      </c>
      <c r="AP81" s="361">
        <v>9.7000000000000003E-2</v>
      </c>
      <c r="AQ81" s="139">
        <v>56.807511737089193</v>
      </c>
      <c r="AR81" s="139">
        <v>43.1924882629108</v>
      </c>
      <c r="AS81" s="142">
        <v>1.3152173913043477</v>
      </c>
      <c r="AT81" s="141">
        <v>0.47881999999999997</v>
      </c>
      <c r="AU81" s="139">
        <v>0</v>
      </c>
      <c r="AV81" s="116">
        <v>1.87</v>
      </c>
      <c r="AW81" s="119">
        <v>3.43</v>
      </c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118" t="s">
        <v>792</v>
      </c>
      <c r="BK81" s="211" t="s">
        <v>409</v>
      </c>
      <c r="BL81" s="211" t="s">
        <v>409</v>
      </c>
      <c r="BM81" s="211">
        <v>1749</v>
      </c>
      <c r="BN81" s="211">
        <v>33.5</v>
      </c>
      <c r="BO81" s="211">
        <v>66.5</v>
      </c>
      <c r="BP81" s="211" t="s">
        <v>409</v>
      </c>
      <c r="BQ81" s="211" t="s">
        <v>409</v>
      </c>
      <c r="BR81" s="211" t="s">
        <v>409</v>
      </c>
      <c r="BS81" s="211" t="s">
        <v>409</v>
      </c>
      <c r="BT81" s="210">
        <v>0</v>
      </c>
      <c r="BU81" s="712"/>
    </row>
    <row r="82" spans="1:73">
      <c r="A82" s="116">
        <v>81</v>
      </c>
      <c r="B82" s="116">
        <f>COUNTIFS($D$2:D82,D82,$F$2:F82,F82)</f>
        <v>1</v>
      </c>
      <c r="C82" s="731">
        <v>5317</v>
      </c>
      <c r="D82" s="730" t="s">
        <v>1197</v>
      </c>
      <c r="E82" s="266"/>
      <c r="F82" s="152">
        <v>5501071576</v>
      </c>
      <c r="G82" s="152">
        <v>61</v>
      </c>
      <c r="H82" s="152" t="s">
        <v>3008</v>
      </c>
      <c r="I82" s="281"/>
      <c r="J82" s="271"/>
      <c r="K82" s="729" t="s">
        <v>670</v>
      </c>
      <c r="L82" s="266"/>
      <c r="M82" s="266"/>
      <c r="N82" s="266"/>
      <c r="O82" s="266"/>
      <c r="P82" s="391"/>
      <c r="Q82" s="391"/>
      <c r="R82" s="696"/>
      <c r="S82" s="695"/>
      <c r="T82" s="519"/>
      <c r="U82" s="521"/>
      <c r="V82" s="519"/>
      <c r="W82" s="530"/>
      <c r="X82" s="519"/>
      <c r="Y82" s="519"/>
      <c r="Z82" s="266"/>
      <c r="AA82" s="266"/>
      <c r="AB82" s="152"/>
      <c r="AC82" s="266"/>
      <c r="AD82" s="266"/>
      <c r="AE82" s="266"/>
      <c r="AF82" s="266"/>
      <c r="AG82" s="562"/>
      <c r="AH82" s="728">
        <v>11.9</v>
      </c>
      <c r="AI82" s="146">
        <v>83.2</v>
      </c>
      <c r="AJ82" s="727">
        <v>3.7</v>
      </c>
      <c r="AK82" s="139">
        <v>5.0475000000000003</v>
      </c>
      <c r="AL82" s="144">
        <v>19.2</v>
      </c>
      <c r="AM82" s="116">
        <v>39.6</v>
      </c>
      <c r="AN82" s="139">
        <v>2.5300000000000002</v>
      </c>
      <c r="AO82" s="143"/>
      <c r="AP82" s="361">
        <v>0.33</v>
      </c>
      <c r="AQ82" s="139">
        <v>62.852897473997032</v>
      </c>
      <c r="AR82" s="139">
        <v>37.147102526002968</v>
      </c>
      <c r="AS82" s="142">
        <v>1.6920000000000002</v>
      </c>
      <c r="AT82" s="141">
        <v>0.27374999999999999</v>
      </c>
      <c r="AU82" s="272">
        <v>0</v>
      </c>
      <c r="AV82" s="116">
        <v>2.15</v>
      </c>
      <c r="AW82" s="119">
        <v>21.8</v>
      </c>
      <c r="AX82" s="438">
        <v>38.200000000000003</v>
      </c>
      <c r="AY82" s="437">
        <v>93.1</v>
      </c>
      <c r="AZ82" s="437"/>
      <c r="BA82" s="437">
        <v>5.8999999999999915</v>
      </c>
      <c r="BB82" s="510">
        <v>79.3</v>
      </c>
      <c r="BC82" s="437">
        <v>26.5</v>
      </c>
      <c r="BD82" s="437">
        <v>21</v>
      </c>
      <c r="BE82" s="437">
        <v>21.2</v>
      </c>
      <c r="BF82" s="437">
        <v>16.8</v>
      </c>
      <c r="BG82" s="437">
        <v>44.9</v>
      </c>
      <c r="BH82" s="437">
        <v>35.6</v>
      </c>
      <c r="BI82" s="437">
        <v>0.2</v>
      </c>
      <c r="BJ82" s="118" t="s">
        <v>792</v>
      </c>
      <c r="BK82" s="211" t="s">
        <v>409</v>
      </c>
      <c r="BL82" s="211" t="s">
        <v>409</v>
      </c>
      <c r="BM82" s="211">
        <v>252</v>
      </c>
      <c r="BN82" s="211">
        <v>73.400000000000006</v>
      </c>
      <c r="BO82" s="211">
        <v>26.6</v>
      </c>
      <c r="BP82" s="211" t="s">
        <v>409</v>
      </c>
      <c r="BQ82" s="211" t="s">
        <v>409</v>
      </c>
      <c r="BR82" s="211" t="s">
        <v>409</v>
      </c>
      <c r="BS82" s="211" t="s">
        <v>409</v>
      </c>
      <c r="BT82" s="210">
        <v>0</v>
      </c>
      <c r="BU82" s="712"/>
    </row>
    <row r="83" spans="1:73">
      <c r="A83" s="116">
        <v>82</v>
      </c>
      <c r="B83" s="116">
        <f>COUNTIFS($D$2:D83,D83,$F$2:F83,F83)</f>
        <v>1</v>
      </c>
      <c r="C83" s="731">
        <v>5318</v>
      </c>
      <c r="D83" s="730" t="s">
        <v>3010</v>
      </c>
      <c r="E83" s="266"/>
      <c r="F83" s="152">
        <v>6160071082</v>
      </c>
      <c r="G83" s="152">
        <v>55</v>
      </c>
      <c r="H83" s="152" t="s">
        <v>3008</v>
      </c>
      <c r="I83" s="281"/>
      <c r="J83" s="271"/>
      <c r="K83" s="729" t="s">
        <v>670</v>
      </c>
      <c r="L83" s="266"/>
      <c r="M83" s="266"/>
      <c r="N83" s="266"/>
      <c r="O83" s="266"/>
      <c r="P83" s="391"/>
      <c r="Q83" s="391"/>
      <c r="R83" s="696"/>
      <c r="S83" s="695"/>
      <c r="T83" s="519"/>
      <c r="U83" s="521"/>
      <c r="V83" s="519"/>
      <c r="W83" s="530"/>
      <c r="X83" s="519"/>
      <c r="Y83" s="519"/>
      <c r="Z83" s="266"/>
      <c r="AA83" s="266"/>
      <c r="AB83" s="152"/>
      <c r="AC83" s="266"/>
      <c r="AD83" s="266"/>
      <c r="AE83" s="266"/>
      <c r="AF83" s="266"/>
      <c r="AG83" s="562"/>
      <c r="AH83" s="728">
        <v>32.9</v>
      </c>
      <c r="AI83" s="146">
        <v>56.9</v>
      </c>
      <c r="AJ83" s="727">
        <v>6.5</v>
      </c>
      <c r="AK83" s="139">
        <v>17.601499999999998</v>
      </c>
      <c r="AL83" s="144">
        <v>1.77</v>
      </c>
      <c r="AM83" s="116">
        <v>5.72</v>
      </c>
      <c r="AN83" s="139">
        <v>17.23</v>
      </c>
      <c r="AO83" s="143"/>
      <c r="AP83" s="361">
        <v>0.06</v>
      </c>
      <c r="AQ83" s="139">
        <v>74.018691588785046</v>
      </c>
      <c r="AR83" s="139">
        <v>25.981308411214954</v>
      </c>
      <c r="AS83" s="142">
        <v>2.8489208633093526</v>
      </c>
      <c r="AT83" s="141">
        <v>0.11514999999999999</v>
      </c>
      <c r="AU83" s="272">
        <v>0.18753</v>
      </c>
      <c r="AV83" s="116">
        <v>1.89</v>
      </c>
      <c r="AW83" s="119">
        <v>3.31</v>
      </c>
      <c r="AX83" s="438">
        <v>14.7</v>
      </c>
      <c r="AY83" s="437">
        <v>73.900000000000006</v>
      </c>
      <c r="AZ83" s="437"/>
      <c r="BA83" s="437">
        <v>16</v>
      </c>
      <c r="BB83" s="510">
        <v>60</v>
      </c>
      <c r="BC83" s="437">
        <v>8.5</v>
      </c>
      <c r="BD83" s="437">
        <v>5.0999999999999996</v>
      </c>
      <c r="BE83" s="437">
        <v>15.4</v>
      </c>
      <c r="BF83" s="437">
        <v>9.1999999999999993</v>
      </c>
      <c r="BG83" s="437">
        <v>49.5</v>
      </c>
      <c r="BH83" s="437">
        <v>29.7</v>
      </c>
      <c r="BI83" s="437">
        <v>1.6</v>
      </c>
      <c r="BJ83" s="116" t="s">
        <v>172</v>
      </c>
      <c r="BK83" s="211">
        <v>1.3</v>
      </c>
      <c r="BL83" s="211" t="s">
        <v>409</v>
      </c>
      <c r="BM83" s="211">
        <v>405</v>
      </c>
      <c r="BN83" s="211">
        <v>13.8</v>
      </c>
      <c r="BO83" s="211">
        <v>86.2</v>
      </c>
      <c r="BP83" s="211" t="s">
        <v>409</v>
      </c>
      <c r="BQ83" s="211" t="s">
        <v>409</v>
      </c>
      <c r="BR83" s="211" t="s">
        <v>409</v>
      </c>
      <c r="BS83" s="211" t="s">
        <v>409</v>
      </c>
      <c r="BT83" s="210">
        <v>0</v>
      </c>
      <c r="BU83" s="712"/>
    </row>
    <row r="84" spans="1:73">
      <c r="A84" s="116">
        <v>83</v>
      </c>
      <c r="B84" s="116">
        <f>COUNTIFS($D$2:D84,D84,$F$2:F84,F84)</f>
        <v>1</v>
      </c>
      <c r="C84" s="731">
        <v>5319</v>
      </c>
      <c r="D84" s="733" t="s">
        <v>3009</v>
      </c>
      <c r="E84" s="266"/>
      <c r="F84" s="152">
        <v>460404415</v>
      </c>
      <c r="G84" s="152">
        <v>70</v>
      </c>
      <c r="H84" s="152" t="s">
        <v>3008</v>
      </c>
      <c r="I84" s="281"/>
      <c r="J84" s="271"/>
      <c r="K84" s="729" t="s">
        <v>670</v>
      </c>
      <c r="L84" s="266"/>
      <c r="M84" s="266"/>
      <c r="N84" s="266"/>
      <c r="O84" s="266"/>
      <c r="P84" s="391"/>
      <c r="Q84" s="391"/>
      <c r="R84" s="696"/>
      <c r="S84" s="695"/>
      <c r="T84" s="519"/>
      <c r="U84" s="521"/>
      <c r="V84" s="519"/>
      <c r="W84" s="530"/>
      <c r="X84" s="519"/>
      <c r="Y84" s="519"/>
      <c r="Z84" s="266"/>
      <c r="AA84" s="266"/>
      <c r="AB84" s="152"/>
      <c r="AC84" s="266"/>
      <c r="AD84" s="266"/>
      <c r="AE84" s="266"/>
      <c r="AF84" s="266"/>
      <c r="AG84" s="562"/>
      <c r="AH84" s="728">
        <v>5.42</v>
      </c>
      <c r="AI84" s="146">
        <v>2.74</v>
      </c>
      <c r="AJ84" s="727">
        <v>87</v>
      </c>
      <c r="AK84" s="139">
        <v>4.7804399999999996</v>
      </c>
      <c r="AL84" s="144">
        <v>0.13</v>
      </c>
      <c r="AM84" s="116">
        <v>3.71</v>
      </c>
      <c r="AN84" s="139">
        <v>10.37</v>
      </c>
      <c r="AO84" s="143"/>
      <c r="AP84" s="361">
        <v>1.1999999999999999E-3</v>
      </c>
      <c r="AQ84" s="139">
        <v>87.75510204081634</v>
      </c>
      <c r="AR84" s="139">
        <v>12.244897959183673</v>
      </c>
      <c r="AS84" s="142">
        <v>7.166666666666667</v>
      </c>
      <c r="AT84" s="141">
        <v>0.48075399999999996</v>
      </c>
      <c r="AU84" s="272">
        <v>9.7559999999999973E-3</v>
      </c>
      <c r="AV84" s="116">
        <v>0.72</v>
      </c>
      <c r="AW84" s="119">
        <v>2.58</v>
      </c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118" t="s">
        <v>778</v>
      </c>
      <c r="BK84" s="211">
        <v>27.2</v>
      </c>
      <c r="BL84" s="211" t="s">
        <v>409</v>
      </c>
      <c r="BM84" s="211">
        <v>12904</v>
      </c>
      <c r="BN84" s="211">
        <v>88.1</v>
      </c>
      <c r="BO84" s="211">
        <v>11.9</v>
      </c>
      <c r="BP84" s="211" t="s">
        <v>409</v>
      </c>
      <c r="BQ84" s="211" t="s">
        <v>409</v>
      </c>
      <c r="BR84" s="211" t="s">
        <v>409</v>
      </c>
      <c r="BS84" s="211" t="s">
        <v>409</v>
      </c>
      <c r="BT84" s="210">
        <v>2</v>
      </c>
      <c r="BU84" s="712"/>
    </row>
    <row r="85" spans="1:73">
      <c r="A85" s="116">
        <v>84</v>
      </c>
      <c r="B85" s="116">
        <f>COUNTIFS($D$2:D85,D85,$F$2:F85,F85)</f>
        <v>1</v>
      </c>
      <c r="C85" s="731">
        <v>5335</v>
      </c>
      <c r="D85" s="734" t="s">
        <v>3007</v>
      </c>
      <c r="E85" s="266"/>
      <c r="F85" s="152">
        <v>485828406</v>
      </c>
      <c r="G85" s="152">
        <v>68</v>
      </c>
      <c r="H85" s="152" t="s">
        <v>3005</v>
      </c>
      <c r="I85" s="281"/>
      <c r="J85" s="271"/>
      <c r="K85" s="729" t="s">
        <v>670</v>
      </c>
      <c r="L85" s="266"/>
      <c r="M85" s="266"/>
      <c r="N85" s="266"/>
      <c r="O85" s="266"/>
      <c r="P85" s="391"/>
      <c r="Q85" s="391"/>
      <c r="R85" s="696"/>
      <c r="S85" s="695"/>
      <c r="T85" s="519"/>
      <c r="U85" s="521"/>
      <c r="V85" s="519"/>
      <c r="W85" s="530"/>
      <c r="X85" s="519"/>
      <c r="Y85" s="519"/>
      <c r="Z85" s="266"/>
      <c r="AA85" s="266"/>
      <c r="AB85" s="152"/>
      <c r="AC85" s="266"/>
      <c r="AD85" s="266"/>
      <c r="AE85" s="266"/>
      <c r="AF85" s="266"/>
      <c r="AG85" s="562"/>
      <c r="AH85" s="728">
        <v>39.799999999999997</v>
      </c>
      <c r="AI85" s="146">
        <v>50.3</v>
      </c>
      <c r="AJ85" s="727">
        <v>4.2300000000000004</v>
      </c>
      <c r="AK85" s="139">
        <v>19.541799999999999</v>
      </c>
      <c r="AL85" s="144">
        <v>5.59</v>
      </c>
      <c r="AM85" s="116">
        <v>13.7</v>
      </c>
      <c r="AN85" s="139">
        <v>16.470000000000002</v>
      </c>
      <c r="AO85" s="143"/>
      <c r="AP85" s="361">
        <v>0.51</v>
      </c>
      <c r="AQ85" s="139">
        <v>35.84521384928717</v>
      </c>
      <c r="AR85" s="139">
        <v>64.154786150712823</v>
      </c>
      <c r="AS85" s="142">
        <v>0.55873015873015874</v>
      </c>
      <c r="AT85" s="141">
        <v>0.41789999999999999</v>
      </c>
      <c r="AU85" s="272">
        <v>0</v>
      </c>
      <c r="AV85" s="116">
        <v>9.34</v>
      </c>
      <c r="AW85" s="119">
        <v>44</v>
      </c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116" t="s">
        <v>172</v>
      </c>
      <c r="BK85" s="211" t="s">
        <v>409</v>
      </c>
      <c r="BL85" s="211" t="s">
        <v>409</v>
      </c>
      <c r="BM85" s="211">
        <v>251</v>
      </c>
      <c r="BN85" s="211">
        <v>13.9</v>
      </c>
      <c r="BO85" s="211">
        <v>86.1</v>
      </c>
      <c r="BP85" s="211" t="s">
        <v>409</v>
      </c>
      <c r="BQ85" s="211" t="s">
        <v>409</v>
      </c>
      <c r="BR85" s="211" t="s">
        <v>409</v>
      </c>
      <c r="BS85" s="211" t="s">
        <v>409</v>
      </c>
      <c r="BT85" s="210">
        <v>0</v>
      </c>
      <c r="BU85" s="712"/>
    </row>
    <row r="86" spans="1:73">
      <c r="A86" s="116">
        <v>85</v>
      </c>
      <c r="B86" s="116">
        <f>COUNTIFS($D$2:D86,D86,$F$2:F86,F86)</f>
        <v>1</v>
      </c>
      <c r="C86" s="731">
        <v>5336</v>
      </c>
      <c r="D86" s="730" t="s">
        <v>3006</v>
      </c>
      <c r="E86" s="266"/>
      <c r="F86" s="152">
        <v>6601201563</v>
      </c>
      <c r="G86" s="152">
        <v>50</v>
      </c>
      <c r="H86" s="152" t="s">
        <v>3005</v>
      </c>
      <c r="I86" s="281"/>
      <c r="J86" s="271"/>
      <c r="K86" s="729" t="s">
        <v>670</v>
      </c>
      <c r="L86" s="266"/>
      <c r="M86" s="266"/>
      <c r="N86" s="266"/>
      <c r="O86" s="266"/>
      <c r="P86" s="391"/>
      <c r="Q86" s="391"/>
      <c r="R86" s="696"/>
      <c r="S86" s="695"/>
      <c r="T86" s="519"/>
      <c r="U86" s="521"/>
      <c r="V86" s="519"/>
      <c r="W86" s="530"/>
      <c r="X86" s="519"/>
      <c r="Y86" s="519"/>
      <c r="Z86" s="266"/>
      <c r="AA86" s="266"/>
      <c r="AB86" s="152"/>
      <c r="AC86" s="266"/>
      <c r="AD86" s="266"/>
      <c r="AE86" s="266"/>
      <c r="AF86" s="266"/>
      <c r="AG86" s="562"/>
      <c r="AH86" s="728">
        <v>84.9</v>
      </c>
      <c r="AI86" s="146">
        <v>8.36</v>
      </c>
      <c r="AJ86" s="727">
        <v>3.68</v>
      </c>
      <c r="AK86" s="139">
        <v>73.268699999999995</v>
      </c>
      <c r="AL86" s="144">
        <v>2.31</v>
      </c>
      <c r="AM86" s="116">
        <v>2.91</v>
      </c>
      <c r="AN86" s="139">
        <v>56.29</v>
      </c>
      <c r="AO86" s="143"/>
      <c r="AP86" s="361">
        <v>0.32</v>
      </c>
      <c r="AQ86" s="139">
        <v>53.881807647740445</v>
      </c>
      <c r="AR86" s="139">
        <v>46.118192352259555</v>
      </c>
      <c r="AS86" s="142">
        <v>1.1683417085427137</v>
      </c>
      <c r="AT86" s="141">
        <v>0.99332999999999994</v>
      </c>
      <c r="AU86" s="272">
        <v>0</v>
      </c>
      <c r="AV86" s="116">
        <v>4.43</v>
      </c>
      <c r="AW86" s="119">
        <v>15.8</v>
      </c>
      <c r="AX86" s="440">
        <v>4.7</v>
      </c>
      <c r="AY86" s="440">
        <v>82.1</v>
      </c>
      <c r="AZ86" s="440"/>
      <c r="BA86" s="437">
        <v>1.5</v>
      </c>
      <c r="BB86" s="510">
        <v>8</v>
      </c>
      <c r="BC86" s="437">
        <v>25.2</v>
      </c>
      <c r="BD86" s="437">
        <v>2</v>
      </c>
      <c r="BE86" s="437">
        <v>32.9</v>
      </c>
      <c r="BF86" s="437">
        <v>2.6</v>
      </c>
      <c r="BG86" s="437">
        <v>23.7</v>
      </c>
      <c r="BH86" s="437">
        <v>1.9</v>
      </c>
      <c r="BI86" s="437">
        <v>0.7</v>
      </c>
      <c r="BJ86" s="116" t="s">
        <v>793</v>
      </c>
      <c r="BK86" s="211" t="s">
        <v>409</v>
      </c>
      <c r="BL86" s="211" t="s">
        <v>409</v>
      </c>
      <c r="BM86" s="211">
        <v>1153</v>
      </c>
      <c r="BN86" s="211">
        <v>91.5</v>
      </c>
      <c r="BO86" s="211">
        <v>8.5</v>
      </c>
      <c r="BP86" s="211" t="s">
        <v>409</v>
      </c>
      <c r="BQ86" s="211" t="s">
        <v>409</v>
      </c>
      <c r="BR86" s="211" t="s">
        <v>409</v>
      </c>
      <c r="BS86" s="211" t="s">
        <v>409</v>
      </c>
      <c r="BT86" s="210">
        <v>0</v>
      </c>
      <c r="BU86" s="712"/>
    </row>
    <row r="87" spans="1:73">
      <c r="A87" s="116">
        <v>86</v>
      </c>
      <c r="B87" s="116">
        <f>COUNTIFS($D$2:D87,D87,$F$2:F87,F87)</f>
        <v>1</v>
      </c>
      <c r="C87" s="731">
        <v>5367</v>
      </c>
      <c r="D87" s="735" t="s">
        <v>3004</v>
      </c>
      <c r="E87" s="266"/>
      <c r="F87" s="152">
        <v>5706161142</v>
      </c>
      <c r="G87" s="152">
        <v>59</v>
      </c>
      <c r="H87" s="152" t="s">
        <v>3002</v>
      </c>
      <c r="I87" s="294" t="s">
        <v>2986</v>
      </c>
      <c r="J87" s="271"/>
      <c r="K87" s="729" t="s">
        <v>670</v>
      </c>
      <c r="L87" s="266">
        <v>6</v>
      </c>
      <c r="M87" s="266">
        <v>8</v>
      </c>
      <c r="N87" s="266"/>
      <c r="O87" s="266"/>
      <c r="P87" s="391"/>
      <c r="Q87" s="391"/>
      <c r="R87" s="696"/>
      <c r="S87" s="695"/>
      <c r="T87" s="519"/>
      <c r="U87" s="521"/>
      <c r="V87" s="519"/>
      <c r="W87" s="530"/>
      <c r="X87" s="519"/>
      <c r="Y87" s="519"/>
      <c r="Z87" s="266"/>
      <c r="AA87" s="266"/>
      <c r="AB87" s="152"/>
      <c r="AC87" s="266"/>
      <c r="AD87" s="266"/>
      <c r="AE87" s="266"/>
      <c r="AF87" s="266"/>
      <c r="AG87" s="562" t="s">
        <v>801</v>
      </c>
      <c r="AH87" s="728">
        <v>43.1</v>
      </c>
      <c r="AI87" s="146">
        <v>47.5</v>
      </c>
      <c r="AJ87" s="727">
        <v>4.2</v>
      </c>
      <c r="AK87" s="116" t="s">
        <v>124</v>
      </c>
      <c r="AL87" s="144">
        <v>1.1499999999999999</v>
      </c>
      <c r="AM87" s="116">
        <v>2.09</v>
      </c>
      <c r="AN87" s="139" t="s">
        <v>124</v>
      </c>
      <c r="AO87" s="122" t="s">
        <v>124</v>
      </c>
      <c r="AP87" s="361">
        <v>8.5000000000000006E-2</v>
      </c>
      <c r="AQ87" s="139" t="s">
        <v>124</v>
      </c>
      <c r="AR87" s="139" t="s">
        <v>124</v>
      </c>
      <c r="AS87" s="142" t="s">
        <v>124</v>
      </c>
      <c r="AT87" s="141" t="s">
        <v>124</v>
      </c>
      <c r="AU87" s="139" t="s">
        <v>124</v>
      </c>
      <c r="AV87" s="116" t="s">
        <v>124</v>
      </c>
      <c r="AW87" s="119" t="s">
        <v>124</v>
      </c>
      <c r="AX87" s="440">
        <v>28.9</v>
      </c>
      <c r="AY87" s="440">
        <v>85.7</v>
      </c>
      <c r="AZ87" s="440"/>
      <c r="BA87" s="437">
        <v>6.1000000000000014</v>
      </c>
      <c r="BB87" s="510">
        <v>42</v>
      </c>
      <c r="BC87" s="437">
        <v>37</v>
      </c>
      <c r="BD87" s="437">
        <v>15.5</v>
      </c>
      <c r="BE87" s="437">
        <v>31.8</v>
      </c>
      <c r="BF87" s="437">
        <v>13.3</v>
      </c>
      <c r="BG87" s="437">
        <v>16.899999999999999</v>
      </c>
      <c r="BH87" s="437">
        <v>7.1</v>
      </c>
      <c r="BI87" s="437">
        <v>0.7</v>
      </c>
      <c r="BJ87" s="116" t="s">
        <v>792</v>
      </c>
      <c r="BK87" s="211">
        <v>3.7</v>
      </c>
      <c r="BL87" s="211">
        <v>4.2</v>
      </c>
      <c r="BM87" s="211">
        <v>452</v>
      </c>
      <c r="BN87" s="211">
        <v>54.6</v>
      </c>
      <c r="BO87" s="211">
        <v>45.4</v>
      </c>
      <c r="BP87" s="211">
        <v>0.8</v>
      </c>
      <c r="BQ87" s="211">
        <v>214.6</v>
      </c>
      <c r="BR87" s="211">
        <v>64.2</v>
      </c>
      <c r="BS87" s="211">
        <v>8.61</v>
      </c>
      <c r="BT87" s="210">
        <v>0</v>
      </c>
      <c r="BU87" s="712"/>
    </row>
    <row r="88" spans="1:73">
      <c r="A88" s="116">
        <v>87</v>
      </c>
      <c r="B88" s="116">
        <f>COUNTIFS($D$2:D88,D88,$F$2:F88,F88)</f>
        <v>1</v>
      </c>
      <c r="C88" s="731">
        <v>5369</v>
      </c>
      <c r="D88" s="730" t="s">
        <v>3003</v>
      </c>
      <c r="E88" s="266"/>
      <c r="F88" s="152">
        <v>385817430</v>
      </c>
      <c r="G88" s="152">
        <v>78</v>
      </c>
      <c r="H88" s="152" t="s">
        <v>3002</v>
      </c>
      <c r="I88" s="281"/>
      <c r="J88" s="271"/>
      <c r="K88" s="729" t="s">
        <v>670</v>
      </c>
      <c r="L88" s="266"/>
      <c r="M88" s="266"/>
      <c r="N88" s="266"/>
      <c r="O88" s="266"/>
      <c r="P88" s="391"/>
      <c r="Q88" s="391"/>
      <c r="R88" s="696"/>
      <c r="S88" s="695"/>
      <c r="T88" s="519"/>
      <c r="U88" s="521"/>
      <c r="V88" s="519"/>
      <c r="W88" s="530"/>
      <c r="X88" s="519"/>
      <c r="Y88" s="519"/>
      <c r="Z88" s="266"/>
      <c r="AA88" s="266"/>
      <c r="AB88" s="152"/>
      <c r="AC88" s="266"/>
      <c r="AD88" s="266"/>
      <c r="AE88" s="266"/>
      <c r="AF88" s="266"/>
      <c r="AG88" s="562"/>
      <c r="AH88" s="737">
        <v>26.7</v>
      </c>
      <c r="AI88" s="146">
        <v>32</v>
      </c>
      <c r="AJ88" s="727">
        <v>27.2</v>
      </c>
      <c r="AK88" s="139">
        <v>9.6120000000000001</v>
      </c>
      <c r="AL88" s="144">
        <v>3.22</v>
      </c>
      <c r="AM88" s="116">
        <v>11.5</v>
      </c>
      <c r="AN88" s="139">
        <v>18.41</v>
      </c>
      <c r="AO88" s="143"/>
      <c r="AP88" s="361">
        <v>0.21</v>
      </c>
      <c r="AQ88" s="139">
        <v>46.388888888888886</v>
      </c>
      <c r="AR88" s="139">
        <v>53.611111111111114</v>
      </c>
      <c r="AS88" s="142">
        <v>0.86528497409326421</v>
      </c>
      <c r="AT88" s="141">
        <v>0.10679999999999999</v>
      </c>
      <c r="AU88" s="272">
        <v>0.39516000000000012</v>
      </c>
      <c r="AV88" s="116">
        <v>2.02</v>
      </c>
      <c r="AW88" s="119">
        <v>2.09</v>
      </c>
      <c r="AX88" s="440">
        <v>23.3</v>
      </c>
      <c r="AY88" s="440">
        <v>89.9</v>
      </c>
      <c r="AZ88" s="440"/>
      <c r="BA88" s="437">
        <v>6.2999999999999972</v>
      </c>
      <c r="BB88" s="510">
        <v>62.3</v>
      </c>
      <c r="BC88" s="437">
        <v>16.8</v>
      </c>
      <c r="BD88" s="437">
        <v>10.4</v>
      </c>
      <c r="BE88" s="437">
        <v>20.7</v>
      </c>
      <c r="BF88" s="437">
        <v>12.9</v>
      </c>
      <c r="BG88" s="437">
        <v>52.4</v>
      </c>
      <c r="BH88" s="437">
        <v>32.700000000000003</v>
      </c>
      <c r="BI88" s="437">
        <v>3.7</v>
      </c>
      <c r="BJ88" s="116" t="s">
        <v>172</v>
      </c>
      <c r="BK88" s="211" t="s">
        <v>409</v>
      </c>
      <c r="BL88" s="211" t="s">
        <v>409</v>
      </c>
      <c r="BM88" s="211">
        <v>273</v>
      </c>
      <c r="BN88" s="211">
        <v>21.6</v>
      </c>
      <c r="BO88" s="211">
        <v>78.400000000000006</v>
      </c>
      <c r="BP88" s="211" t="s">
        <v>409</v>
      </c>
      <c r="BQ88" s="211" t="s">
        <v>409</v>
      </c>
      <c r="BR88" s="211" t="s">
        <v>409</v>
      </c>
      <c r="BS88" s="211" t="s">
        <v>409</v>
      </c>
      <c r="BT88" s="210">
        <v>0</v>
      </c>
      <c r="BU88" s="712"/>
    </row>
    <row r="89" spans="1:73">
      <c r="A89" s="116">
        <v>88</v>
      </c>
      <c r="B89" s="116">
        <f>COUNTIFS($D$2:D89,D89,$F$2:F89,F89)</f>
        <v>1</v>
      </c>
      <c r="C89" s="731">
        <v>5376</v>
      </c>
      <c r="D89" s="736" t="s">
        <v>3001</v>
      </c>
      <c r="E89" s="266"/>
      <c r="F89" s="152">
        <v>8912093949</v>
      </c>
      <c r="G89" s="152">
        <v>27</v>
      </c>
      <c r="H89" s="152" t="s">
        <v>2999</v>
      </c>
      <c r="I89" s="281"/>
      <c r="J89" s="271"/>
      <c r="K89" s="729" t="s">
        <v>670</v>
      </c>
      <c r="L89" s="266"/>
      <c r="M89" s="266"/>
      <c r="N89" s="266"/>
      <c r="O89" s="266"/>
      <c r="P89" s="391"/>
      <c r="Q89" s="391"/>
      <c r="R89" s="696"/>
      <c r="S89" s="695"/>
      <c r="T89" s="519"/>
      <c r="U89" s="521"/>
      <c r="V89" s="519"/>
      <c r="W89" s="530"/>
      <c r="X89" s="519"/>
      <c r="Y89" s="519"/>
      <c r="Z89" s="266"/>
      <c r="AA89" s="266"/>
      <c r="AB89" s="152"/>
      <c r="AC89" s="266"/>
      <c r="AD89" s="266"/>
      <c r="AE89" s="266"/>
      <c r="AF89" s="266"/>
      <c r="AG89" s="562"/>
      <c r="AH89" s="728">
        <v>27.9</v>
      </c>
      <c r="AI89" s="146">
        <v>47.7</v>
      </c>
      <c r="AJ89" s="727">
        <v>12</v>
      </c>
      <c r="AK89" s="139">
        <v>21.353000000000002</v>
      </c>
      <c r="AL89" s="144">
        <v>1.72</v>
      </c>
      <c r="AM89" s="116">
        <v>5.18</v>
      </c>
      <c r="AN89" s="139">
        <v>4.96</v>
      </c>
      <c r="AO89" s="143"/>
      <c r="AP89" s="361">
        <v>0.79</v>
      </c>
      <c r="AQ89" s="139">
        <v>42.595419847328245</v>
      </c>
      <c r="AR89" s="139">
        <v>57.404580152671755</v>
      </c>
      <c r="AS89" s="142">
        <v>0.74202127659574457</v>
      </c>
      <c r="AT89" s="141">
        <v>0.13040000000000002</v>
      </c>
      <c r="AU89" s="272">
        <v>0.15322</v>
      </c>
      <c r="AV89" s="116">
        <v>10.199999999999999</v>
      </c>
      <c r="AW89" s="119">
        <v>14.1</v>
      </c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118" t="s">
        <v>792</v>
      </c>
      <c r="BK89" s="211" t="s">
        <v>409</v>
      </c>
      <c r="BL89" s="211" t="s">
        <v>409</v>
      </c>
      <c r="BM89" s="211" t="s">
        <v>409</v>
      </c>
      <c r="BN89" s="211" t="s">
        <v>409</v>
      </c>
      <c r="BO89" s="211" t="s">
        <v>409</v>
      </c>
      <c r="BP89" s="211" t="s">
        <v>409</v>
      </c>
      <c r="BQ89" s="211" t="s">
        <v>409</v>
      </c>
      <c r="BR89" s="211" t="s">
        <v>409</v>
      </c>
      <c r="BS89" s="211" t="s">
        <v>409</v>
      </c>
      <c r="BT89" s="211" t="s">
        <v>409</v>
      </c>
      <c r="BU89" s="712"/>
    </row>
    <row r="90" spans="1:73">
      <c r="A90" s="116">
        <v>89</v>
      </c>
      <c r="B90" s="116">
        <f>COUNTIFS($D$2:D90,D90,$F$2:F90,F90)</f>
        <v>1</v>
      </c>
      <c r="C90" s="731">
        <v>5377</v>
      </c>
      <c r="D90" s="735" t="s">
        <v>3000</v>
      </c>
      <c r="E90" s="266"/>
      <c r="F90" s="152">
        <v>405306443</v>
      </c>
      <c r="G90" s="152">
        <v>76</v>
      </c>
      <c r="H90" s="152" t="s">
        <v>2999</v>
      </c>
      <c r="I90" s="294" t="s">
        <v>2986</v>
      </c>
      <c r="J90" s="271"/>
      <c r="K90" s="729" t="s">
        <v>670</v>
      </c>
      <c r="L90" s="266">
        <v>5</v>
      </c>
      <c r="M90" s="266">
        <v>1</v>
      </c>
      <c r="N90" s="266"/>
      <c r="O90" s="266"/>
      <c r="P90" s="391"/>
      <c r="Q90" s="391"/>
      <c r="R90" s="696"/>
      <c r="S90" s="695"/>
      <c r="T90" s="519"/>
      <c r="U90" s="521"/>
      <c r="V90" s="519"/>
      <c r="W90" s="530"/>
      <c r="X90" s="519"/>
      <c r="Y90" s="519"/>
      <c r="Z90" s="266"/>
      <c r="AA90" s="266"/>
      <c r="AB90" s="152"/>
      <c r="AC90" s="266"/>
      <c r="AD90" s="266"/>
      <c r="AE90" s="266"/>
      <c r="AF90" s="266"/>
      <c r="AG90" s="562" t="s">
        <v>801</v>
      </c>
      <c r="AH90" s="728">
        <v>92.9</v>
      </c>
      <c r="AI90" s="146">
        <v>3.77</v>
      </c>
      <c r="AJ90" s="727">
        <v>0.2</v>
      </c>
      <c r="AK90" s="139">
        <v>77.014100000000013</v>
      </c>
      <c r="AL90" s="144">
        <v>7.8</v>
      </c>
      <c r="AM90" s="116">
        <v>8.41</v>
      </c>
      <c r="AN90" s="139">
        <v>72.78</v>
      </c>
      <c r="AO90" s="122" t="s">
        <v>124</v>
      </c>
      <c r="AP90" s="361">
        <v>0.11</v>
      </c>
      <c r="AQ90" s="139">
        <v>80.096501809408934</v>
      </c>
      <c r="AR90" s="139">
        <v>19.903498190591073</v>
      </c>
      <c r="AS90" s="142">
        <v>4.0242424242424244</v>
      </c>
      <c r="AT90" s="141">
        <v>2.5547500000000003</v>
      </c>
      <c r="AU90" s="139">
        <v>7.4320000000000025E-2</v>
      </c>
      <c r="AV90" s="116">
        <v>7.14</v>
      </c>
      <c r="AW90" s="119">
        <v>12.7</v>
      </c>
      <c r="AX90" s="440">
        <v>1.1000000000000001</v>
      </c>
      <c r="AY90" s="440">
        <v>84.6</v>
      </c>
      <c r="AZ90" s="440"/>
      <c r="BA90" s="437">
        <v>0.4</v>
      </c>
      <c r="BB90" s="510">
        <v>2.5</v>
      </c>
      <c r="BC90" s="437" t="s">
        <v>124</v>
      </c>
      <c r="BD90" s="437" t="s">
        <v>124</v>
      </c>
      <c r="BE90" s="437" t="s">
        <v>124</v>
      </c>
      <c r="BF90" s="437" t="s">
        <v>124</v>
      </c>
      <c r="BG90" s="437">
        <v>41.4</v>
      </c>
      <c r="BH90" s="437">
        <v>1</v>
      </c>
      <c r="BI90" s="437">
        <v>0.2</v>
      </c>
      <c r="BJ90" s="118" t="s">
        <v>173</v>
      </c>
      <c r="BK90" s="211" t="s">
        <v>409</v>
      </c>
      <c r="BL90" s="211" t="s">
        <v>409</v>
      </c>
      <c r="BM90" s="211" t="s">
        <v>409</v>
      </c>
      <c r="BN90" s="211" t="s">
        <v>409</v>
      </c>
      <c r="BO90" s="211" t="s">
        <v>409</v>
      </c>
      <c r="BP90" s="211" t="s">
        <v>409</v>
      </c>
      <c r="BQ90" s="211" t="s">
        <v>409</v>
      </c>
      <c r="BR90" s="211" t="s">
        <v>409</v>
      </c>
      <c r="BS90" s="211" t="s">
        <v>409</v>
      </c>
      <c r="BT90" s="211" t="s">
        <v>409</v>
      </c>
      <c r="BU90" s="712"/>
    </row>
    <row r="91" spans="1:73">
      <c r="A91" s="116">
        <v>90</v>
      </c>
      <c r="B91" s="116">
        <f>COUNTIFS($D$2:D91,D91,$F$2:F91,F91)</f>
        <v>1</v>
      </c>
      <c r="C91" s="731">
        <v>5382</v>
      </c>
      <c r="D91" s="734" t="s">
        <v>2998</v>
      </c>
      <c r="E91" s="266"/>
      <c r="F91" s="152">
        <v>525520082</v>
      </c>
      <c r="G91" s="152">
        <v>64</v>
      </c>
      <c r="H91" s="152" t="s">
        <v>2996</v>
      </c>
      <c r="I91" s="281"/>
      <c r="J91" s="271"/>
      <c r="K91" s="729" t="s">
        <v>670</v>
      </c>
      <c r="L91" s="266"/>
      <c r="M91" s="266"/>
      <c r="N91" s="266"/>
      <c r="O91" s="266"/>
      <c r="P91" s="391"/>
      <c r="Q91" s="391"/>
      <c r="R91" s="696"/>
      <c r="S91" s="695"/>
      <c r="T91" s="519"/>
      <c r="U91" s="521"/>
      <c r="V91" s="519"/>
      <c r="W91" s="530"/>
      <c r="X91" s="519"/>
      <c r="Y91" s="519"/>
      <c r="Z91" s="266"/>
      <c r="AA91" s="266"/>
      <c r="AB91" s="152"/>
      <c r="AC91" s="266"/>
      <c r="AD91" s="266"/>
      <c r="AE91" s="266"/>
      <c r="AF91" s="266"/>
      <c r="AG91" s="562"/>
      <c r="AH91" s="728">
        <v>57</v>
      </c>
      <c r="AI91" s="146">
        <v>25.9</v>
      </c>
      <c r="AJ91" s="727">
        <v>11.9</v>
      </c>
      <c r="AK91" s="139">
        <v>38.244799999999998</v>
      </c>
      <c r="AL91" s="144">
        <v>3.74</v>
      </c>
      <c r="AM91" s="116">
        <v>6.23</v>
      </c>
      <c r="AN91" s="139">
        <v>17.29</v>
      </c>
      <c r="AO91" s="143"/>
      <c r="AP91" s="361">
        <v>0.46</v>
      </c>
      <c r="AQ91" s="139">
        <v>43.567753001715268</v>
      </c>
      <c r="AR91" s="139">
        <v>56.432246998284739</v>
      </c>
      <c r="AS91" s="142">
        <v>0.77203647416413368</v>
      </c>
      <c r="AT91" s="141">
        <v>0.48543999999999998</v>
      </c>
      <c r="AU91" s="272">
        <v>0.18367999999999998</v>
      </c>
      <c r="AV91" s="116">
        <v>7.74</v>
      </c>
      <c r="AW91" s="119">
        <v>21.2</v>
      </c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118" t="s">
        <v>173</v>
      </c>
      <c r="BK91" s="211" t="s">
        <v>409</v>
      </c>
      <c r="BL91" s="211" t="s">
        <v>409</v>
      </c>
      <c r="BM91" s="211">
        <v>148</v>
      </c>
      <c r="BN91" s="211">
        <v>29.7</v>
      </c>
      <c r="BO91" s="211">
        <v>70.3</v>
      </c>
      <c r="BP91" s="211" t="s">
        <v>409</v>
      </c>
      <c r="BQ91" s="211" t="s">
        <v>409</v>
      </c>
      <c r="BR91" s="211" t="s">
        <v>409</v>
      </c>
      <c r="BS91" s="211" t="s">
        <v>409</v>
      </c>
      <c r="BT91" s="210">
        <v>0</v>
      </c>
      <c r="BU91" s="712"/>
    </row>
    <row r="92" spans="1:73">
      <c r="A92" s="116">
        <v>91</v>
      </c>
      <c r="B92" s="116">
        <f>COUNTIFS($D$2:D92,D92,$F$2:F92,F92)</f>
        <v>1</v>
      </c>
      <c r="C92" s="731">
        <v>5383</v>
      </c>
      <c r="D92" s="730" t="s">
        <v>2997</v>
      </c>
      <c r="E92" s="266"/>
      <c r="F92" s="152">
        <v>400315436</v>
      </c>
      <c r="G92" s="152">
        <v>76</v>
      </c>
      <c r="H92" s="152" t="s">
        <v>2996</v>
      </c>
      <c r="I92" s="281"/>
      <c r="J92" s="271"/>
      <c r="K92" s="729" t="s">
        <v>670</v>
      </c>
      <c r="L92" s="266"/>
      <c r="M92" s="266"/>
      <c r="N92" s="266"/>
      <c r="O92" s="266"/>
      <c r="P92" s="391"/>
      <c r="Q92" s="391"/>
      <c r="R92" s="696"/>
      <c r="S92" s="695"/>
      <c r="T92" s="519"/>
      <c r="U92" s="521"/>
      <c r="V92" s="519"/>
      <c r="W92" s="530"/>
      <c r="X92" s="519"/>
      <c r="Y92" s="519"/>
      <c r="Z92" s="266"/>
      <c r="AA92" s="266"/>
      <c r="AB92" s="152"/>
      <c r="AC92" s="266"/>
      <c r="AD92" s="266"/>
      <c r="AE92" s="266"/>
      <c r="AF92" s="266"/>
      <c r="AG92" s="562"/>
      <c r="AH92" s="728">
        <v>42.5</v>
      </c>
      <c r="AI92" s="146">
        <v>52.3</v>
      </c>
      <c r="AJ92" s="727">
        <v>4.45</v>
      </c>
      <c r="AK92" s="139">
        <v>16.124499999999998</v>
      </c>
      <c r="AL92" s="144">
        <v>4.74</v>
      </c>
      <c r="AM92" s="116">
        <v>12.5</v>
      </c>
      <c r="AN92" s="139">
        <v>9.39</v>
      </c>
      <c r="AO92" s="143"/>
      <c r="AP92" s="361">
        <v>0.83</v>
      </c>
      <c r="AQ92" s="139">
        <v>18.028465998945705</v>
      </c>
      <c r="AR92" s="139">
        <v>81.971534001054295</v>
      </c>
      <c r="AS92" s="142">
        <v>0.21993569131832796</v>
      </c>
      <c r="AT92" s="141">
        <v>0.11475000000000002</v>
      </c>
      <c r="AU92" s="272">
        <v>0</v>
      </c>
      <c r="AV92" s="116">
        <v>6.35</v>
      </c>
      <c r="AW92" s="119">
        <v>2.09</v>
      </c>
      <c r="AX92" s="440">
        <v>9.6999999999999993</v>
      </c>
      <c r="AY92" s="440">
        <v>85.4</v>
      </c>
      <c r="AZ92" s="440"/>
      <c r="BA92" s="437">
        <v>8.6999999999999957</v>
      </c>
      <c r="BB92" s="510">
        <v>56.1</v>
      </c>
      <c r="BC92" s="437">
        <v>10.199999999999999</v>
      </c>
      <c r="BD92" s="437">
        <v>5.7</v>
      </c>
      <c r="BE92" s="437">
        <v>6.3</v>
      </c>
      <c r="BF92" s="437">
        <v>3.5</v>
      </c>
      <c r="BG92" s="437">
        <v>68.099999999999994</v>
      </c>
      <c r="BH92" s="437">
        <v>38.200000000000003</v>
      </c>
      <c r="BI92" s="437">
        <v>0.7</v>
      </c>
      <c r="BJ92" s="116" t="s">
        <v>792</v>
      </c>
      <c r="BK92" s="211" t="s">
        <v>409</v>
      </c>
      <c r="BL92" s="211" t="s">
        <v>409</v>
      </c>
      <c r="BM92" s="211">
        <v>112</v>
      </c>
      <c r="BN92" s="211">
        <v>22.3</v>
      </c>
      <c r="BO92" s="211">
        <v>77.7</v>
      </c>
      <c r="BP92" s="211" t="s">
        <v>409</v>
      </c>
      <c r="BQ92" s="211" t="s">
        <v>409</v>
      </c>
      <c r="BR92" s="211" t="s">
        <v>409</v>
      </c>
      <c r="BS92" s="211" t="s">
        <v>409</v>
      </c>
      <c r="BT92" s="210">
        <v>0</v>
      </c>
      <c r="BU92" s="712"/>
    </row>
    <row r="93" spans="1:73">
      <c r="A93" s="116">
        <v>92</v>
      </c>
      <c r="B93" s="116">
        <f>COUNTIFS($D$2:D93,D93,$F$2:F93,F93)</f>
        <v>1</v>
      </c>
      <c r="C93" s="731">
        <v>5397</v>
      </c>
      <c r="D93" s="730" t="s">
        <v>2995</v>
      </c>
      <c r="E93" s="266"/>
      <c r="F93" s="152">
        <v>6905305847</v>
      </c>
      <c r="G93" s="152">
        <v>47</v>
      </c>
      <c r="H93" s="152" t="s">
        <v>2990</v>
      </c>
      <c r="I93" s="281"/>
      <c r="J93" s="271"/>
      <c r="K93" s="729" t="s">
        <v>670</v>
      </c>
      <c r="L93" s="266"/>
      <c r="M93" s="266"/>
      <c r="N93" s="266"/>
      <c r="O93" s="266"/>
      <c r="P93" s="391"/>
      <c r="Q93" s="391"/>
      <c r="R93" s="696"/>
      <c r="S93" s="695"/>
      <c r="T93" s="519"/>
      <c r="U93" s="521"/>
      <c r="V93" s="519"/>
      <c r="W93" s="530"/>
      <c r="X93" s="519"/>
      <c r="Y93" s="519"/>
      <c r="Z93" s="266"/>
      <c r="AA93" s="266"/>
      <c r="AB93" s="152"/>
      <c r="AC93" s="266"/>
      <c r="AD93" s="266"/>
      <c r="AE93" s="266"/>
      <c r="AF93" s="266"/>
      <c r="AG93" s="562"/>
      <c r="AH93" s="728">
        <v>78.7</v>
      </c>
      <c r="AI93" s="146">
        <v>8.42</v>
      </c>
      <c r="AJ93" s="727">
        <v>3</v>
      </c>
      <c r="AK93" s="116" t="s">
        <v>124</v>
      </c>
      <c r="AL93" s="144">
        <v>3.41</v>
      </c>
      <c r="AM93" s="116">
        <v>4.34</v>
      </c>
      <c r="AN93" s="139">
        <v>24.03</v>
      </c>
      <c r="AO93" s="143"/>
      <c r="AP93" s="361">
        <v>0.21</v>
      </c>
      <c r="AQ93" s="139" t="s">
        <v>124</v>
      </c>
      <c r="AR93" s="139" t="s">
        <v>124</v>
      </c>
      <c r="AS93" s="142" t="s">
        <v>124</v>
      </c>
      <c r="AT93" s="141" t="s">
        <v>124</v>
      </c>
      <c r="AU93" s="272" t="s">
        <v>124</v>
      </c>
      <c r="AV93" s="116" t="s">
        <v>124</v>
      </c>
      <c r="AW93" s="119" t="s">
        <v>124</v>
      </c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116" t="s">
        <v>793</v>
      </c>
      <c r="BK93" s="211" t="s">
        <v>409</v>
      </c>
      <c r="BL93" s="211" t="s">
        <v>409</v>
      </c>
      <c r="BM93" s="211">
        <v>227</v>
      </c>
      <c r="BN93" s="211">
        <v>37.9</v>
      </c>
      <c r="BO93" s="211">
        <v>62.1</v>
      </c>
      <c r="BP93" s="211" t="s">
        <v>409</v>
      </c>
      <c r="BQ93" s="211" t="s">
        <v>409</v>
      </c>
      <c r="BR93" s="211" t="s">
        <v>409</v>
      </c>
      <c r="BS93" s="211" t="s">
        <v>409</v>
      </c>
      <c r="BT93" s="210">
        <v>0</v>
      </c>
      <c r="BU93" s="712"/>
    </row>
    <row r="94" spans="1:73">
      <c r="A94" s="116">
        <v>93</v>
      </c>
      <c r="B94" s="116">
        <f>COUNTIFS($D$2:D94,D94,$F$2:F94,F94)</f>
        <v>1</v>
      </c>
      <c r="C94" s="731">
        <v>5393</v>
      </c>
      <c r="D94" s="734" t="s">
        <v>2994</v>
      </c>
      <c r="E94" s="266"/>
      <c r="F94" s="152">
        <v>6505270288</v>
      </c>
      <c r="G94" s="152">
        <v>51</v>
      </c>
      <c r="H94" s="152" t="s">
        <v>2990</v>
      </c>
      <c r="I94" s="281"/>
      <c r="J94" s="271"/>
      <c r="K94" s="729" t="s">
        <v>670</v>
      </c>
      <c r="L94" s="266"/>
      <c r="M94" s="266"/>
      <c r="N94" s="266"/>
      <c r="O94" s="266"/>
      <c r="P94" s="391"/>
      <c r="Q94" s="391"/>
      <c r="R94" s="696"/>
      <c r="S94" s="695"/>
      <c r="T94" s="519"/>
      <c r="U94" s="521"/>
      <c r="V94" s="519"/>
      <c r="W94" s="530"/>
      <c r="X94" s="519"/>
      <c r="Y94" s="519"/>
      <c r="Z94" s="266"/>
      <c r="AA94" s="266"/>
      <c r="AB94" s="152"/>
      <c r="AC94" s="266"/>
      <c r="AD94" s="266"/>
      <c r="AE94" s="266"/>
      <c r="AF94" s="266"/>
      <c r="AG94" s="562"/>
      <c r="AH94" s="728">
        <v>45.1</v>
      </c>
      <c r="AI94" s="146">
        <v>42</v>
      </c>
      <c r="AJ94" s="727">
        <v>6.76</v>
      </c>
      <c r="AK94" s="116" t="s">
        <v>124</v>
      </c>
      <c r="AL94" s="144" t="s">
        <v>124</v>
      </c>
      <c r="AM94" s="116" t="s">
        <v>124</v>
      </c>
      <c r="AN94" s="139" t="s">
        <v>124</v>
      </c>
      <c r="AO94" s="143"/>
      <c r="AP94" s="361" t="s">
        <v>124</v>
      </c>
      <c r="AQ94" s="139" t="s">
        <v>124</v>
      </c>
      <c r="AR94" s="139" t="s">
        <v>124</v>
      </c>
      <c r="AS94" s="142" t="s">
        <v>124</v>
      </c>
      <c r="AT94" s="141" t="s">
        <v>124</v>
      </c>
      <c r="AU94" s="272" t="s">
        <v>124</v>
      </c>
      <c r="AV94" s="116" t="s">
        <v>124</v>
      </c>
      <c r="AW94" s="119" t="s">
        <v>124</v>
      </c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118" t="s">
        <v>792</v>
      </c>
      <c r="BK94" s="211" t="s">
        <v>409</v>
      </c>
      <c r="BL94" s="211" t="s">
        <v>409</v>
      </c>
      <c r="BM94" s="211">
        <v>900</v>
      </c>
      <c r="BN94" s="211">
        <v>10.3</v>
      </c>
      <c r="BO94" s="211">
        <v>89.7</v>
      </c>
      <c r="BP94" s="211" t="s">
        <v>409</v>
      </c>
      <c r="BQ94" s="211" t="s">
        <v>409</v>
      </c>
      <c r="BR94" s="211" t="s">
        <v>409</v>
      </c>
      <c r="BS94" s="211" t="s">
        <v>409</v>
      </c>
      <c r="BT94" s="210">
        <v>0</v>
      </c>
      <c r="BU94" s="712"/>
    </row>
    <row r="95" spans="1:73">
      <c r="A95" s="116">
        <v>94</v>
      </c>
      <c r="B95" s="116">
        <f>COUNTIFS($D$2:D95,D95,$F$2:F95,F95)</f>
        <v>1</v>
      </c>
      <c r="C95" s="731">
        <v>5394</v>
      </c>
      <c r="D95" s="734" t="s">
        <v>2993</v>
      </c>
      <c r="E95" s="266"/>
      <c r="F95" s="152">
        <v>5855020743</v>
      </c>
      <c r="G95" s="152">
        <v>58</v>
      </c>
      <c r="H95" s="152" t="s">
        <v>2990</v>
      </c>
      <c r="I95" s="281"/>
      <c r="J95" s="271"/>
      <c r="K95" s="729" t="s">
        <v>670</v>
      </c>
      <c r="L95" s="266"/>
      <c r="M95" s="266"/>
      <c r="N95" s="266"/>
      <c r="O95" s="266"/>
      <c r="P95" s="391"/>
      <c r="Q95" s="391"/>
      <c r="R95" s="696"/>
      <c r="S95" s="695"/>
      <c r="T95" s="519"/>
      <c r="U95" s="521"/>
      <c r="V95" s="519"/>
      <c r="W95" s="530"/>
      <c r="X95" s="519"/>
      <c r="Y95" s="519"/>
      <c r="Z95" s="266"/>
      <c r="AA95" s="266"/>
      <c r="AB95" s="152"/>
      <c r="AC95" s="266"/>
      <c r="AD95" s="266"/>
      <c r="AE95" s="266"/>
      <c r="AF95" s="266"/>
      <c r="AG95" s="562"/>
      <c r="AH95" s="728">
        <v>73.900000000000006</v>
      </c>
      <c r="AI95" s="146">
        <v>18.600000000000001</v>
      </c>
      <c r="AJ95" s="727">
        <v>2.82</v>
      </c>
      <c r="AK95" s="139">
        <v>58.159300000000002</v>
      </c>
      <c r="AL95" s="144">
        <v>1.65</v>
      </c>
      <c r="AM95" s="116">
        <v>2.2999999999999998</v>
      </c>
      <c r="AN95" s="139">
        <v>34.380000000000003</v>
      </c>
      <c r="AO95" s="143"/>
      <c r="AP95" s="361">
        <v>0.27</v>
      </c>
      <c r="AQ95" s="139">
        <v>64.167725540025415</v>
      </c>
      <c r="AR95" s="139">
        <v>35.832274459974585</v>
      </c>
      <c r="AS95" s="142">
        <v>1.7907801418439717</v>
      </c>
      <c r="AT95" s="141">
        <v>2.8894900000000003</v>
      </c>
      <c r="AU95" s="272">
        <v>0</v>
      </c>
      <c r="AV95" s="116">
        <v>5.55</v>
      </c>
      <c r="AW95" s="119">
        <v>11.8</v>
      </c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118" t="s">
        <v>173</v>
      </c>
      <c r="BK95" s="211" t="s">
        <v>409</v>
      </c>
      <c r="BL95" s="211" t="s">
        <v>409</v>
      </c>
      <c r="BM95" s="211">
        <v>374</v>
      </c>
      <c r="BN95" s="211">
        <v>13.6</v>
      </c>
      <c r="BO95" s="211">
        <v>86.4</v>
      </c>
      <c r="BP95" s="211" t="s">
        <v>409</v>
      </c>
      <c r="BQ95" s="211" t="s">
        <v>409</v>
      </c>
      <c r="BR95" s="211" t="s">
        <v>409</v>
      </c>
      <c r="BS95" s="211" t="s">
        <v>409</v>
      </c>
      <c r="BT95" s="210">
        <v>0</v>
      </c>
      <c r="BU95" s="712"/>
    </row>
    <row r="96" spans="1:73">
      <c r="A96" s="116">
        <v>95</v>
      </c>
      <c r="B96" s="116">
        <f>COUNTIFS($D$2:D96,D96,$F$2:F96,F96)</f>
        <v>1</v>
      </c>
      <c r="C96" s="731">
        <v>5395</v>
      </c>
      <c r="D96" s="730" t="s">
        <v>2992</v>
      </c>
      <c r="E96" s="266"/>
      <c r="F96" s="152">
        <v>505919174</v>
      </c>
      <c r="G96" s="152">
        <v>66</v>
      </c>
      <c r="H96" s="152" t="s">
        <v>2990</v>
      </c>
      <c r="I96" s="281"/>
      <c r="J96" s="271"/>
      <c r="K96" s="729" t="s">
        <v>670</v>
      </c>
      <c r="L96" s="266"/>
      <c r="M96" s="266"/>
      <c r="N96" s="266"/>
      <c r="O96" s="266"/>
      <c r="P96" s="391"/>
      <c r="Q96" s="391"/>
      <c r="R96" s="696"/>
      <c r="S96" s="695"/>
      <c r="T96" s="519"/>
      <c r="U96" s="521"/>
      <c r="V96" s="519"/>
      <c r="W96" s="530"/>
      <c r="X96" s="519"/>
      <c r="Y96" s="519"/>
      <c r="Z96" s="266"/>
      <c r="AA96" s="266"/>
      <c r="AB96" s="152"/>
      <c r="AC96" s="266"/>
      <c r="AD96" s="266"/>
      <c r="AE96" s="266"/>
      <c r="AF96" s="266"/>
      <c r="AG96" s="562"/>
      <c r="AH96" s="728">
        <v>83.5</v>
      </c>
      <c r="AI96" s="146">
        <v>7.52</v>
      </c>
      <c r="AJ96" s="727">
        <v>6.73</v>
      </c>
      <c r="AK96" s="139">
        <v>76.402500000000003</v>
      </c>
      <c r="AL96" s="144">
        <v>2</v>
      </c>
      <c r="AM96" s="116">
        <v>2.4500000000000002</v>
      </c>
      <c r="AN96" s="139">
        <v>17.89</v>
      </c>
      <c r="AO96" s="143"/>
      <c r="AP96" s="361">
        <v>0.24</v>
      </c>
      <c r="AQ96" s="139">
        <v>63.715846994535518</v>
      </c>
      <c r="AR96" s="139">
        <v>36.284153005464489</v>
      </c>
      <c r="AS96" s="142">
        <v>1.756024096385542</v>
      </c>
      <c r="AT96" s="141">
        <v>2.8724000000000003</v>
      </c>
      <c r="AU96" s="272">
        <v>0</v>
      </c>
      <c r="AV96" s="116">
        <v>8.9600000000000009</v>
      </c>
      <c r="AW96" s="119">
        <v>10.3</v>
      </c>
      <c r="AX96" s="440">
        <v>3.1</v>
      </c>
      <c r="AY96" s="440">
        <v>78.5</v>
      </c>
      <c r="AZ96" s="440"/>
      <c r="BA96" s="437">
        <v>1.5</v>
      </c>
      <c r="BB96" s="510">
        <v>7.3</v>
      </c>
      <c r="BC96" s="437">
        <v>18.8</v>
      </c>
      <c r="BD96" s="437">
        <v>1.4</v>
      </c>
      <c r="BE96" s="437">
        <v>22.6</v>
      </c>
      <c r="BF96" s="437">
        <v>1.7</v>
      </c>
      <c r="BG96" s="437">
        <v>36.200000000000003</v>
      </c>
      <c r="BH96" s="437">
        <v>2.7</v>
      </c>
      <c r="BI96" s="437">
        <v>0.3</v>
      </c>
      <c r="BJ96" s="118" t="s">
        <v>173</v>
      </c>
      <c r="BK96" s="211" t="s">
        <v>409</v>
      </c>
      <c r="BL96" s="211" t="s">
        <v>409</v>
      </c>
      <c r="BM96" s="211">
        <v>2973</v>
      </c>
      <c r="BN96" s="211">
        <v>7.3</v>
      </c>
      <c r="BO96" s="211">
        <v>92.7</v>
      </c>
      <c r="BP96" s="211" t="s">
        <v>409</v>
      </c>
      <c r="BQ96" s="211" t="s">
        <v>409</v>
      </c>
      <c r="BR96" s="211" t="s">
        <v>409</v>
      </c>
      <c r="BS96" s="211" t="s">
        <v>409</v>
      </c>
      <c r="BT96" s="210">
        <v>0</v>
      </c>
      <c r="BU96" s="712"/>
    </row>
    <row r="97" spans="1:82">
      <c r="A97" s="116">
        <v>96</v>
      </c>
      <c r="B97" s="116">
        <f>COUNTIFS($D$2:D97,D97,$F$2:F97,F97)</f>
        <v>1</v>
      </c>
      <c r="C97" s="731">
        <v>5398</v>
      </c>
      <c r="D97" s="733" t="s">
        <v>2991</v>
      </c>
      <c r="E97" s="266"/>
      <c r="F97" s="152">
        <v>7303303491</v>
      </c>
      <c r="G97" s="152">
        <v>43</v>
      </c>
      <c r="H97" s="152" t="s">
        <v>2990</v>
      </c>
      <c r="I97" s="281"/>
      <c r="J97" s="271"/>
      <c r="K97" s="729" t="s">
        <v>670</v>
      </c>
      <c r="L97" s="266"/>
      <c r="M97" s="266"/>
      <c r="N97" s="266"/>
      <c r="O97" s="266"/>
      <c r="P97" s="391"/>
      <c r="Q97" s="391"/>
      <c r="R97" s="696"/>
      <c r="S97" s="695"/>
      <c r="T97" s="519"/>
      <c r="U97" s="521"/>
      <c r="V97" s="519"/>
      <c r="W97" s="530"/>
      <c r="X97" s="519"/>
      <c r="Y97" s="519"/>
      <c r="Z97" s="266"/>
      <c r="AA97" s="266"/>
      <c r="AB97" s="152"/>
      <c r="AC97" s="266"/>
      <c r="AD97" s="266"/>
      <c r="AE97" s="266"/>
      <c r="AF97" s="266"/>
      <c r="AG97" s="562"/>
      <c r="AH97" s="728">
        <v>1.36</v>
      </c>
      <c r="AI97" s="146">
        <v>4.29</v>
      </c>
      <c r="AJ97" s="727">
        <v>89.7</v>
      </c>
      <c r="AK97" s="139">
        <v>1.0174160000000001</v>
      </c>
      <c r="AL97" s="144">
        <v>5.1999999999999998E-2</v>
      </c>
      <c r="AM97" s="116">
        <v>5.42</v>
      </c>
      <c r="AN97" s="139">
        <v>30.11</v>
      </c>
      <c r="AO97" s="143"/>
      <c r="AP97" s="361">
        <v>1.8699999999999999E-3</v>
      </c>
      <c r="AQ97" s="139">
        <v>88.490843470124318</v>
      </c>
      <c r="AR97" s="139">
        <v>11.509156529875685</v>
      </c>
      <c r="AS97" s="142">
        <v>7.6887340301974456</v>
      </c>
      <c r="AT97" s="141">
        <v>4.5968000000000002E-2</v>
      </c>
      <c r="AU97" s="272">
        <v>0</v>
      </c>
      <c r="AV97" s="116">
        <v>1.87</v>
      </c>
      <c r="AW97" s="119">
        <v>2.69</v>
      </c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118" t="s">
        <v>778</v>
      </c>
      <c r="BK97" s="211" t="s">
        <v>409</v>
      </c>
      <c r="BL97" s="211" t="s">
        <v>409</v>
      </c>
      <c r="BM97" s="211">
        <v>13671</v>
      </c>
      <c r="BN97" s="211">
        <v>91.9</v>
      </c>
      <c r="BO97" s="211">
        <v>8.1</v>
      </c>
      <c r="BP97" s="211" t="s">
        <v>409</v>
      </c>
      <c r="BQ97" s="211" t="s">
        <v>409</v>
      </c>
      <c r="BR97" s="211" t="s">
        <v>409</v>
      </c>
      <c r="BS97" s="211" t="s">
        <v>409</v>
      </c>
      <c r="BT97" s="210">
        <v>0</v>
      </c>
      <c r="BU97" s="712"/>
    </row>
    <row r="98" spans="1:82">
      <c r="A98" s="116">
        <v>97</v>
      </c>
      <c r="B98" s="116">
        <f>COUNTIFS($D$2:D98,D98,$F$2:F98,F98)</f>
        <v>1</v>
      </c>
      <c r="C98" s="731">
        <v>5416</v>
      </c>
      <c r="D98" s="730" t="s">
        <v>2989</v>
      </c>
      <c r="E98" s="266"/>
      <c r="F98" s="152">
        <v>525324018</v>
      </c>
      <c r="G98" s="152">
        <v>64</v>
      </c>
      <c r="H98" s="152" t="s">
        <v>2988</v>
      </c>
      <c r="I98" s="281"/>
      <c r="J98" s="271"/>
      <c r="K98" s="729" t="s">
        <v>670</v>
      </c>
      <c r="L98" s="266"/>
      <c r="M98" s="266"/>
      <c r="N98" s="266"/>
      <c r="O98" s="266"/>
      <c r="P98" s="391"/>
      <c r="Q98" s="391"/>
      <c r="R98" s="696"/>
      <c r="S98" s="695"/>
      <c r="T98" s="519"/>
      <c r="U98" s="521"/>
      <c r="V98" s="519"/>
      <c r="W98" s="530"/>
      <c r="X98" s="519"/>
      <c r="Y98" s="519"/>
      <c r="Z98" s="266"/>
      <c r="AA98" s="266"/>
      <c r="AB98" s="152"/>
      <c r="AC98" s="266"/>
      <c r="AD98" s="266"/>
      <c r="AE98" s="266"/>
      <c r="AF98" s="266"/>
      <c r="AG98" s="562"/>
      <c r="AH98" s="728">
        <v>27</v>
      </c>
      <c r="AI98" s="146">
        <v>29.4</v>
      </c>
      <c r="AJ98" s="727">
        <v>38.299999999999997</v>
      </c>
      <c r="AK98" s="139">
        <v>17.755199999999999</v>
      </c>
      <c r="AL98" s="144">
        <v>6.76</v>
      </c>
      <c r="AM98" s="116">
        <v>13.6</v>
      </c>
      <c r="AN98" s="139">
        <v>8.379999999999999</v>
      </c>
      <c r="AO98" s="143"/>
      <c r="AP98" s="361">
        <v>9.6000000000000002E-2</v>
      </c>
      <c r="AQ98" s="139">
        <v>71.532846715328475</v>
      </c>
      <c r="AR98" s="139">
        <v>28.467153284671536</v>
      </c>
      <c r="AS98" s="142">
        <v>2.5128205128205128</v>
      </c>
      <c r="AT98" s="141">
        <v>0.92016000000000009</v>
      </c>
      <c r="AU98" s="272">
        <v>1.62</v>
      </c>
      <c r="AV98" s="116">
        <v>3</v>
      </c>
      <c r="AW98" s="119">
        <v>1.18</v>
      </c>
      <c r="AX98" s="440"/>
      <c r="AY98" s="440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116" t="s">
        <v>789</v>
      </c>
      <c r="BK98" s="211" t="s">
        <v>409</v>
      </c>
      <c r="BL98" s="211" t="s">
        <v>409</v>
      </c>
      <c r="BM98" s="211">
        <v>1929</v>
      </c>
      <c r="BN98" s="211">
        <v>28.3</v>
      </c>
      <c r="BO98" s="211">
        <v>71.7</v>
      </c>
      <c r="BP98" s="211" t="s">
        <v>409</v>
      </c>
      <c r="BQ98" s="211" t="s">
        <v>409</v>
      </c>
      <c r="BR98" s="211" t="s">
        <v>409</v>
      </c>
      <c r="BS98" s="211" t="s">
        <v>409</v>
      </c>
      <c r="BT98" s="210">
        <v>0</v>
      </c>
      <c r="BU98" s="712"/>
    </row>
    <row r="99" spans="1:82">
      <c r="A99" s="116">
        <v>98</v>
      </c>
      <c r="B99" s="116">
        <f>COUNTIFS($D$2:D99,D99,$F$2:F99,F99)</f>
        <v>1</v>
      </c>
      <c r="C99" s="731">
        <v>5430</v>
      </c>
      <c r="D99" s="732" t="s">
        <v>2987</v>
      </c>
      <c r="E99" s="266"/>
      <c r="F99" s="152">
        <v>5556062358</v>
      </c>
      <c r="G99" s="152">
        <v>61</v>
      </c>
      <c r="H99" s="152" t="s">
        <v>2984</v>
      </c>
      <c r="I99" s="294" t="s">
        <v>2986</v>
      </c>
      <c r="J99" s="271"/>
      <c r="K99" s="729" t="s">
        <v>670</v>
      </c>
      <c r="L99" s="266">
        <v>2</v>
      </c>
      <c r="M99" s="266">
        <v>9</v>
      </c>
      <c r="N99" s="266"/>
      <c r="O99" s="266"/>
      <c r="P99" s="391"/>
      <c r="Q99" s="391"/>
      <c r="R99" s="696"/>
      <c r="S99" s="695"/>
      <c r="T99" s="519"/>
      <c r="U99" s="521"/>
      <c r="V99" s="519"/>
      <c r="W99" s="530"/>
      <c r="X99" s="519"/>
      <c r="Y99" s="519"/>
      <c r="Z99" s="266"/>
      <c r="AA99" s="266"/>
      <c r="AB99" s="152"/>
      <c r="AC99" s="266"/>
      <c r="AD99" s="266"/>
      <c r="AE99" s="266"/>
      <c r="AF99" s="266"/>
      <c r="AG99" s="562" t="s">
        <v>1029</v>
      </c>
      <c r="AH99" s="728" t="s">
        <v>124</v>
      </c>
      <c r="AI99" s="146" t="s">
        <v>124</v>
      </c>
      <c r="AJ99" s="727" t="s">
        <v>124</v>
      </c>
      <c r="AK99" s="116" t="s">
        <v>124</v>
      </c>
      <c r="AL99" s="144" t="s">
        <v>124</v>
      </c>
      <c r="AM99" s="116" t="s">
        <v>124</v>
      </c>
      <c r="AN99" s="139" t="s">
        <v>124</v>
      </c>
      <c r="AO99" s="122" t="s">
        <v>124</v>
      </c>
      <c r="AP99" s="361" t="s">
        <v>124</v>
      </c>
      <c r="AQ99" s="139" t="s">
        <v>124</v>
      </c>
      <c r="AR99" s="139" t="s">
        <v>124</v>
      </c>
      <c r="AS99" s="142" t="s">
        <v>124</v>
      </c>
      <c r="AT99" s="141" t="s">
        <v>124</v>
      </c>
      <c r="AU99" s="272" t="s">
        <v>124</v>
      </c>
      <c r="AV99" s="116" t="s">
        <v>124</v>
      </c>
      <c r="AW99" s="119" t="s">
        <v>124</v>
      </c>
      <c r="AX99" s="440"/>
      <c r="AY99" s="440"/>
      <c r="AZ99" s="440"/>
      <c r="BA99" s="440"/>
      <c r="BB99" s="440"/>
      <c r="BC99" s="440"/>
      <c r="BD99" s="440"/>
      <c r="BE99" s="440"/>
      <c r="BF99" s="440"/>
      <c r="BG99" s="440"/>
      <c r="BH99" s="440"/>
      <c r="BI99" s="440"/>
      <c r="BJ99" s="116" t="s">
        <v>124</v>
      </c>
      <c r="BK99" s="211">
        <v>18.100000000000001</v>
      </c>
      <c r="BL99" s="211">
        <v>3.8</v>
      </c>
      <c r="BM99" s="211">
        <v>5194</v>
      </c>
      <c r="BN99" s="211">
        <v>85.3</v>
      </c>
      <c r="BO99" s="211">
        <v>14.7</v>
      </c>
      <c r="BP99" s="211">
        <v>0.3</v>
      </c>
      <c r="BQ99" s="211">
        <v>1058</v>
      </c>
      <c r="BR99" s="211">
        <v>83.4</v>
      </c>
      <c r="BS99" s="211">
        <v>4.58</v>
      </c>
      <c r="BT99" s="211">
        <v>0</v>
      </c>
      <c r="BU99" s="712"/>
    </row>
    <row r="100" spans="1:82">
      <c r="A100" s="116">
        <v>99</v>
      </c>
      <c r="B100" s="116">
        <f>COUNTIFS($D$2:D100,D100,$F$2:F100,F100)</f>
        <v>1</v>
      </c>
      <c r="C100" s="731">
        <v>5434</v>
      </c>
      <c r="D100" s="730" t="s">
        <v>2985</v>
      </c>
      <c r="E100" s="266"/>
      <c r="F100" s="152">
        <v>336103083</v>
      </c>
      <c r="G100" s="152">
        <v>83</v>
      </c>
      <c r="H100" s="152" t="s">
        <v>2984</v>
      </c>
      <c r="I100" s="281"/>
      <c r="J100" s="271"/>
      <c r="K100" s="729" t="s">
        <v>670</v>
      </c>
      <c r="L100" s="266"/>
      <c r="M100" s="266"/>
      <c r="N100" s="266"/>
      <c r="O100" s="266"/>
      <c r="P100" s="391"/>
      <c r="Q100" s="391"/>
      <c r="R100" s="696"/>
      <c r="S100" s="695"/>
      <c r="T100" s="519"/>
      <c r="U100" s="521"/>
      <c r="V100" s="519"/>
      <c r="W100" s="530"/>
      <c r="X100" s="519"/>
      <c r="Y100" s="519"/>
      <c r="Z100" s="266"/>
      <c r="AA100" s="266"/>
      <c r="AB100" s="152"/>
      <c r="AC100" s="266"/>
      <c r="AD100" s="266"/>
      <c r="AE100" s="266"/>
      <c r="AF100" s="266"/>
      <c r="AG100" s="562"/>
      <c r="AH100" s="728">
        <v>4.75</v>
      </c>
      <c r="AI100" s="146">
        <v>4.71</v>
      </c>
      <c r="AJ100" s="727">
        <v>86.9</v>
      </c>
      <c r="AK100" s="139">
        <v>3.465125</v>
      </c>
      <c r="AL100" s="144">
        <v>0.37</v>
      </c>
      <c r="AM100" s="116">
        <v>8.19</v>
      </c>
      <c r="AN100" s="139">
        <v>45.42</v>
      </c>
      <c r="AO100" s="143"/>
      <c r="AP100" s="361">
        <v>4.1000000000000003E-3</v>
      </c>
      <c r="AQ100" s="139">
        <v>89.513365318711436</v>
      </c>
      <c r="AR100" s="139">
        <v>10.486634681288553</v>
      </c>
      <c r="AS100" s="142">
        <v>8.5359477124183005</v>
      </c>
      <c r="AT100" s="141">
        <v>0.83600000000000008</v>
      </c>
      <c r="AU100" s="272">
        <v>1.4250000000000001E-2</v>
      </c>
      <c r="AV100" s="116">
        <v>3.06</v>
      </c>
      <c r="AW100" s="119">
        <v>7.53</v>
      </c>
      <c r="AX100" s="440"/>
      <c r="AY100" s="440"/>
      <c r="AZ100" s="440"/>
      <c r="BA100" s="440"/>
      <c r="BB100" s="440"/>
      <c r="BC100" s="440"/>
      <c r="BD100" s="440"/>
      <c r="BE100" s="440"/>
      <c r="BF100" s="440"/>
      <c r="BG100" s="440"/>
      <c r="BH100" s="440"/>
      <c r="BI100" s="440"/>
      <c r="BJ100" s="116" t="s">
        <v>784</v>
      </c>
      <c r="BK100" s="211" t="s">
        <v>409</v>
      </c>
      <c r="BL100" s="211" t="s">
        <v>409</v>
      </c>
      <c r="BM100" s="211">
        <v>6752</v>
      </c>
      <c r="BN100" s="211">
        <v>74.599999999999994</v>
      </c>
      <c r="BO100" s="211">
        <v>25.4</v>
      </c>
      <c r="BP100" s="211" t="s">
        <v>409</v>
      </c>
      <c r="BQ100" s="211" t="s">
        <v>409</v>
      </c>
      <c r="BR100" s="211" t="s">
        <v>409</v>
      </c>
      <c r="BS100" s="211" t="s">
        <v>409</v>
      </c>
      <c r="BT100" s="210">
        <v>8</v>
      </c>
      <c r="BU100" s="712"/>
    </row>
    <row r="101" spans="1:82" ht="15.75" thickBot="1">
      <c r="A101" s="166">
        <v>100</v>
      </c>
      <c r="B101" s="116">
        <f>COUNTIFS($D$2:D101,D101,$F$2:F101,F101)</f>
        <v>1</v>
      </c>
      <c r="C101" s="726">
        <v>5467</v>
      </c>
      <c r="D101" s="725" t="s">
        <v>2983</v>
      </c>
      <c r="E101" s="184"/>
      <c r="F101" s="184">
        <v>465418403</v>
      </c>
      <c r="G101" s="152">
        <v>70</v>
      </c>
      <c r="H101" s="184" t="s">
        <v>2982</v>
      </c>
      <c r="I101" s="314"/>
      <c r="J101" s="186"/>
      <c r="K101" s="724" t="s">
        <v>670</v>
      </c>
      <c r="L101" s="184"/>
      <c r="M101" s="184"/>
      <c r="N101" s="184"/>
      <c r="O101" s="184"/>
      <c r="P101" s="459"/>
      <c r="Q101" s="459"/>
      <c r="R101" s="723"/>
      <c r="S101" s="722"/>
      <c r="T101" s="719"/>
      <c r="U101" s="721"/>
      <c r="V101" s="719"/>
      <c r="W101" s="720"/>
      <c r="X101" s="719"/>
      <c r="Y101" s="719"/>
      <c r="Z101" s="184"/>
      <c r="AA101" s="184"/>
      <c r="AB101" s="184"/>
      <c r="AC101" s="184"/>
      <c r="AD101" s="184"/>
      <c r="AE101" s="184"/>
      <c r="AF101" s="184"/>
      <c r="AG101" s="718"/>
      <c r="AH101" s="717">
        <v>30.6</v>
      </c>
      <c r="AI101" s="177">
        <v>35.5</v>
      </c>
      <c r="AJ101" s="716">
        <v>26.8</v>
      </c>
      <c r="AK101" s="168">
        <v>20.960999999999999</v>
      </c>
      <c r="AL101" s="175">
        <v>1.88</v>
      </c>
      <c r="AM101" s="166">
        <v>6.12</v>
      </c>
      <c r="AN101" s="168">
        <v>8.67</v>
      </c>
      <c r="AO101" s="174"/>
      <c r="AP101" s="451">
        <v>1.9E-2</v>
      </c>
      <c r="AQ101" s="168">
        <v>65.255474452554751</v>
      </c>
      <c r="AR101" s="168">
        <v>34.744525547445257</v>
      </c>
      <c r="AS101" s="173">
        <v>1.8781512605042017</v>
      </c>
      <c r="AT101" s="172">
        <v>0.66402000000000005</v>
      </c>
      <c r="AU101" s="715">
        <v>0</v>
      </c>
      <c r="AV101" s="166">
        <v>4.1500000000000004</v>
      </c>
      <c r="AW101" s="171">
        <v>10.4</v>
      </c>
      <c r="AX101" s="449">
        <v>22.3</v>
      </c>
      <c r="AY101" s="449">
        <v>84.1</v>
      </c>
      <c r="AZ101" s="449"/>
      <c r="BA101" s="713">
        <v>6.0999999999999943</v>
      </c>
      <c r="BB101" s="714">
        <v>36.799999999999997</v>
      </c>
      <c r="BC101" s="713">
        <v>12</v>
      </c>
      <c r="BD101" s="713">
        <v>4.4000000000000004</v>
      </c>
      <c r="BE101" s="713">
        <v>48.2</v>
      </c>
      <c r="BF101" s="713">
        <v>17.7</v>
      </c>
      <c r="BG101" s="713">
        <v>23.4</v>
      </c>
      <c r="BH101" s="713">
        <v>8.6</v>
      </c>
      <c r="BI101" s="713">
        <v>1.5</v>
      </c>
      <c r="BJ101" s="166" t="s">
        <v>172</v>
      </c>
      <c r="BK101" s="211" t="s">
        <v>409</v>
      </c>
      <c r="BL101" s="211" t="s">
        <v>409</v>
      </c>
      <c r="BM101" s="211">
        <v>363</v>
      </c>
      <c r="BN101" s="211">
        <v>33.1</v>
      </c>
      <c r="BO101" s="211">
        <v>66.900000000000006</v>
      </c>
      <c r="BP101" s="211" t="s">
        <v>409</v>
      </c>
      <c r="BQ101" s="211" t="s">
        <v>409</v>
      </c>
      <c r="BR101" s="211" t="s">
        <v>409</v>
      </c>
      <c r="BS101" s="211" t="s">
        <v>409</v>
      </c>
      <c r="BT101" s="210">
        <v>0</v>
      </c>
      <c r="BU101" s="712"/>
      <c r="BV101" s="462"/>
      <c r="BW101" s="162"/>
      <c r="BX101" s="305"/>
      <c r="BY101" s="305"/>
      <c r="BZ101" s="162"/>
      <c r="CA101" s="162"/>
      <c r="CB101" s="162"/>
      <c r="CC101" s="162"/>
      <c r="CD101" s="162"/>
    </row>
    <row r="102" spans="1:82">
      <c r="A102" s="116">
        <v>1</v>
      </c>
      <c r="B102" s="116">
        <f>COUNTIFS($D$2:D102,D102,$F$2:F102,F102)</f>
        <v>1</v>
      </c>
      <c r="C102" s="632">
        <v>5492</v>
      </c>
      <c r="D102" s="632" t="s">
        <v>2981</v>
      </c>
      <c r="E102" s="359" t="s">
        <v>1001</v>
      </c>
      <c r="F102" s="359">
        <v>8101163521</v>
      </c>
      <c r="G102" s="152">
        <v>36</v>
      </c>
      <c r="H102" s="359" t="s">
        <v>2980</v>
      </c>
      <c r="I102" s="631" t="s">
        <v>1602</v>
      </c>
      <c r="J102" s="630" t="s">
        <v>812</v>
      </c>
      <c r="K102" s="629" t="s">
        <v>670</v>
      </c>
      <c r="L102" s="359">
        <v>8</v>
      </c>
      <c r="M102" s="359">
        <v>1</v>
      </c>
      <c r="N102" s="359"/>
      <c r="O102" s="359"/>
      <c r="P102" s="711" t="s">
        <v>2977</v>
      </c>
      <c r="Q102" s="711"/>
      <c r="R102" s="711"/>
      <c r="S102" s="708" t="s">
        <v>1244</v>
      </c>
      <c r="T102" s="708" t="s">
        <v>1244</v>
      </c>
      <c r="U102" s="710" t="s">
        <v>2679</v>
      </c>
      <c r="V102" s="708" t="s">
        <v>1244</v>
      </c>
      <c r="W102" s="709" t="s">
        <v>2678</v>
      </c>
      <c r="X102" s="708"/>
      <c r="Y102" s="708" t="s">
        <v>2979</v>
      </c>
      <c r="Z102" s="359"/>
      <c r="AA102" s="359"/>
      <c r="AB102" s="156">
        <v>556</v>
      </c>
      <c r="AC102" s="359"/>
      <c r="AD102" s="359"/>
      <c r="AE102" s="359"/>
      <c r="AF102" s="359"/>
      <c r="AG102" s="707"/>
      <c r="AH102" s="126">
        <v>33.5</v>
      </c>
      <c r="AI102" s="146">
        <v>38.9</v>
      </c>
      <c r="AJ102" s="145">
        <v>25.9</v>
      </c>
      <c r="AK102" s="116">
        <v>29.6</v>
      </c>
      <c r="AL102" s="144">
        <v>2.16</v>
      </c>
      <c r="AM102" s="116">
        <v>6.4</v>
      </c>
      <c r="AN102" s="116">
        <v>39.6</v>
      </c>
      <c r="AP102" s="119">
        <v>0.4</v>
      </c>
      <c r="AQ102" s="116">
        <v>55.3</v>
      </c>
      <c r="AR102" s="116">
        <v>42.9</v>
      </c>
      <c r="AS102" s="142">
        <v>1.289044289044289</v>
      </c>
      <c r="AT102" s="141">
        <v>1</v>
      </c>
      <c r="AU102" s="116">
        <v>1.1000000000000001</v>
      </c>
      <c r="AV102" s="116">
        <v>31.1</v>
      </c>
      <c r="AW102" s="119">
        <v>46.6</v>
      </c>
      <c r="AX102" s="440"/>
      <c r="AY102" s="440"/>
      <c r="AZ102" s="440"/>
      <c r="BA102" s="440"/>
      <c r="BB102" s="440"/>
      <c r="BC102" s="440"/>
      <c r="BD102" s="440"/>
      <c r="BE102" s="440"/>
      <c r="BF102" s="440"/>
      <c r="BG102" s="440"/>
      <c r="BH102" s="440"/>
      <c r="BI102" s="440"/>
      <c r="BJ102" s="118" t="s">
        <v>792</v>
      </c>
      <c r="BK102" s="208" t="s">
        <v>409</v>
      </c>
      <c r="BL102" s="208" t="s">
        <v>409</v>
      </c>
      <c r="BM102" s="208">
        <v>556</v>
      </c>
      <c r="BN102" s="208">
        <v>14.7</v>
      </c>
      <c r="BO102" s="208">
        <v>85.3</v>
      </c>
      <c r="BP102" s="208" t="s">
        <v>409</v>
      </c>
      <c r="BQ102" s="208" t="s">
        <v>409</v>
      </c>
      <c r="BR102" s="208" t="s">
        <v>409</v>
      </c>
      <c r="BS102" s="208" t="s">
        <v>409</v>
      </c>
      <c r="BT102" s="276">
        <v>0</v>
      </c>
      <c r="BU102" s="116">
        <v>18.7</v>
      </c>
    </row>
    <row r="103" spans="1:82">
      <c r="A103" s="116">
        <v>2</v>
      </c>
      <c r="B103" s="116">
        <f>COUNTIFS($D$2:D103,D103,$F$2:F103,F103)</f>
        <v>1</v>
      </c>
      <c r="C103" s="154">
        <v>5522</v>
      </c>
      <c r="D103" s="154" t="s">
        <v>2978</v>
      </c>
      <c r="E103" s="152" t="s">
        <v>2004</v>
      </c>
      <c r="F103" s="152">
        <v>6258220496</v>
      </c>
      <c r="G103" s="152">
        <v>55</v>
      </c>
      <c r="H103" s="152" t="s">
        <v>2976</v>
      </c>
      <c r="I103" s="274" t="s">
        <v>60</v>
      </c>
      <c r="J103" s="153" t="s">
        <v>812</v>
      </c>
      <c r="K103" s="318" t="s">
        <v>670</v>
      </c>
      <c r="L103" s="152">
        <v>5</v>
      </c>
      <c r="M103" s="152">
        <v>1</v>
      </c>
      <c r="N103" s="266"/>
      <c r="O103" s="266"/>
      <c r="P103" s="391" t="s">
        <v>2977</v>
      </c>
      <c r="Q103" s="380"/>
      <c r="R103" s="696"/>
      <c r="S103" s="695" t="s">
        <v>1244</v>
      </c>
      <c r="T103" s="519" t="s">
        <v>1244</v>
      </c>
      <c r="U103" s="521" t="s">
        <v>2679</v>
      </c>
      <c r="V103" s="519" t="s">
        <v>1244</v>
      </c>
      <c r="W103" s="530"/>
      <c r="X103" s="519"/>
      <c r="Y103" s="519"/>
      <c r="Z103" s="266"/>
      <c r="AA103" s="266"/>
      <c r="AB103" s="152">
        <v>194</v>
      </c>
      <c r="AC103" s="266"/>
      <c r="AD103" s="266"/>
      <c r="AE103" s="266"/>
      <c r="AF103" s="266"/>
      <c r="AG103" s="562"/>
      <c r="AH103" s="126">
        <v>37.299999999999997</v>
      </c>
      <c r="AI103" s="146">
        <v>54.9</v>
      </c>
      <c r="AJ103" s="145">
        <v>5.2</v>
      </c>
      <c r="AK103" s="116">
        <v>35.4</v>
      </c>
      <c r="AL103" s="144">
        <v>0.65</v>
      </c>
      <c r="AM103" s="116">
        <v>1.77</v>
      </c>
      <c r="AN103" s="116">
        <v>7.5</v>
      </c>
      <c r="AP103" s="119">
        <v>0.09</v>
      </c>
      <c r="AQ103" s="116" t="s">
        <v>124</v>
      </c>
      <c r="AR103" s="116" t="s">
        <v>124</v>
      </c>
      <c r="AS103" s="121" t="s">
        <v>124</v>
      </c>
      <c r="AT103" s="120" t="s">
        <v>124</v>
      </c>
      <c r="AU103" s="116" t="s">
        <v>124</v>
      </c>
      <c r="AV103" s="116" t="s">
        <v>124</v>
      </c>
      <c r="AW103" s="119" t="s">
        <v>124</v>
      </c>
      <c r="AX103" s="440">
        <v>32.200000000000003</v>
      </c>
      <c r="AY103" s="440">
        <v>92.6</v>
      </c>
      <c r="AZ103" s="440"/>
      <c r="BA103" s="437">
        <v>4.6000000000000014</v>
      </c>
      <c r="BB103" s="510">
        <v>54.9</v>
      </c>
      <c r="BC103" s="437">
        <v>45</v>
      </c>
      <c r="BD103" s="437">
        <v>24.7</v>
      </c>
      <c r="BE103" s="437">
        <v>12.5</v>
      </c>
      <c r="BF103" s="437">
        <v>6.9</v>
      </c>
      <c r="BG103" s="437">
        <v>34</v>
      </c>
      <c r="BH103" s="437">
        <v>18.7</v>
      </c>
      <c r="BI103" s="437">
        <v>0.3</v>
      </c>
      <c r="BJ103" s="116" t="s">
        <v>172</v>
      </c>
      <c r="BK103" s="208" t="s">
        <v>409</v>
      </c>
      <c r="BL103" s="208" t="s">
        <v>409</v>
      </c>
      <c r="BM103" s="208">
        <v>194</v>
      </c>
      <c r="BN103" s="208">
        <v>20.100000000000001</v>
      </c>
      <c r="BO103" s="208">
        <v>79.900000000000006</v>
      </c>
      <c r="BP103" s="208" t="s">
        <v>409</v>
      </c>
      <c r="BQ103" s="208" t="s">
        <v>409</v>
      </c>
      <c r="BR103" s="208" t="s">
        <v>409</v>
      </c>
      <c r="BS103" s="208" t="s">
        <v>409</v>
      </c>
      <c r="BT103" s="276">
        <v>0</v>
      </c>
      <c r="BU103" s="116">
        <v>21.5</v>
      </c>
    </row>
    <row r="104" spans="1:82">
      <c r="A104" s="116">
        <v>3</v>
      </c>
      <c r="B104" s="116">
        <f>COUNTIFS($D$2:D104,D104,$F$2:F104,F104)</f>
        <v>1</v>
      </c>
      <c r="C104" s="282">
        <v>5523</v>
      </c>
      <c r="D104" s="282" t="s">
        <v>2842</v>
      </c>
      <c r="E104" s="266" t="s">
        <v>1416</v>
      </c>
      <c r="F104" s="266">
        <v>365821410</v>
      </c>
      <c r="G104" s="152">
        <v>81</v>
      </c>
      <c r="H104" s="266" t="s">
        <v>2976</v>
      </c>
      <c r="I104" s="281" t="s">
        <v>152</v>
      </c>
      <c r="J104" s="271" t="s">
        <v>812</v>
      </c>
      <c r="K104" s="299" t="s">
        <v>670</v>
      </c>
      <c r="L104" s="266">
        <v>11</v>
      </c>
      <c r="M104" s="266">
        <v>5</v>
      </c>
      <c r="N104" s="266"/>
      <c r="O104" s="266"/>
      <c r="P104" s="391" t="s">
        <v>2975</v>
      </c>
      <c r="Q104" s="706"/>
      <c r="R104" s="706"/>
      <c r="S104" s="519" t="s">
        <v>1244</v>
      </c>
      <c r="T104" s="519" t="s">
        <v>1244</v>
      </c>
      <c r="U104" s="521" t="s">
        <v>2679</v>
      </c>
      <c r="V104" s="519" t="s">
        <v>1244</v>
      </c>
      <c r="W104" s="520" t="s">
        <v>2678</v>
      </c>
      <c r="X104" s="519"/>
      <c r="Y104" s="519" t="s">
        <v>2974</v>
      </c>
      <c r="Z104" s="266"/>
      <c r="AA104" s="266"/>
      <c r="AB104" s="703">
        <v>12575</v>
      </c>
      <c r="AC104" s="703"/>
      <c r="AD104" s="703"/>
      <c r="AE104" s="703"/>
      <c r="AF104" s="703"/>
      <c r="AG104" s="562"/>
      <c r="AH104" s="126">
        <v>4.2</v>
      </c>
      <c r="AI104" s="146">
        <v>0.7</v>
      </c>
      <c r="AJ104" s="145">
        <v>94.6</v>
      </c>
      <c r="AK104" s="116">
        <v>3.8</v>
      </c>
      <c r="AL104" s="144">
        <v>0.3</v>
      </c>
      <c r="AM104" s="116">
        <v>6.9</v>
      </c>
      <c r="AN104" s="116">
        <v>78.5</v>
      </c>
      <c r="AP104" s="119">
        <v>0.02</v>
      </c>
      <c r="AQ104" s="116">
        <v>87.9</v>
      </c>
      <c r="AR104" s="116">
        <v>11.8</v>
      </c>
      <c r="AS104" s="142">
        <v>7.4491525423728815</v>
      </c>
      <c r="AT104" s="120">
        <v>0.6</v>
      </c>
      <c r="AU104" s="116">
        <v>0.02</v>
      </c>
      <c r="AV104" s="116">
        <v>30.8</v>
      </c>
      <c r="AW104" s="119">
        <v>1.6</v>
      </c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40"/>
      <c r="BJ104" s="116" t="s">
        <v>784</v>
      </c>
      <c r="BK104" s="214">
        <v>27.4</v>
      </c>
      <c r="BL104" s="214" t="s">
        <v>409</v>
      </c>
      <c r="BM104" s="285">
        <v>12575</v>
      </c>
      <c r="BN104" s="213">
        <v>84.6</v>
      </c>
      <c r="BO104" s="213">
        <v>15.4</v>
      </c>
      <c r="BP104" s="213" t="s">
        <v>409</v>
      </c>
      <c r="BQ104" s="213" t="s">
        <v>409</v>
      </c>
      <c r="BR104" s="213" t="s">
        <v>409</v>
      </c>
      <c r="BS104" s="212" t="s">
        <v>409</v>
      </c>
      <c r="BT104" s="275">
        <v>0</v>
      </c>
      <c r="BU104" s="116">
        <v>70.8</v>
      </c>
    </row>
    <row r="105" spans="1:82">
      <c r="A105" s="116">
        <v>4</v>
      </c>
      <c r="B105" s="116">
        <f>COUNTIFS($D$2:D105,D105,$F$2:F105,F105)</f>
        <v>1</v>
      </c>
      <c r="C105" s="282">
        <v>5541</v>
      </c>
      <c r="D105" s="705" t="s">
        <v>690</v>
      </c>
      <c r="E105" s="266" t="s">
        <v>1027</v>
      </c>
      <c r="F105" s="266">
        <v>6112040396</v>
      </c>
      <c r="G105" s="152">
        <v>56</v>
      </c>
      <c r="H105" s="266" t="s">
        <v>2973</v>
      </c>
      <c r="I105" s="281" t="s">
        <v>2503</v>
      </c>
      <c r="J105" s="271" t="s">
        <v>812</v>
      </c>
      <c r="K105" s="299" t="s">
        <v>670</v>
      </c>
      <c r="L105" s="266">
        <v>7</v>
      </c>
      <c r="M105" s="266">
        <v>3</v>
      </c>
      <c r="N105" s="266"/>
      <c r="O105" s="266"/>
      <c r="P105" s="391" t="s">
        <v>2944</v>
      </c>
      <c r="Q105" s="391"/>
      <c r="R105" s="391"/>
      <c r="S105" s="200" t="s">
        <v>1244</v>
      </c>
      <c r="T105" s="200" t="s">
        <v>1244</v>
      </c>
      <c r="U105" s="520"/>
      <c r="V105" s="519" t="s">
        <v>1244</v>
      </c>
      <c r="W105" s="520"/>
      <c r="X105" s="519"/>
      <c r="Y105" s="519"/>
      <c r="Z105" s="266"/>
      <c r="AA105" s="266"/>
      <c r="AB105" s="704">
        <v>89</v>
      </c>
      <c r="AC105" s="703"/>
      <c r="AD105" s="703"/>
      <c r="AE105" s="703"/>
      <c r="AF105" s="703"/>
      <c r="AG105" s="562"/>
      <c r="AH105" s="126">
        <v>16.5</v>
      </c>
      <c r="AI105" s="146">
        <v>70.900000000000006</v>
      </c>
      <c r="AJ105" s="145">
        <v>5.8</v>
      </c>
      <c r="AK105" s="116">
        <v>14.2</v>
      </c>
      <c r="AL105" s="144">
        <v>1</v>
      </c>
      <c r="AM105" s="116">
        <v>6.2</v>
      </c>
      <c r="AN105" s="116" t="s">
        <v>124</v>
      </c>
      <c r="AP105" s="119">
        <v>0.1</v>
      </c>
      <c r="AQ105" s="116" t="s">
        <v>124</v>
      </c>
      <c r="AR105" s="116" t="s">
        <v>124</v>
      </c>
      <c r="AS105" s="121" t="s">
        <v>124</v>
      </c>
      <c r="AT105" s="120" t="s">
        <v>124</v>
      </c>
      <c r="AU105" s="116" t="s">
        <v>124</v>
      </c>
      <c r="AV105" s="116" t="s">
        <v>124</v>
      </c>
      <c r="AW105" s="119" t="s">
        <v>124</v>
      </c>
      <c r="AX105" s="440"/>
      <c r="AY105" s="440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  <c r="BJ105" s="118" t="s">
        <v>792</v>
      </c>
      <c r="BK105" s="208" t="s">
        <v>409</v>
      </c>
      <c r="BL105" s="208" t="s">
        <v>409</v>
      </c>
      <c r="BM105" s="208">
        <v>89</v>
      </c>
      <c r="BN105" s="208">
        <v>16.899999999999999</v>
      </c>
      <c r="BO105" s="208">
        <v>83.1</v>
      </c>
      <c r="BP105" s="208" t="s">
        <v>409</v>
      </c>
      <c r="BQ105" s="208" t="s">
        <v>409</v>
      </c>
      <c r="BR105" s="208" t="s">
        <v>409</v>
      </c>
      <c r="BS105" s="208" t="s">
        <v>409</v>
      </c>
      <c r="BT105" s="276">
        <v>0</v>
      </c>
      <c r="BU105" s="116">
        <v>22.5</v>
      </c>
    </row>
    <row r="106" spans="1:82">
      <c r="A106" s="116">
        <v>5</v>
      </c>
      <c r="B106" s="116">
        <f>COUNTIFS($D$2:D106,D106,$F$2:F106,F106)</f>
        <v>1</v>
      </c>
      <c r="C106" s="511">
        <v>5554</v>
      </c>
      <c r="D106" s="282" t="s">
        <v>2972</v>
      </c>
      <c r="E106" s="266" t="s">
        <v>838</v>
      </c>
      <c r="F106" s="266">
        <v>7111065302</v>
      </c>
      <c r="G106" s="152">
        <v>46</v>
      </c>
      <c r="H106" s="266" t="s">
        <v>2971</v>
      </c>
      <c r="I106" s="281" t="s">
        <v>2945</v>
      </c>
      <c r="J106" s="271" t="s">
        <v>812</v>
      </c>
      <c r="K106" s="299" t="s">
        <v>670</v>
      </c>
      <c r="L106" s="266">
        <v>8</v>
      </c>
      <c r="M106" s="266">
        <v>1</v>
      </c>
      <c r="N106" s="266"/>
      <c r="O106" s="266"/>
      <c r="P106" s="391" t="s">
        <v>2944</v>
      </c>
      <c r="Q106" s="391"/>
      <c r="R106" s="391"/>
      <c r="S106" s="519" t="s">
        <v>1244</v>
      </c>
      <c r="T106" s="702" t="s">
        <v>1244</v>
      </c>
      <c r="U106" s="521" t="s">
        <v>2679</v>
      </c>
      <c r="V106" s="519" t="s">
        <v>1244</v>
      </c>
      <c r="W106" s="523" t="s">
        <v>2678</v>
      </c>
      <c r="X106" s="383"/>
      <c r="Y106" s="519"/>
      <c r="Z106" s="299"/>
      <c r="AA106" s="266"/>
      <c r="AB106" s="339">
        <v>285</v>
      </c>
      <c r="AC106" s="339"/>
      <c r="AD106" s="339"/>
      <c r="AE106" s="339"/>
      <c r="AF106" s="339"/>
      <c r="AG106" s="222"/>
      <c r="AH106" s="126">
        <v>18.7</v>
      </c>
      <c r="AI106" s="146">
        <v>63.1</v>
      </c>
      <c r="AJ106" s="145">
        <v>14</v>
      </c>
      <c r="AK106" s="116">
        <v>18.2</v>
      </c>
      <c r="AL106" s="144">
        <v>0.44</v>
      </c>
      <c r="AM106" s="116">
        <v>2.34</v>
      </c>
      <c r="AN106" s="116" t="s">
        <v>124</v>
      </c>
      <c r="AP106" s="119">
        <v>0.09</v>
      </c>
      <c r="AQ106" s="116">
        <v>49</v>
      </c>
      <c r="AR106" s="116">
        <v>49.4</v>
      </c>
      <c r="AS106" s="142">
        <v>0.9919028340080972</v>
      </c>
      <c r="AT106" s="120">
        <v>0.3</v>
      </c>
      <c r="AU106" s="116">
        <v>0.4</v>
      </c>
      <c r="AV106" s="116">
        <v>10.4</v>
      </c>
      <c r="AW106" s="119">
        <v>11.4</v>
      </c>
      <c r="AX106" s="440"/>
      <c r="AY106" s="440"/>
      <c r="AZ106" s="440"/>
      <c r="BA106" s="440"/>
      <c r="BB106" s="440"/>
      <c r="BC106" s="440"/>
      <c r="BD106" s="440"/>
      <c r="BE106" s="440"/>
      <c r="BF106" s="440"/>
      <c r="BG106" s="440"/>
      <c r="BH106" s="440"/>
      <c r="BI106" s="440"/>
      <c r="BJ106" s="118" t="s">
        <v>792</v>
      </c>
      <c r="BK106" s="208" t="s">
        <v>409</v>
      </c>
      <c r="BL106" s="208" t="s">
        <v>409</v>
      </c>
      <c r="BM106" s="208">
        <v>285</v>
      </c>
      <c r="BN106" s="208">
        <v>11.6</v>
      </c>
      <c r="BO106" s="208">
        <v>88.4</v>
      </c>
      <c r="BP106" s="208" t="s">
        <v>409</v>
      </c>
      <c r="BQ106" s="208" t="s">
        <v>409</v>
      </c>
      <c r="BR106" s="208" t="s">
        <v>409</v>
      </c>
      <c r="BS106" s="208" t="s">
        <v>409</v>
      </c>
      <c r="BT106" s="276">
        <v>0</v>
      </c>
      <c r="BU106" s="116">
        <v>53.2</v>
      </c>
    </row>
    <row r="107" spans="1:82">
      <c r="A107" s="116">
        <v>6</v>
      </c>
      <c r="B107" s="116">
        <f>COUNTIFS($D$2:D107,D107,$F$2:F107,F107)</f>
        <v>1</v>
      </c>
      <c r="C107" s="511">
        <v>5563</v>
      </c>
      <c r="D107" s="282" t="s">
        <v>2891</v>
      </c>
      <c r="E107" s="266" t="s">
        <v>816</v>
      </c>
      <c r="F107" s="266">
        <v>7501215535</v>
      </c>
      <c r="G107" s="152">
        <v>42</v>
      </c>
      <c r="H107" s="266" t="s">
        <v>2970</v>
      </c>
      <c r="I107" s="281" t="s">
        <v>2969</v>
      </c>
      <c r="J107" s="153" t="s">
        <v>812</v>
      </c>
      <c r="K107" s="299" t="s">
        <v>670</v>
      </c>
      <c r="L107" s="266">
        <v>8</v>
      </c>
      <c r="M107" s="266">
        <v>1</v>
      </c>
      <c r="N107" s="266"/>
      <c r="O107" s="266"/>
      <c r="P107" s="391" t="s">
        <v>2944</v>
      </c>
      <c r="Q107" s="391"/>
      <c r="R107" s="391"/>
      <c r="S107" s="200" t="s">
        <v>1244</v>
      </c>
      <c r="T107" s="200" t="s">
        <v>1244</v>
      </c>
      <c r="U107" s="524" t="s">
        <v>2679</v>
      </c>
      <c r="V107" s="519" t="s">
        <v>1244</v>
      </c>
      <c r="W107" s="701" t="s">
        <v>2678</v>
      </c>
      <c r="X107" s="383"/>
      <c r="Y107" s="519" t="s">
        <v>2968</v>
      </c>
      <c r="Z107" s="700"/>
      <c r="AA107" s="651"/>
      <c r="AB107" s="490">
        <v>317</v>
      </c>
      <c r="AC107" s="699"/>
      <c r="AD107" s="699"/>
      <c r="AE107" s="699"/>
      <c r="AF107" s="699"/>
      <c r="AG107" s="698"/>
      <c r="AH107" s="126">
        <v>45.3</v>
      </c>
      <c r="AI107" s="146">
        <v>44</v>
      </c>
      <c r="AJ107" s="145">
        <v>5.6</v>
      </c>
      <c r="AK107" s="116">
        <v>22.6</v>
      </c>
      <c r="AL107" s="144">
        <v>16.8</v>
      </c>
      <c r="AM107" s="116">
        <v>36.200000000000003</v>
      </c>
      <c r="AN107" s="116">
        <v>76</v>
      </c>
      <c r="AP107" s="119">
        <v>0.12</v>
      </c>
      <c r="AQ107" s="116">
        <v>37.9</v>
      </c>
      <c r="AR107" s="116">
        <v>61.6</v>
      </c>
      <c r="AS107" s="142">
        <v>0.61525974025974017</v>
      </c>
      <c r="AT107" s="120">
        <v>0.3</v>
      </c>
      <c r="AU107" s="116">
        <v>0.2</v>
      </c>
      <c r="AV107" s="116">
        <v>10.199999999999999</v>
      </c>
      <c r="AW107" s="119">
        <v>23.4</v>
      </c>
      <c r="AX107" s="440"/>
      <c r="AY107" s="440"/>
      <c r="AZ107" s="440"/>
      <c r="BA107" s="440"/>
      <c r="BB107" s="440"/>
      <c r="BC107" s="440"/>
      <c r="BD107" s="440"/>
      <c r="BE107" s="440"/>
      <c r="BF107" s="440"/>
      <c r="BG107" s="440"/>
      <c r="BH107" s="440"/>
      <c r="BI107" s="440"/>
      <c r="BJ107" s="118" t="s">
        <v>792</v>
      </c>
      <c r="BK107" s="208" t="s">
        <v>409</v>
      </c>
      <c r="BL107" s="208" t="s">
        <v>409</v>
      </c>
      <c r="BM107" s="208">
        <v>317</v>
      </c>
      <c r="BN107" s="208">
        <v>5.7</v>
      </c>
      <c r="BO107" s="208">
        <v>94.3</v>
      </c>
      <c r="BP107" s="208" t="s">
        <v>409</v>
      </c>
      <c r="BQ107" s="208" t="s">
        <v>409</v>
      </c>
      <c r="BR107" s="208" t="s">
        <v>409</v>
      </c>
      <c r="BS107" s="208" t="s">
        <v>409</v>
      </c>
      <c r="BT107" s="276">
        <v>0</v>
      </c>
      <c r="BU107" s="116">
        <v>25</v>
      </c>
    </row>
    <row r="108" spans="1:82">
      <c r="A108" s="116">
        <v>7</v>
      </c>
      <c r="B108" s="116">
        <f>COUNTIFS($D$2:D108,D108,$F$2:F108,F108)</f>
        <v>1</v>
      </c>
      <c r="C108" s="511">
        <v>5577</v>
      </c>
      <c r="D108" s="282" t="s">
        <v>2967</v>
      </c>
      <c r="E108" s="266" t="s">
        <v>2004</v>
      </c>
      <c r="F108" s="266">
        <v>505516203</v>
      </c>
      <c r="G108" s="152">
        <v>67</v>
      </c>
      <c r="H108" s="266" t="s">
        <v>2966</v>
      </c>
      <c r="I108" s="281" t="s">
        <v>2965</v>
      </c>
      <c r="J108" s="697" t="s">
        <v>812</v>
      </c>
      <c r="K108" s="299" t="s">
        <v>670</v>
      </c>
      <c r="L108" s="266">
        <v>8</v>
      </c>
      <c r="M108" s="266">
        <v>1</v>
      </c>
      <c r="N108" s="266"/>
      <c r="O108" s="266"/>
      <c r="P108" s="391" t="s">
        <v>2944</v>
      </c>
      <c r="Q108" s="391"/>
      <c r="R108" s="696"/>
      <c r="S108" s="695" t="s">
        <v>1244</v>
      </c>
      <c r="T108" s="200" t="s">
        <v>2941</v>
      </c>
      <c r="U108" s="694" t="s">
        <v>2679</v>
      </c>
      <c r="V108" s="519" t="s">
        <v>1244</v>
      </c>
      <c r="W108" s="520" t="s">
        <v>2678</v>
      </c>
      <c r="X108" s="201"/>
      <c r="Y108" s="200" t="s">
        <v>2956</v>
      </c>
      <c r="Z108" s="318"/>
      <c r="AA108" s="152"/>
      <c r="AB108" s="389">
        <v>224</v>
      </c>
      <c r="AC108" s="389"/>
      <c r="AD108" s="389"/>
      <c r="AE108" s="389"/>
      <c r="AF108" s="389"/>
      <c r="AG108" s="222"/>
      <c r="AH108" s="126">
        <v>36.9</v>
      </c>
      <c r="AI108" s="146">
        <v>44</v>
      </c>
      <c r="AJ108" s="145">
        <v>12.4</v>
      </c>
      <c r="AK108" s="116">
        <v>30</v>
      </c>
      <c r="AL108" s="144">
        <v>1.76</v>
      </c>
      <c r="AM108" s="116">
        <v>4.78</v>
      </c>
      <c r="AN108" s="116">
        <v>38.299999999999997</v>
      </c>
      <c r="AP108" s="119">
        <v>0.5</v>
      </c>
      <c r="AQ108" s="116">
        <v>33</v>
      </c>
      <c r="AR108" s="116">
        <v>65.900000000000006</v>
      </c>
      <c r="AS108" s="142">
        <v>0.5007587253414264</v>
      </c>
      <c r="AT108" s="120">
        <v>1.1000000000000001</v>
      </c>
      <c r="AU108" s="116">
        <v>1.7</v>
      </c>
      <c r="AV108" s="116">
        <v>6.7</v>
      </c>
      <c r="AW108" s="119">
        <v>7.7</v>
      </c>
      <c r="AX108" s="440"/>
      <c r="AY108" s="440"/>
      <c r="AZ108" s="440"/>
      <c r="BA108" s="440"/>
      <c r="BB108" s="440"/>
      <c r="BC108" s="440"/>
      <c r="BD108" s="440"/>
      <c r="BE108" s="440"/>
      <c r="BF108" s="440"/>
      <c r="BG108" s="440"/>
      <c r="BH108" s="440"/>
      <c r="BI108" s="440"/>
      <c r="BJ108" s="116" t="s">
        <v>172</v>
      </c>
      <c r="BK108" s="208" t="s">
        <v>409</v>
      </c>
      <c r="BL108" s="208" t="s">
        <v>409</v>
      </c>
      <c r="BM108" s="208">
        <v>224</v>
      </c>
      <c r="BN108" s="208">
        <v>22.8</v>
      </c>
      <c r="BO108" s="208">
        <v>77.2</v>
      </c>
      <c r="BP108" s="208" t="s">
        <v>409</v>
      </c>
      <c r="BQ108" s="208" t="s">
        <v>409</v>
      </c>
      <c r="BR108" s="208" t="s">
        <v>409</v>
      </c>
      <c r="BS108" s="208" t="s">
        <v>409</v>
      </c>
      <c r="BT108" s="276">
        <v>0</v>
      </c>
      <c r="BU108" s="116">
        <v>46.2</v>
      </c>
    </row>
    <row r="109" spans="1:82">
      <c r="A109" s="116">
        <v>8</v>
      </c>
      <c r="B109" s="116">
        <f>COUNTIFS($D$2:D109,D109,$F$2:F109,F109)</f>
        <v>1</v>
      </c>
      <c r="C109" s="345">
        <v>5591</v>
      </c>
      <c r="D109" s="154" t="s">
        <v>2964</v>
      </c>
      <c r="E109" s="152" t="s">
        <v>951</v>
      </c>
      <c r="F109" s="152">
        <v>520924347</v>
      </c>
      <c r="G109" s="152">
        <v>65</v>
      </c>
      <c r="H109" s="152" t="s">
        <v>2963</v>
      </c>
      <c r="I109" s="274" t="s">
        <v>60</v>
      </c>
      <c r="J109" s="153" t="s">
        <v>812</v>
      </c>
      <c r="K109" s="318" t="s">
        <v>670</v>
      </c>
      <c r="L109" s="152">
        <v>8</v>
      </c>
      <c r="M109" s="152" t="s">
        <v>2962</v>
      </c>
      <c r="N109" s="152"/>
      <c r="O109" s="152"/>
      <c r="P109" s="380" t="s">
        <v>2944</v>
      </c>
      <c r="Q109" s="380"/>
      <c r="R109" s="380"/>
      <c r="S109" s="200" t="s">
        <v>1244</v>
      </c>
      <c r="T109" s="200" t="s">
        <v>2941</v>
      </c>
      <c r="U109" s="524" t="s">
        <v>2679</v>
      </c>
      <c r="V109" s="200" t="s">
        <v>1244</v>
      </c>
      <c r="W109" s="523" t="s">
        <v>2678</v>
      </c>
      <c r="X109" s="692"/>
      <c r="Y109" s="200" t="s">
        <v>2956</v>
      </c>
      <c r="Z109" s="318"/>
      <c r="AA109" s="152"/>
      <c r="AB109" s="339">
        <v>21966</v>
      </c>
      <c r="AC109" s="339"/>
      <c r="AD109" s="339"/>
      <c r="AE109" s="339"/>
      <c r="AF109" s="339"/>
      <c r="AG109" s="222"/>
      <c r="AH109" s="126">
        <v>0.3</v>
      </c>
      <c r="AI109" s="146">
        <v>16.8</v>
      </c>
      <c r="AJ109" s="145">
        <v>81.7</v>
      </c>
      <c r="AK109" s="116">
        <v>0.3</v>
      </c>
      <c r="AL109" s="123">
        <v>0</v>
      </c>
      <c r="AM109" s="116">
        <v>0.6</v>
      </c>
      <c r="AN109" s="116" t="s">
        <v>124</v>
      </c>
      <c r="AP109" s="119">
        <v>0</v>
      </c>
      <c r="AQ109" s="116">
        <v>66.7</v>
      </c>
      <c r="AR109" s="116">
        <v>32.700000000000003</v>
      </c>
      <c r="AS109" s="142">
        <v>2.0397553516819569</v>
      </c>
      <c r="AT109" s="120">
        <v>0.03</v>
      </c>
      <c r="AU109" s="116">
        <v>0</v>
      </c>
      <c r="AV109" s="116">
        <v>14.2</v>
      </c>
      <c r="AW109" s="119">
        <v>7.2</v>
      </c>
      <c r="AX109" s="440"/>
      <c r="AY109" s="440"/>
      <c r="AZ109" s="440"/>
      <c r="BA109" s="440"/>
      <c r="BB109" s="440"/>
      <c r="BC109" s="440"/>
      <c r="BD109" s="440"/>
      <c r="BE109" s="440"/>
      <c r="BF109" s="440"/>
      <c r="BG109" s="440"/>
      <c r="BH109" s="440"/>
      <c r="BI109" s="440"/>
      <c r="BJ109" s="116" t="s">
        <v>778</v>
      </c>
      <c r="BK109" s="214">
        <v>2.5</v>
      </c>
      <c r="BL109" s="214" t="s">
        <v>409</v>
      </c>
      <c r="BM109" s="285">
        <v>21966</v>
      </c>
      <c r="BN109" s="213">
        <v>80.7</v>
      </c>
      <c r="BO109" s="213">
        <v>19.3</v>
      </c>
      <c r="BP109" s="213" t="s">
        <v>409</v>
      </c>
      <c r="BQ109" s="213" t="s">
        <v>409</v>
      </c>
      <c r="BR109" s="213" t="s">
        <v>409</v>
      </c>
      <c r="BS109" s="212" t="s">
        <v>409</v>
      </c>
      <c r="BT109" s="275">
        <v>0</v>
      </c>
      <c r="BU109" s="116">
        <v>66.8</v>
      </c>
    </row>
    <row r="110" spans="1:82">
      <c r="A110" s="116">
        <v>9</v>
      </c>
      <c r="B110" s="116">
        <f>COUNTIFS($D$2:D110,D110,$F$2:F110,F110)</f>
        <v>1</v>
      </c>
      <c r="C110" s="345">
        <v>5598</v>
      </c>
      <c r="D110" s="154" t="s">
        <v>2961</v>
      </c>
      <c r="E110" s="152" t="s">
        <v>1022</v>
      </c>
      <c r="F110" s="152">
        <v>476118405</v>
      </c>
      <c r="G110" s="152">
        <v>70</v>
      </c>
      <c r="H110" s="152" t="s">
        <v>2958</v>
      </c>
      <c r="I110" s="274" t="s">
        <v>2960</v>
      </c>
      <c r="J110" s="153" t="s">
        <v>812</v>
      </c>
      <c r="K110" s="318" t="s">
        <v>670</v>
      </c>
      <c r="L110" s="152">
        <v>9</v>
      </c>
      <c r="M110" s="152">
        <v>1</v>
      </c>
      <c r="N110" s="152"/>
      <c r="O110" s="152"/>
      <c r="P110" s="380" t="s">
        <v>2944</v>
      </c>
      <c r="Q110" s="380"/>
      <c r="R110" s="380"/>
      <c r="S110" s="200" t="s">
        <v>1244</v>
      </c>
      <c r="T110" s="200" t="s">
        <v>2941</v>
      </c>
      <c r="U110" s="524" t="s">
        <v>2679</v>
      </c>
      <c r="V110" s="200" t="s">
        <v>1244</v>
      </c>
      <c r="W110" s="523" t="s">
        <v>2678</v>
      </c>
      <c r="X110" s="692"/>
      <c r="Y110" s="200" t="s">
        <v>2956</v>
      </c>
      <c r="Z110" s="318"/>
      <c r="AA110" s="152"/>
      <c r="AB110" s="339">
        <v>349</v>
      </c>
      <c r="AC110" s="339"/>
      <c r="AD110" s="339"/>
      <c r="AE110" s="339"/>
      <c r="AF110" s="339"/>
      <c r="AG110" s="222"/>
      <c r="AH110" s="126">
        <v>22.2</v>
      </c>
      <c r="AI110" s="146">
        <v>69.599999999999994</v>
      </c>
      <c r="AJ110" s="145">
        <v>3.7</v>
      </c>
      <c r="AK110" s="116">
        <v>21.7</v>
      </c>
      <c r="AL110" s="123">
        <v>0.8</v>
      </c>
      <c r="AM110" s="116">
        <v>3.5</v>
      </c>
      <c r="AN110" s="116" t="s">
        <v>124</v>
      </c>
      <c r="AP110" s="119">
        <v>0.3</v>
      </c>
      <c r="AQ110" s="116">
        <v>36.9</v>
      </c>
      <c r="AR110" s="116">
        <v>62.2</v>
      </c>
      <c r="AS110" s="142">
        <v>0.59324758842443726</v>
      </c>
      <c r="AT110" s="120">
        <v>0.4</v>
      </c>
      <c r="AU110" s="116">
        <v>1.5</v>
      </c>
      <c r="AV110" s="116">
        <v>4.2</v>
      </c>
      <c r="AW110" s="119">
        <v>10</v>
      </c>
      <c r="AX110" s="438">
        <v>30.1</v>
      </c>
      <c r="AY110" s="437">
        <v>89.4</v>
      </c>
      <c r="AZ110" s="437"/>
      <c r="BA110" s="437">
        <v>6.8</v>
      </c>
      <c r="BB110" s="510">
        <v>64.599999999999994</v>
      </c>
      <c r="BC110" s="437" t="s">
        <v>124</v>
      </c>
      <c r="BD110" s="437" t="s">
        <v>124</v>
      </c>
      <c r="BE110" s="437" t="s">
        <v>124</v>
      </c>
      <c r="BF110" s="437" t="s">
        <v>124</v>
      </c>
      <c r="BG110" s="437">
        <v>42.8</v>
      </c>
      <c r="BH110" s="437">
        <v>27.7</v>
      </c>
      <c r="BI110" s="437" t="s">
        <v>124</v>
      </c>
      <c r="BJ110" s="116" t="s">
        <v>172</v>
      </c>
      <c r="BK110" s="208" t="s">
        <v>409</v>
      </c>
      <c r="BL110" s="208" t="s">
        <v>409</v>
      </c>
      <c r="BM110" s="208">
        <v>349</v>
      </c>
      <c r="BN110" s="208">
        <v>50.7</v>
      </c>
      <c r="BO110" s="208">
        <v>49.3</v>
      </c>
      <c r="BP110" s="208" t="s">
        <v>409</v>
      </c>
      <c r="BQ110" s="208" t="s">
        <v>409</v>
      </c>
      <c r="BR110" s="208" t="s">
        <v>409</v>
      </c>
      <c r="BS110" s="208" t="s">
        <v>409</v>
      </c>
      <c r="BT110" s="276">
        <v>0</v>
      </c>
      <c r="BU110" s="116">
        <v>11.9</v>
      </c>
    </row>
    <row r="111" spans="1:82">
      <c r="A111" s="116">
        <v>10</v>
      </c>
      <c r="B111" s="116">
        <f>COUNTIFS($D$2:D111,D111,$F$2:F111,F111)</f>
        <v>1</v>
      </c>
      <c r="C111" s="345">
        <v>5599</v>
      </c>
      <c r="D111" s="154" t="s">
        <v>2959</v>
      </c>
      <c r="E111" s="152" t="s">
        <v>1001</v>
      </c>
      <c r="F111" s="152">
        <v>520221008</v>
      </c>
      <c r="G111" s="152">
        <v>65</v>
      </c>
      <c r="H111" s="152" t="s">
        <v>2958</v>
      </c>
      <c r="I111" s="274" t="s">
        <v>60</v>
      </c>
      <c r="J111" s="153" t="s">
        <v>812</v>
      </c>
      <c r="K111" s="318" t="s">
        <v>670</v>
      </c>
      <c r="L111" s="152">
        <v>4</v>
      </c>
      <c r="M111" s="152">
        <v>2</v>
      </c>
      <c r="N111" s="152"/>
      <c r="O111" s="152"/>
      <c r="P111" s="380" t="s">
        <v>2957</v>
      </c>
      <c r="Q111" s="380"/>
      <c r="R111" s="380"/>
      <c r="S111" s="200" t="s">
        <v>1244</v>
      </c>
      <c r="T111" s="200" t="s">
        <v>2941</v>
      </c>
      <c r="U111" s="524" t="s">
        <v>2679</v>
      </c>
      <c r="V111" s="200" t="s">
        <v>1244</v>
      </c>
      <c r="W111" s="523"/>
      <c r="X111" s="692"/>
      <c r="Y111" s="200" t="s">
        <v>2956</v>
      </c>
      <c r="Z111" s="318"/>
      <c r="AA111" s="152"/>
      <c r="AB111" s="339">
        <v>139</v>
      </c>
      <c r="AC111" s="339"/>
      <c r="AD111" s="339"/>
      <c r="AE111" s="339"/>
      <c r="AF111" s="339"/>
      <c r="AG111" s="222"/>
      <c r="AH111" s="126">
        <v>72.099999999999994</v>
      </c>
      <c r="AI111" s="146">
        <v>15.8</v>
      </c>
      <c r="AJ111" s="145">
        <v>8</v>
      </c>
      <c r="AK111" s="116">
        <v>53.6</v>
      </c>
      <c r="AL111" s="123">
        <v>6.2</v>
      </c>
      <c r="AM111" s="116">
        <v>8.6999999999999993</v>
      </c>
      <c r="AN111" s="116">
        <v>22.8</v>
      </c>
      <c r="AP111" s="119">
        <v>0.6</v>
      </c>
      <c r="AQ111" s="116" t="s">
        <v>124</v>
      </c>
      <c r="AR111" s="116" t="s">
        <v>124</v>
      </c>
      <c r="AS111" s="121" t="s">
        <v>124</v>
      </c>
      <c r="AT111" s="120" t="s">
        <v>124</v>
      </c>
      <c r="AU111" s="116" t="s">
        <v>124</v>
      </c>
      <c r="AV111" s="116" t="s">
        <v>124</v>
      </c>
      <c r="AW111" s="119" t="s">
        <v>124</v>
      </c>
      <c r="AX111" s="438">
        <v>7.1</v>
      </c>
      <c r="AY111" s="437">
        <v>85.2</v>
      </c>
      <c r="AZ111" s="437"/>
      <c r="BA111" s="437">
        <v>2.2999999999999998</v>
      </c>
      <c r="BB111" s="510">
        <v>15.7</v>
      </c>
      <c r="BC111" s="437" t="s">
        <v>124</v>
      </c>
      <c r="BD111" s="437" t="s">
        <v>124</v>
      </c>
      <c r="BE111" s="437" t="s">
        <v>124</v>
      </c>
      <c r="BF111" s="437" t="s">
        <v>124</v>
      </c>
      <c r="BG111" s="437">
        <v>39.9</v>
      </c>
      <c r="BH111" s="437">
        <v>6.3</v>
      </c>
      <c r="BI111" s="693">
        <v>0.4</v>
      </c>
      <c r="BJ111" s="116" t="s">
        <v>793</v>
      </c>
      <c r="BK111" s="208" t="s">
        <v>409</v>
      </c>
      <c r="BL111" s="208" t="s">
        <v>409</v>
      </c>
      <c r="BM111" s="208">
        <v>139</v>
      </c>
      <c r="BN111" s="208">
        <v>15.8</v>
      </c>
      <c r="BO111" s="208">
        <v>84.2</v>
      </c>
      <c r="BP111" s="208" t="s">
        <v>409</v>
      </c>
      <c r="BQ111" s="208" t="s">
        <v>409</v>
      </c>
      <c r="BR111" s="208" t="s">
        <v>409</v>
      </c>
      <c r="BS111" s="208" t="s">
        <v>409</v>
      </c>
      <c r="BT111" s="276">
        <v>0</v>
      </c>
      <c r="BU111" s="116">
        <v>6.5</v>
      </c>
    </row>
    <row r="112" spans="1:82">
      <c r="A112" s="116">
        <v>11</v>
      </c>
      <c r="B112" s="116">
        <f>COUNTIFS($D$2:D112,D112,$F$2:F112,F112)</f>
        <v>1</v>
      </c>
      <c r="C112" s="345">
        <v>5655</v>
      </c>
      <c r="D112" s="154" t="s">
        <v>2202</v>
      </c>
      <c r="E112" s="152" t="s">
        <v>1150</v>
      </c>
      <c r="F112" s="152">
        <v>5010091179</v>
      </c>
      <c r="G112" s="152">
        <v>67</v>
      </c>
      <c r="H112" s="152" t="s">
        <v>2949</v>
      </c>
      <c r="I112" s="274" t="s">
        <v>2201</v>
      </c>
      <c r="J112" s="153" t="s">
        <v>812</v>
      </c>
      <c r="K112" s="318" t="s">
        <v>670</v>
      </c>
      <c r="L112" s="152">
        <v>9</v>
      </c>
      <c r="M112" s="152">
        <v>1</v>
      </c>
      <c r="N112" s="152"/>
      <c r="O112" s="152"/>
      <c r="P112" s="380" t="s">
        <v>2944</v>
      </c>
      <c r="Q112" s="380"/>
      <c r="R112" s="380"/>
      <c r="S112" s="200" t="s">
        <v>1244</v>
      </c>
      <c r="T112" s="200" t="s">
        <v>2941</v>
      </c>
      <c r="U112" s="524" t="s">
        <v>2940</v>
      </c>
      <c r="V112" s="200" t="s">
        <v>1244</v>
      </c>
      <c r="W112" s="523" t="s">
        <v>2678</v>
      </c>
      <c r="X112" s="692"/>
      <c r="Y112" s="200"/>
      <c r="Z112" s="318"/>
      <c r="AA112" s="152"/>
      <c r="AB112" s="490">
        <v>299</v>
      </c>
      <c r="AC112" s="490"/>
      <c r="AD112" s="490"/>
      <c r="AE112" s="490"/>
      <c r="AF112" s="490"/>
      <c r="AG112" s="222"/>
      <c r="AH112" s="126">
        <v>48.8</v>
      </c>
      <c r="AI112" s="146">
        <v>43.8</v>
      </c>
      <c r="AJ112" s="145">
        <v>1.2</v>
      </c>
      <c r="AK112" s="116">
        <v>47.4</v>
      </c>
      <c r="AL112" s="123">
        <v>0.5</v>
      </c>
      <c r="AM112" s="116">
        <v>0.9</v>
      </c>
      <c r="AN112" s="116" t="s">
        <v>124</v>
      </c>
      <c r="AP112" s="119">
        <v>0.2</v>
      </c>
      <c r="AQ112" s="116">
        <v>22.5</v>
      </c>
      <c r="AR112" s="116">
        <v>69.7</v>
      </c>
      <c r="AS112" s="142">
        <v>0.32281205164992827</v>
      </c>
      <c r="AT112" s="120">
        <v>0.2</v>
      </c>
      <c r="AU112" s="116">
        <v>0.8</v>
      </c>
      <c r="AV112" s="116">
        <v>5.3</v>
      </c>
      <c r="AW112" s="119">
        <v>8.8000000000000007</v>
      </c>
      <c r="AX112" s="440"/>
      <c r="AY112" s="440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0"/>
      <c r="BJ112" s="116" t="s">
        <v>793</v>
      </c>
      <c r="BK112" s="214">
        <v>2.2999999999999998</v>
      </c>
      <c r="BL112" s="214" t="s">
        <v>409</v>
      </c>
      <c r="BM112" s="285">
        <v>299</v>
      </c>
      <c r="BN112" s="213">
        <v>7</v>
      </c>
      <c r="BO112" s="213">
        <v>93</v>
      </c>
      <c r="BP112" s="213" t="s">
        <v>409</v>
      </c>
      <c r="BQ112" s="213" t="s">
        <v>409</v>
      </c>
      <c r="BR112" s="213" t="s">
        <v>409</v>
      </c>
      <c r="BS112" s="212" t="s">
        <v>409</v>
      </c>
      <c r="BT112" s="275">
        <v>0</v>
      </c>
      <c r="BU112" s="116">
        <v>44.3</v>
      </c>
    </row>
    <row r="113" spans="1:82">
      <c r="A113" s="116">
        <v>12</v>
      </c>
      <c r="B113" s="116">
        <f>COUNTIFS($D$2:D113,D113,$F$2:F113,F113)</f>
        <v>1</v>
      </c>
      <c r="C113" s="345">
        <v>5656</v>
      </c>
      <c r="D113" s="154" t="s">
        <v>2955</v>
      </c>
      <c r="E113" s="152" t="s">
        <v>1328</v>
      </c>
      <c r="F113" s="152">
        <v>5710150908</v>
      </c>
      <c r="G113" s="152">
        <v>60</v>
      </c>
      <c r="H113" s="152" t="s">
        <v>2949</v>
      </c>
      <c r="I113" s="274" t="s">
        <v>367</v>
      </c>
      <c r="J113" s="153" t="s">
        <v>812</v>
      </c>
      <c r="K113" s="318" t="s">
        <v>670</v>
      </c>
      <c r="L113" s="152">
        <v>9</v>
      </c>
      <c r="M113" s="152">
        <v>1</v>
      </c>
      <c r="N113" s="152"/>
      <c r="O113" s="152"/>
      <c r="P113" s="380" t="s">
        <v>2944</v>
      </c>
      <c r="Q113" s="380"/>
      <c r="R113" s="380"/>
      <c r="S113" s="200" t="s">
        <v>1244</v>
      </c>
      <c r="T113" s="200" t="s">
        <v>2941</v>
      </c>
      <c r="U113" s="524" t="s">
        <v>2940</v>
      </c>
      <c r="V113" s="200" t="s">
        <v>2939</v>
      </c>
      <c r="W113" s="523" t="s">
        <v>2678</v>
      </c>
      <c r="X113" s="692"/>
      <c r="Y113" s="200"/>
      <c r="Z113" s="318"/>
      <c r="AA113" s="152"/>
      <c r="AB113" s="389">
        <v>347</v>
      </c>
      <c r="AC113" s="389"/>
      <c r="AD113" s="389"/>
      <c r="AE113" s="389"/>
      <c r="AF113" s="389"/>
      <c r="AG113" s="222"/>
      <c r="AH113" s="126">
        <v>62.2</v>
      </c>
      <c r="AI113" s="146">
        <v>30</v>
      </c>
      <c r="AJ113" s="145">
        <v>1.2</v>
      </c>
      <c r="AK113" s="116">
        <v>37.700000000000003</v>
      </c>
      <c r="AL113" s="123">
        <v>3.3</v>
      </c>
      <c r="AM113" s="116">
        <v>5.4</v>
      </c>
      <c r="AN113" s="116" t="s">
        <v>124</v>
      </c>
      <c r="AP113" s="119">
        <v>0.05</v>
      </c>
      <c r="AQ113" s="116">
        <v>29</v>
      </c>
      <c r="AR113" s="116">
        <v>70</v>
      </c>
      <c r="AS113" s="142">
        <v>0.41428571428571431</v>
      </c>
      <c r="AT113" s="120">
        <v>0.7</v>
      </c>
      <c r="AU113" s="116">
        <v>0.3</v>
      </c>
      <c r="AV113" s="116">
        <v>6.2</v>
      </c>
      <c r="AW113" s="119">
        <v>11.1</v>
      </c>
      <c r="AX113" s="440">
        <v>5.8</v>
      </c>
      <c r="AY113" s="440">
        <v>81.599999999999994</v>
      </c>
      <c r="AZ113" s="440"/>
      <c r="BA113" s="437">
        <v>6.7</v>
      </c>
      <c r="BB113" s="510">
        <v>36.4</v>
      </c>
      <c r="BC113" s="437" t="s">
        <v>124</v>
      </c>
      <c r="BD113" s="437" t="s">
        <v>124</v>
      </c>
      <c r="BE113" s="437" t="s">
        <v>124</v>
      </c>
      <c r="BF113" s="437" t="s">
        <v>124</v>
      </c>
      <c r="BG113" s="437">
        <v>65.7</v>
      </c>
      <c r="BH113" s="437">
        <v>23.9</v>
      </c>
      <c r="BI113" s="437" t="s">
        <v>124</v>
      </c>
      <c r="BJ113" s="116" t="s">
        <v>793</v>
      </c>
      <c r="BK113" s="214" t="s">
        <v>409</v>
      </c>
      <c r="BL113" s="214" t="s">
        <v>409</v>
      </c>
      <c r="BM113" s="285">
        <v>347</v>
      </c>
      <c r="BN113" s="213">
        <v>26.5</v>
      </c>
      <c r="BO113" s="213">
        <v>73.5</v>
      </c>
      <c r="BP113" s="213" t="s">
        <v>409</v>
      </c>
      <c r="BQ113" s="213" t="s">
        <v>409</v>
      </c>
      <c r="BR113" s="213" t="s">
        <v>409</v>
      </c>
      <c r="BS113" s="212" t="s">
        <v>409</v>
      </c>
      <c r="BT113" s="275">
        <v>0</v>
      </c>
      <c r="BU113" s="116">
        <v>70.400000000000006</v>
      </c>
    </row>
    <row r="114" spans="1:82">
      <c r="A114" s="116">
        <v>13</v>
      </c>
      <c r="B114" s="116">
        <f>COUNTIFS($D$2:D114,D114,$F$2:F114,F114)</f>
        <v>1</v>
      </c>
      <c r="C114" s="687">
        <v>5661</v>
      </c>
      <c r="D114" s="686" t="s">
        <v>2954</v>
      </c>
      <c r="E114" s="659" t="s">
        <v>2004</v>
      </c>
      <c r="F114" s="659">
        <v>515223058</v>
      </c>
      <c r="G114" s="152">
        <v>66</v>
      </c>
      <c r="H114" s="659" t="s">
        <v>2949</v>
      </c>
      <c r="I114" s="676" t="s">
        <v>55</v>
      </c>
      <c r="J114" s="685" t="s">
        <v>812</v>
      </c>
      <c r="K114" s="675" t="s">
        <v>670</v>
      </c>
      <c r="L114" s="659">
        <v>8</v>
      </c>
      <c r="M114" s="659">
        <v>1</v>
      </c>
      <c r="N114" s="659"/>
      <c r="O114" s="659"/>
      <c r="P114" s="674" t="s">
        <v>2944</v>
      </c>
      <c r="Q114" s="674"/>
      <c r="R114" s="674"/>
      <c r="S114" s="671"/>
      <c r="T114" s="671"/>
      <c r="U114" s="673"/>
      <c r="V114" s="671"/>
      <c r="W114" s="672"/>
      <c r="X114" s="684"/>
      <c r="Y114" s="671"/>
      <c r="Z114" s="675"/>
      <c r="AA114" s="659"/>
      <c r="AB114" s="670">
        <v>561</v>
      </c>
      <c r="AC114" s="670"/>
      <c r="AD114" s="670"/>
      <c r="AE114" s="670"/>
      <c r="AF114" s="670"/>
      <c r="AG114" s="669" t="s">
        <v>2886</v>
      </c>
      <c r="AH114" s="408" t="s">
        <v>124</v>
      </c>
      <c r="AI114" s="407" t="s">
        <v>124</v>
      </c>
      <c r="AJ114" s="406" t="s">
        <v>124</v>
      </c>
      <c r="AK114" s="402" t="s">
        <v>124</v>
      </c>
      <c r="AL114" s="465" t="s">
        <v>124</v>
      </c>
      <c r="AM114" s="402" t="s">
        <v>124</v>
      </c>
      <c r="AN114" s="402" t="s">
        <v>124</v>
      </c>
      <c r="AO114" s="404"/>
      <c r="AP114" s="464" t="s">
        <v>124</v>
      </c>
      <c r="AQ114" s="402" t="s">
        <v>124</v>
      </c>
      <c r="AR114" s="402" t="s">
        <v>124</v>
      </c>
      <c r="AS114" s="496" t="s">
        <v>124</v>
      </c>
      <c r="AT114" s="495" t="s">
        <v>124</v>
      </c>
      <c r="AU114" s="402" t="s">
        <v>124</v>
      </c>
      <c r="AV114" s="402" t="s">
        <v>124</v>
      </c>
      <c r="AW114" s="464" t="s">
        <v>124</v>
      </c>
      <c r="AX114" s="463"/>
      <c r="AY114" s="463"/>
      <c r="AZ114" s="463"/>
      <c r="BA114" s="463"/>
      <c r="BB114" s="463"/>
      <c r="BC114" s="463"/>
      <c r="BD114" s="463"/>
      <c r="BE114" s="463"/>
      <c r="BF114" s="463"/>
      <c r="BG114" s="463"/>
      <c r="BH114" s="463"/>
      <c r="BI114" s="463"/>
      <c r="BJ114" s="402" t="s">
        <v>124</v>
      </c>
      <c r="BK114" s="214" t="s">
        <v>409</v>
      </c>
      <c r="BL114" s="214" t="s">
        <v>409</v>
      </c>
      <c r="BM114" s="214">
        <v>561</v>
      </c>
      <c r="BN114" s="289">
        <v>6.4</v>
      </c>
      <c r="BO114" s="289">
        <v>93.6</v>
      </c>
      <c r="BP114" s="289" t="s">
        <v>409</v>
      </c>
      <c r="BQ114" s="289" t="s">
        <v>409</v>
      </c>
      <c r="BR114" s="289" t="s">
        <v>409</v>
      </c>
      <c r="BS114" s="214" t="s">
        <v>409</v>
      </c>
      <c r="BT114" s="214">
        <v>0</v>
      </c>
      <c r="BU114" s="402" t="s">
        <v>124</v>
      </c>
    </row>
    <row r="115" spans="1:82">
      <c r="A115" s="116">
        <v>14</v>
      </c>
      <c r="B115" s="116">
        <f>COUNTIFS($D$2:D115,D115,$F$2:F115,F115)</f>
        <v>1</v>
      </c>
      <c r="C115" s="687">
        <v>5664</v>
      </c>
      <c r="D115" s="686" t="s">
        <v>2953</v>
      </c>
      <c r="E115" s="659" t="s">
        <v>826</v>
      </c>
      <c r="F115" s="659">
        <v>480326022</v>
      </c>
      <c r="G115" s="152">
        <v>69</v>
      </c>
      <c r="H115" s="659" t="s">
        <v>2949</v>
      </c>
      <c r="I115" s="676" t="s">
        <v>2952</v>
      </c>
      <c r="J115" s="685" t="s">
        <v>812</v>
      </c>
      <c r="K115" s="675" t="s">
        <v>670</v>
      </c>
      <c r="L115" s="659">
        <v>8</v>
      </c>
      <c r="M115" s="659">
        <v>1</v>
      </c>
      <c r="N115" s="659"/>
      <c r="O115" s="659"/>
      <c r="P115" s="674" t="s">
        <v>2944</v>
      </c>
      <c r="Q115" s="674"/>
      <c r="R115" s="674"/>
      <c r="S115" s="671"/>
      <c r="T115" s="671"/>
      <c r="U115" s="673"/>
      <c r="V115" s="671"/>
      <c r="W115" s="672"/>
      <c r="X115" s="684"/>
      <c r="Y115" s="671"/>
      <c r="Z115" s="675"/>
      <c r="AA115" s="659"/>
      <c r="AB115" s="670">
        <v>7674</v>
      </c>
      <c r="AC115" s="670"/>
      <c r="AD115" s="670"/>
      <c r="AE115" s="670"/>
      <c r="AF115" s="670"/>
      <c r="AG115" s="669" t="s">
        <v>2886</v>
      </c>
      <c r="AH115" s="408" t="s">
        <v>124</v>
      </c>
      <c r="AI115" s="407" t="s">
        <v>124</v>
      </c>
      <c r="AJ115" s="406" t="s">
        <v>124</v>
      </c>
      <c r="AK115" s="402" t="s">
        <v>124</v>
      </c>
      <c r="AL115" s="465" t="s">
        <v>124</v>
      </c>
      <c r="AM115" s="402" t="s">
        <v>124</v>
      </c>
      <c r="AN115" s="402" t="s">
        <v>124</v>
      </c>
      <c r="AO115" s="404"/>
      <c r="AP115" s="464" t="s">
        <v>124</v>
      </c>
      <c r="AQ115" s="402" t="s">
        <v>124</v>
      </c>
      <c r="AR115" s="402" t="s">
        <v>124</v>
      </c>
      <c r="AS115" s="496" t="s">
        <v>124</v>
      </c>
      <c r="AT115" s="495" t="s">
        <v>124</v>
      </c>
      <c r="AU115" s="402" t="s">
        <v>124</v>
      </c>
      <c r="AV115" s="402" t="s">
        <v>124</v>
      </c>
      <c r="AW115" s="464" t="s">
        <v>124</v>
      </c>
      <c r="AX115" s="463"/>
      <c r="AY115" s="463"/>
      <c r="AZ115" s="463"/>
      <c r="BA115" s="463"/>
      <c r="BB115" s="463"/>
      <c r="BC115" s="463"/>
      <c r="BD115" s="463"/>
      <c r="BE115" s="463"/>
      <c r="BF115" s="463"/>
      <c r="BG115" s="463"/>
      <c r="BH115" s="463"/>
      <c r="BI115" s="463"/>
      <c r="BJ115" s="402" t="s">
        <v>124</v>
      </c>
      <c r="BK115" s="214" t="s">
        <v>409</v>
      </c>
      <c r="BL115" s="214" t="s">
        <v>409</v>
      </c>
      <c r="BM115" s="214">
        <v>7674</v>
      </c>
      <c r="BN115" s="289">
        <v>49.7</v>
      </c>
      <c r="BO115" s="289">
        <v>50.3</v>
      </c>
      <c r="BP115" s="289" t="s">
        <v>409</v>
      </c>
      <c r="BQ115" s="289" t="s">
        <v>409</v>
      </c>
      <c r="BR115" s="289" t="s">
        <v>409</v>
      </c>
      <c r="BS115" s="214" t="s">
        <v>409</v>
      </c>
      <c r="BT115" s="214">
        <v>0</v>
      </c>
      <c r="BU115" s="402" t="s">
        <v>124</v>
      </c>
      <c r="BV115" s="668"/>
      <c r="BW115" s="666"/>
      <c r="BX115" s="667"/>
      <c r="BY115" s="667"/>
      <c r="BZ115" s="666"/>
      <c r="CA115" s="666"/>
      <c r="CB115" s="666"/>
      <c r="CC115" s="666"/>
      <c r="CD115" s="666"/>
    </row>
    <row r="116" spans="1:82">
      <c r="A116" s="116">
        <v>15</v>
      </c>
      <c r="B116" s="116">
        <f>COUNTIFS($D$2:D116,D116,$F$2:F116,F116)</f>
        <v>1</v>
      </c>
      <c r="C116" s="687">
        <v>5665</v>
      </c>
      <c r="D116" s="686" t="s">
        <v>2951</v>
      </c>
      <c r="E116" s="659" t="s">
        <v>2950</v>
      </c>
      <c r="F116" s="659">
        <v>6303201696</v>
      </c>
      <c r="G116" s="152">
        <v>54</v>
      </c>
      <c r="H116" s="659" t="s">
        <v>2949</v>
      </c>
      <c r="I116" s="676" t="s">
        <v>60</v>
      </c>
      <c r="J116" s="685" t="s">
        <v>812</v>
      </c>
      <c r="K116" s="675" t="s">
        <v>670</v>
      </c>
      <c r="L116" s="659">
        <v>7</v>
      </c>
      <c r="M116" s="659">
        <v>1</v>
      </c>
      <c r="N116" s="659"/>
      <c r="O116" s="659"/>
      <c r="P116" s="674" t="s">
        <v>2944</v>
      </c>
      <c r="Q116" s="674"/>
      <c r="R116" s="674"/>
      <c r="S116" s="671"/>
      <c r="T116" s="671"/>
      <c r="U116" s="673"/>
      <c r="V116" s="671"/>
      <c r="W116" s="672"/>
      <c r="X116" s="684"/>
      <c r="Y116" s="671"/>
      <c r="Z116" s="675"/>
      <c r="AA116" s="659"/>
      <c r="AB116" s="688">
        <v>5742</v>
      </c>
      <c r="AC116" s="688"/>
      <c r="AD116" s="688"/>
      <c r="AE116" s="688"/>
      <c r="AF116" s="688"/>
      <c r="AG116" s="669" t="s">
        <v>2869</v>
      </c>
      <c r="AH116" s="408" t="s">
        <v>124</v>
      </c>
      <c r="AI116" s="407" t="s">
        <v>124</v>
      </c>
      <c r="AJ116" s="406" t="s">
        <v>124</v>
      </c>
      <c r="AK116" s="402" t="s">
        <v>124</v>
      </c>
      <c r="AL116" s="465" t="s">
        <v>124</v>
      </c>
      <c r="AM116" s="402" t="s">
        <v>124</v>
      </c>
      <c r="AN116" s="402" t="s">
        <v>124</v>
      </c>
      <c r="AO116" s="404"/>
      <c r="AP116" s="464" t="s">
        <v>124</v>
      </c>
      <c r="AQ116" s="402" t="s">
        <v>124</v>
      </c>
      <c r="AR116" s="402" t="s">
        <v>124</v>
      </c>
      <c r="AS116" s="496" t="s">
        <v>124</v>
      </c>
      <c r="AT116" s="495" t="s">
        <v>124</v>
      </c>
      <c r="AU116" s="402" t="s">
        <v>124</v>
      </c>
      <c r="AV116" s="402" t="s">
        <v>124</v>
      </c>
      <c r="AW116" s="464" t="s">
        <v>124</v>
      </c>
      <c r="AX116" s="463"/>
      <c r="AY116" s="463"/>
      <c r="AZ116" s="463"/>
      <c r="BA116" s="463"/>
      <c r="BB116" s="463"/>
      <c r="BC116" s="463"/>
      <c r="BD116" s="463"/>
      <c r="BE116" s="463"/>
      <c r="BF116" s="463"/>
      <c r="BG116" s="463"/>
      <c r="BH116" s="463"/>
      <c r="BI116" s="463"/>
      <c r="BJ116" s="402" t="s">
        <v>124</v>
      </c>
      <c r="BK116" s="214">
        <v>93.8</v>
      </c>
      <c r="BL116" s="214" t="s">
        <v>409</v>
      </c>
      <c r="BM116" s="214">
        <v>5742</v>
      </c>
      <c r="BN116" s="289">
        <v>75.8</v>
      </c>
      <c r="BO116" s="289">
        <v>24.2</v>
      </c>
      <c r="BP116" s="289" t="s">
        <v>409</v>
      </c>
      <c r="BQ116" s="289" t="s">
        <v>409</v>
      </c>
      <c r="BR116" s="289" t="s">
        <v>409</v>
      </c>
      <c r="BS116" s="214" t="s">
        <v>409</v>
      </c>
      <c r="BT116" s="214">
        <v>0</v>
      </c>
      <c r="BU116" s="402" t="s">
        <v>124</v>
      </c>
      <c r="BV116" s="668"/>
      <c r="BW116" s="666"/>
      <c r="BX116" s="667"/>
      <c r="BY116" s="667"/>
      <c r="BZ116" s="666"/>
      <c r="CA116" s="666"/>
      <c r="CB116" s="666"/>
      <c r="CC116" s="666"/>
      <c r="CD116" s="666"/>
    </row>
    <row r="117" spans="1:82">
      <c r="A117" s="116">
        <v>16</v>
      </c>
      <c r="B117" s="116">
        <f>COUNTIFS($D$2:D117,D117,$F$2:F117,F117)</f>
        <v>1</v>
      </c>
      <c r="C117" s="686">
        <v>5677</v>
      </c>
      <c r="D117" s="686" t="s">
        <v>2835</v>
      </c>
      <c r="E117" s="659" t="s">
        <v>826</v>
      </c>
      <c r="F117" s="659">
        <v>6811261501</v>
      </c>
      <c r="G117" s="152">
        <v>49</v>
      </c>
      <c r="H117" s="659" t="s">
        <v>2946</v>
      </c>
      <c r="I117" s="676" t="s">
        <v>2948</v>
      </c>
      <c r="J117" s="685" t="s">
        <v>812</v>
      </c>
      <c r="K117" s="675" t="s">
        <v>670</v>
      </c>
      <c r="L117" s="659">
        <v>7</v>
      </c>
      <c r="M117" s="659">
        <v>1</v>
      </c>
      <c r="N117" s="659"/>
      <c r="O117" s="659"/>
      <c r="P117" s="674" t="s">
        <v>2944</v>
      </c>
      <c r="Q117" s="674"/>
      <c r="R117" s="674"/>
      <c r="S117" s="684"/>
      <c r="T117" s="684"/>
      <c r="U117" s="684"/>
      <c r="V117" s="684"/>
      <c r="W117" s="684"/>
      <c r="X117" s="684"/>
      <c r="Y117" s="671"/>
      <c r="Z117" s="675"/>
      <c r="AA117" s="659"/>
      <c r="AB117" s="659">
        <v>342</v>
      </c>
      <c r="AC117" s="659"/>
      <c r="AD117" s="659"/>
      <c r="AE117" s="659"/>
      <c r="AF117" s="659"/>
      <c r="AG117" s="669" t="s">
        <v>2886</v>
      </c>
      <c r="AH117" s="408" t="s">
        <v>124</v>
      </c>
      <c r="AI117" s="407" t="s">
        <v>124</v>
      </c>
      <c r="AJ117" s="406" t="s">
        <v>124</v>
      </c>
      <c r="AK117" s="402" t="s">
        <v>124</v>
      </c>
      <c r="AL117" s="465" t="s">
        <v>124</v>
      </c>
      <c r="AM117" s="402" t="s">
        <v>124</v>
      </c>
      <c r="AN117" s="402" t="s">
        <v>124</v>
      </c>
      <c r="AO117" s="404"/>
      <c r="AP117" s="464" t="s">
        <v>124</v>
      </c>
      <c r="AQ117" s="402" t="s">
        <v>124</v>
      </c>
      <c r="AR117" s="402" t="s">
        <v>124</v>
      </c>
      <c r="AS117" s="496" t="s">
        <v>124</v>
      </c>
      <c r="AT117" s="495" t="s">
        <v>124</v>
      </c>
      <c r="AU117" s="402" t="s">
        <v>124</v>
      </c>
      <c r="AV117" s="402" t="s">
        <v>124</v>
      </c>
      <c r="AW117" s="464" t="s">
        <v>124</v>
      </c>
      <c r="AX117" s="463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02" t="s">
        <v>124</v>
      </c>
      <c r="BK117" s="214" t="s">
        <v>409</v>
      </c>
      <c r="BL117" s="214" t="s">
        <v>409</v>
      </c>
      <c r="BM117" s="214">
        <v>342</v>
      </c>
      <c r="BN117" s="289">
        <v>16.100000000000001</v>
      </c>
      <c r="BO117" s="289">
        <v>83.9</v>
      </c>
      <c r="BP117" s="289" t="s">
        <v>409</v>
      </c>
      <c r="BQ117" s="289" t="s">
        <v>409</v>
      </c>
      <c r="BR117" s="289" t="s">
        <v>409</v>
      </c>
      <c r="BS117" s="214" t="s">
        <v>409</v>
      </c>
      <c r="BT117" s="214">
        <v>0</v>
      </c>
      <c r="BU117" s="402" t="s">
        <v>124</v>
      </c>
      <c r="BV117" s="668"/>
      <c r="BW117" s="666"/>
      <c r="BX117" s="667"/>
      <c r="BY117" s="667"/>
      <c r="BZ117" s="666"/>
      <c r="CA117" s="666"/>
      <c r="CB117" s="666"/>
      <c r="CC117" s="666"/>
      <c r="CD117" s="666"/>
    </row>
    <row r="118" spans="1:82">
      <c r="A118" s="116">
        <v>17</v>
      </c>
      <c r="B118" s="116">
        <f>COUNTIFS($D$2:D118,D118,$F$2:F118,F118)</f>
        <v>1</v>
      </c>
      <c r="C118" s="686">
        <v>5682</v>
      </c>
      <c r="D118" s="686" t="s">
        <v>2947</v>
      </c>
      <c r="E118" s="659" t="s">
        <v>1465</v>
      </c>
      <c r="F118" s="659">
        <v>6060221167</v>
      </c>
      <c r="G118" s="152">
        <v>57</v>
      </c>
      <c r="H118" s="659" t="s">
        <v>2946</v>
      </c>
      <c r="I118" s="676" t="s">
        <v>2945</v>
      </c>
      <c r="J118" s="685" t="s">
        <v>812</v>
      </c>
      <c r="K118" s="675" t="s">
        <v>670</v>
      </c>
      <c r="L118" s="659">
        <v>7</v>
      </c>
      <c r="M118" s="659">
        <v>1</v>
      </c>
      <c r="N118" s="659"/>
      <c r="O118" s="659"/>
      <c r="P118" s="674" t="s">
        <v>2944</v>
      </c>
      <c r="Q118" s="674"/>
      <c r="R118" s="674"/>
      <c r="S118" s="684"/>
      <c r="T118" s="684"/>
      <c r="U118" s="684"/>
      <c r="V118" s="684"/>
      <c r="W118" s="684"/>
      <c r="X118" s="684"/>
      <c r="Y118" s="671"/>
      <c r="Z118" s="675"/>
      <c r="AA118" s="659"/>
      <c r="AB118" s="691">
        <v>1245</v>
      </c>
      <c r="AC118" s="691"/>
      <c r="AD118" s="691"/>
      <c r="AE118" s="691"/>
      <c r="AF118" s="691"/>
      <c r="AG118" s="669" t="s">
        <v>2869</v>
      </c>
      <c r="AH118" s="408" t="s">
        <v>124</v>
      </c>
      <c r="AI118" s="407" t="s">
        <v>124</v>
      </c>
      <c r="AJ118" s="406" t="s">
        <v>124</v>
      </c>
      <c r="AK118" s="402" t="s">
        <v>124</v>
      </c>
      <c r="AL118" s="465" t="s">
        <v>124</v>
      </c>
      <c r="AM118" s="402" t="s">
        <v>124</v>
      </c>
      <c r="AN118" s="402" t="s">
        <v>124</v>
      </c>
      <c r="AO118" s="404"/>
      <c r="AP118" s="464" t="s">
        <v>124</v>
      </c>
      <c r="AQ118" s="402" t="s">
        <v>124</v>
      </c>
      <c r="AR118" s="402" t="s">
        <v>124</v>
      </c>
      <c r="AS118" s="496" t="s">
        <v>124</v>
      </c>
      <c r="AT118" s="495" t="s">
        <v>124</v>
      </c>
      <c r="AU118" s="402" t="s">
        <v>124</v>
      </c>
      <c r="AV118" s="402" t="s">
        <v>124</v>
      </c>
      <c r="AW118" s="464" t="s">
        <v>124</v>
      </c>
      <c r="AX118" s="463"/>
      <c r="AY118" s="463"/>
      <c r="AZ118" s="463"/>
      <c r="BA118" s="463"/>
      <c r="BB118" s="463"/>
      <c r="BC118" s="463"/>
      <c r="BD118" s="463"/>
      <c r="BE118" s="463"/>
      <c r="BF118" s="463"/>
      <c r="BG118" s="463"/>
      <c r="BH118" s="463"/>
      <c r="BI118" s="463"/>
      <c r="BJ118" s="402" t="s">
        <v>124</v>
      </c>
      <c r="BK118" s="214" t="s">
        <v>409</v>
      </c>
      <c r="BL118" s="214" t="s">
        <v>409</v>
      </c>
      <c r="BM118" s="214">
        <v>1245</v>
      </c>
      <c r="BN118" s="289">
        <v>8.3000000000000007</v>
      </c>
      <c r="BO118" s="289">
        <v>91.7</v>
      </c>
      <c r="BP118" s="289" t="s">
        <v>409</v>
      </c>
      <c r="BQ118" s="289" t="s">
        <v>409</v>
      </c>
      <c r="BR118" s="289" t="s">
        <v>409</v>
      </c>
      <c r="BS118" s="214" t="s">
        <v>409</v>
      </c>
      <c r="BT118" s="214">
        <v>0</v>
      </c>
      <c r="BU118" s="402" t="s">
        <v>124</v>
      </c>
    </row>
    <row r="119" spans="1:82">
      <c r="A119" s="116">
        <v>18</v>
      </c>
      <c r="B119" s="116">
        <f>COUNTIFS($D$2:D119,D119,$F$2:F119,F119)</f>
        <v>2</v>
      </c>
      <c r="C119" s="345">
        <v>5725</v>
      </c>
      <c r="D119" s="690" t="s">
        <v>2943</v>
      </c>
      <c r="E119" s="152" t="s">
        <v>1183</v>
      </c>
      <c r="F119" s="152">
        <v>535215057</v>
      </c>
      <c r="G119" s="152">
        <v>64</v>
      </c>
      <c r="H119" s="152" t="s">
        <v>2938</v>
      </c>
      <c r="I119" s="274" t="s">
        <v>2942</v>
      </c>
      <c r="J119" s="153" t="s">
        <v>812</v>
      </c>
      <c r="K119" s="318" t="s">
        <v>670</v>
      </c>
      <c r="L119" s="152">
        <v>8</v>
      </c>
      <c r="M119" s="152">
        <v>1</v>
      </c>
      <c r="N119" s="152"/>
      <c r="O119" s="152"/>
      <c r="P119" s="380" t="s">
        <v>2909</v>
      </c>
      <c r="Q119" s="380"/>
      <c r="R119" s="380"/>
      <c r="S119" s="200" t="s">
        <v>1244</v>
      </c>
      <c r="T119" s="200" t="s">
        <v>2941</v>
      </c>
      <c r="U119" s="524" t="s">
        <v>2940</v>
      </c>
      <c r="V119" s="200" t="s">
        <v>2939</v>
      </c>
      <c r="W119" s="523"/>
      <c r="X119" s="201"/>
      <c r="Y119" s="200"/>
      <c r="Z119" s="318"/>
      <c r="AA119" s="152"/>
      <c r="AB119" s="489">
        <v>261</v>
      </c>
      <c r="AC119" s="489"/>
      <c r="AD119" s="489"/>
      <c r="AE119" s="489"/>
      <c r="AF119" s="489"/>
      <c r="AG119" s="689" t="s">
        <v>2836</v>
      </c>
      <c r="AH119" s="126">
        <v>35.1</v>
      </c>
      <c r="AI119" s="146">
        <v>54.9</v>
      </c>
      <c r="AJ119" s="145">
        <v>5.2</v>
      </c>
      <c r="AK119" s="116">
        <v>30.8</v>
      </c>
      <c r="AL119" s="123">
        <v>1.3</v>
      </c>
      <c r="AM119" s="116">
        <v>3.6</v>
      </c>
      <c r="AN119" s="116" t="s">
        <v>124</v>
      </c>
      <c r="AP119" s="119">
        <v>0.2</v>
      </c>
      <c r="AQ119" s="116" t="s">
        <v>124</v>
      </c>
      <c r="AR119" s="116" t="s">
        <v>124</v>
      </c>
      <c r="AS119" s="121" t="s">
        <v>124</v>
      </c>
      <c r="AT119" s="120" t="s">
        <v>124</v>
      </c>
      <c r="AU119" s="116" t="s">
        <v>124</v>
      </c>
      <c r="AV119" s="116" t="s">
        <v>124</v>
      </c>
      <c r="AW119" s="119" t="s">
        <v>124</v>
      </c>
      <c r="AX119" s="440">
        <v>23.2</v>
      </c>
      <c r="AY119" s="440">
        <v>82.4</v>
      </c>
      <c r="AZ119" s="440"/>
      <c r="BA119" s="437">
        <v>10.300000000000004</v>
      </c>
      <c r="BB119" s="510">
        <v>55.7</v>
      </c>
      <c r="BC119" s="437">
        <v>26</v>
      </c>
      <c r="BD119" s="437">
        <v>14.5</v>
      </c>
      <c r="BE119" s="437">
        <v>14.7</v>
      </c>
      <c r="BF119" s="437">
        <v>8.1999999999999993</v>
      </c>
      <c r="BG119" s="437">
        <v>40.799999999999997</v>
      </c>
      <c r="BH119" s="437">
        <v>22.7</v>
      </c>
      <c r="BI119" s="437">
        <v>0.3</v>
      </c>
      <c r="BJ119" s="116" t="s">
        <v>172</v>
      </c>
      <c r="BK119" s="214" t="s">
        <v>409</v>
      </c>
      <c r="BL119" s="214" t="s">
        <v>409</v>
      </c>
      <c r="BM119" s="285">
        <v>261</v>
      </c>
      <c r="BN119" s="213">
        <v>15.3</v>
      </c>
      <c r="BO119" s="213">
        <v>84.7</v>
      </c>
      <c r="BP119" s="213" t="s">
        <v>409</v>
      </c>
      <c r="BQ119" s="213" t="s">
        <v>409</v>
      </c>
      <c r="BR119" s="213" t="s">
        <v>409</v>
      </c>
      <c r="BS119" s="212" t="s">
        <v>409</v>
      </c>
      <c r="BT119" s="275">
        <v>0</v>
      </c>
      <c r="BU119" s="116">
        <v>68.5</v>
      </c>
    </row>
    <row r="120" spans="1:82">
      <c r="A120" s="116">
        <v>19</v>
      </c>
      <c r="B120" s="116">
        <f>COUNTIFS($D$2:D120,D120,$F$2:F120,F120)</f>
        <v>1</v>
      </c>
      <c r="C120" s="345">
        <v>5726</v>
      </c>
      <c r="D120" s="154" t="s">
        <v>2319</v>
      </c>
      <c r="E120" s="152" t="s">
        <v>2204</v>
      </c>
      <c r="F120" s="152">
        <v>5507302504</v>
      </c>
      <c r="G120" s="152">
        <v>62</v>
      </c>
      <c r="H120" s="152" t="s">
        <v>2938</v>
      </c>
      <c r="I120" s="274" t="s">
        <v>2937</v>
      </c>
      <c r="J120" s="153" t="s">
        <v>812</v>
      </c>
      <c r="K120" s="318" t="s">
        <v>670</v>
      </c>
      <c r="L120" s="152">
        <v>8</v>
      </c>
      <c r="M120" s="152">
        <v>1</v>
      </c>
      <c r="N120" s="152"/>
      <c r="O120" s="152"/>
      <c r="P120" s="380" t="s">
        <v>2909</v>
      </c>
      <c r="Q120" s="380"/>
      <c r="R120" s="380"/>
      <c r="S120" s="200" t="s">
        <v>1244</v>
      </c>
      <c r="T120" s="200" t="s">
        <v>1244</v>
      </c>
      <c r="U120" s="524" t="s">
        <v>2679</v>
      </c>
      <c r="V120" s="200" t="s">
        <v>1244</v>
      </c>
      <c r="W120" s="523" t="s">
        <v>2678</v>
      </c>
      <c r="X120" s="201"/>
      <c r="Y120" s="200"/>
      <c r="Z120" s="318"/>
      <c r="AA120" s="152"/>
      <c r="AB120" s="389">
        <v>250</v>
      </c>
      <c r="AC120" s="389"/>
      <c r="AD120" s="389"/>
      <c r="AE120" s="389"/>
      <c r="AF120" s="389"/>
      <c r="AG120" s="689" t="s">
        <v>2892</v>
      </c>
      <c r="AH120" s="126">
        <v>5.5</v>
      </c>
      <c r="AI120" s="146">
        <v>85.7</v>
      </c>
      <c r="AJ120" s="145">
        <v>4.8</v>
      </c>
      <c r="AK120" s="116">
        <v>4.0999999999999996</v>
      </c>
      <c r="AL120" s="123">
        <v>1.1000000000000001</v>
      </c>
      <c r="AM120" s="116">
        <v>20.8</v>
      </c>
      <c r="AN120" s="116" t="s">
        <v>124</v>
      </c>
      <c r="AP120" s="119">
        <v>0.01</v>
      </c>
      <c r="AQ120" s="116">
        <v>61.8</v>
      </c>
      <c r="AR120" s="116">
        <v>36.299999999999997</v>
      </c>
      <c r="AS120" s="142">
        <v>1.7024793388429753</v>
      </c>
      <c r="AT120" s="120">
        <v>0.06</v>
      </c>
      <c r="AU120" s="116">
        <v>0.5</v>
      </c>
      <c r="AV120" s="116" t="s">
        <v>124</v>
      </c>
      <c r="AW120" s="119" t="s">
        <v>124</v>
      </c>
      <c r="AX120" s="440"/>
      <c r="AY120" s="440"/>
      <c r="AZ120" s="440"/>
      <c r="BA120" s="440"/>
      <c r="BB120" s="440"/>
      <c r="BC120" s="440"/>
      <c r="BD120" s="440"/>
      <c r="BE120" s="440"/>
      <c r="BF120" s="440"/>
      <c r="BG120" s="440"/>
      <c r="BH120" s="440"/>
      <c r="BI120" s="440"/>
      <c r="BJ120" s="118" t="s">
        <v>792</v>
      </c>
      <c r="BK120" s="214" t="s">
        <v>409</v>
      </c>
      <c r="BL120" s="214" t="s">
        <v>409</v>
      </c>
      <c r="BM120" s="285">
        <v>250</v>
      </c>
      <c r="BN120" s="213">
        <v>16.8</v>
      </c>
      <c r="BO120" s="213">
        <v>83.2</v>
      </c>
      <c r="BP120" s="213" t="s">
        <v>409</v>
      </c>
      <c r="BQ120" s="213" t="s">
        <v>409</v>
      </c>
      <c r="BR120" s="213" t="s">
        <v>409</v>
      </c>
      <c r="BS120" s="212" t="s">
        <v>409</v>
      </c>
      <c r="BT120" s="275">
        <v>0</v>
      </c>
      <c r="BU120" s="116">
        <v>2.48</v>
      </c>
    </row>
    <row r="121" spans="1:82">
      <c r="A121" s="116">
        <v>20</v>
      </c>
      <c r="B121" s="116">
        <f>COUNTIFS($D$2:D121,D121,$F$2:F121,F121)</f>
        <v>1</v>
      </c>
      <c r="C121" s="687">
        <v>5740</v>
      </c>
      <c r="D121" s="686" t="s">
        <v>1688</v>
      </c>
      <c r="E121" s="659" t="s">
        <v>1001</v>
      </c>
      <c r="F121" s="659">
        <v>6108260829</v>
      </c>
      <c r="G121" s="152">
        <v>56</v>
      </c>
      <c r="H121" s="659" t="s">
        <v>2936</v>
      </c>
      <c r="I121" s="676" t="s">
        <v>60</v>
      </c>
      <c r="J121" s="685" t="s">
        <v>812</v>
      </c>
      <c r="K121" s="675" t="s">
        <v>670</v>
      </c>
      <c r="L121" s="659">
        <v>8</v>
      </c>
      <c r="M121" s="659">
        <v>1</v>
      </c>
      <c r="N121" s="659"/>
      <c r="O121" s="659"/>
      <c r="P121" s="674" t="s">
        <v>2909</v>
      </c>
      <c r="Q121" s="674"/>
      <c r="R121" s="674"/>
      <c r="S121" s="671"/>
      <c r="T121" s="671"/>
      <c r="U121" s="673"/>
      <c r="V121" s="671"/>
      <c r="W121" s="672"/>
      <c r="X121" s="684"/>
      <c r="Y121" s="671"/>
      <c r="Z121" s="675"/>
      <c r="AA121" s="659"/>
      <c r="AB121" s="688">
        <v>1431</v>
      </c>
      <c r="AC121" s="688"/>
      <c r="AD121" s="688"/>
      <c r="AE121" s="688"/>
      <c r="AF121" s="688"/>
      <c r="AG121" s="669" t="s">
        <v>2886</v>
      </c>
      <c r="AH121" s="408" t="s">
        <v>124</v>
      </c>
      <c r="AI121" s="407" t="s">
        <v>124</v>
      </c>
      <c r="AJ121" s="406" t="s">
        <v>124</v>
      </c>
      <c r="AK121" s="402" t="s">
        <v>124</v>
      </c>
      <c r="AL121" s="465" t="s">
        <v>124</v>
      </c>
      <c r="AM121" s="402" t="s">
        <v>124</v>
      </c>
      <c r="AN121" s="402" t="s">
        <v>124</v>
      </c>
      <c r="AO121" s="404"/>
      <c r="AP121" s="464" t="s">
        <v>124</v>
      </c>
      <c r="AQ121" s="402" t="s">
        <v>124</v>
      </c>
      <c r="AR121" s="402" t="s">
        <v>124</v>
      </c>
      <c r="AS121" s="496" t="s">
        <v>124</v>
      </c>
      <c r="AT121" s="495" t="s">
        <v>124</v>
      </c>
      <c r="AU121" s="402" t="s">
        <v>124</v>
      </c>
      <c r="AV121" s="402" t="s">
        <v>124</v>
      </c>
      <c r="AW121" s="464" t="s">
        <v>124</v>
      </c>
      <c r="AX121" s="463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02" t="s">
        <v>124</v>
      </c>
      <c r="BK121" s="214" t="s">
        <v>409</v>
      </c>
      <c r="BL121" s="214" t="s">
        <v>409</v>
      </c>
      <c r="BM121" s="214">
        <v>1431</v>
      </c>
      <c r="BN121" s="289">
        <v>32.9</v>
      </c>
      <c r="BO121" s="289">
        <v>67.099999999999994</v>
      </c>
      <c r="BP121" s="289" t="s">
        <v>409</v>
      </c>
      <c r="BQ121" s="289" t="s">
        <v>409</v>
      </c>
      <c r="BR121" s="289" t="s">
        <v>409</v>
      </c>
      <c r="BS121" s="214" t="s">
        <v>409</v>
      </c>
      <c r="BT121" s="214">
        <v>0</v>
      </c>
      <c r="BU121" s="402" t="s">
        <v>124</v>
      </c>
    </row>
    <row r="122" spans="1:82">
      <c r="A122" s="116">
        <v>21</v>
      </c>
      <c r="B122" s="116">
        <f>COUNTIFS($D$2:D122,D122,$F$2:F122,F122)</f>
        <v>1</v>
      </c>
      <c r="C122" s="687">
        <v>5752</v>
      </c>
      <c r="D122" s="686" t="s">
        <v>2935</v>
      </c>
      <c r="E122" s="659" t="s">
        <v>992</v>
      </c>
      <c r="F122" s="659">
        <v>461127401</v>
      </c>
      <c r="G122" s="152">
        <v>71</v>
      </c>
      <c r="H122" s="659" t="s">
        <v>2928</v>
      </c>
      <c r="I122" s="676" t="s">
        <v>60</v>
      </c>
      <c r="J122" s="685" t="s">
        <v>812</v>
      </c>
      <c r="K122" s="675" t="s">
        <v>670</v>
      </c>
      <c r="L122" s="659">
        <v>8</v>
      </c>
      <c r="M122" s="659">
        <v>1</v>
      </c>
      <c r="N122" s="659"/>
      <c r="O122" s="659"/>
      <c r="P122" s="674" t="s">
        <v>2909</v>
      </c>
      <c r="Q122" s="674"/>
      <c r="R122" s="674"/>
      <c r="S122" s="671"/>
      <c r="T122" s="671"/>
      <c r="U122" s="673"/>
      <c r="V122" s="671"/>
      <c r="W122" s="672"/>
      <c r="X122" s="684"/>
      <c r="Y122" s="671"/>
      <c r="Z122" s="675"/>
      <c r="AA122" s="659"/>
      <c r="AB122" s="688">
        <v>327</v>
      </c>
      <c r="AC122" s="688"/>
      <c r="AD122" s="688"/>
      <c r="AE122" s="688"/>
      <c r="AF122" s="688"/>
      <c r="AG122" s="669" t="s">
        <v>2869</v>
      </c>
      <c r="AH122" s="408" t="s">
        <v>124</v>
      </c>
      <c r="AI122" s="407" t="s">
        <v>124</v>
      </c>
      <c r="AJ122" s="406" t="s">
        <v>124</v>
      </c>
      <c r="AK122" s="402" t="s">
        <v>124</v>
      </c>
      <c r="AL122" s="465" t="s">
        <v>124</v>
      </c>
      <c r="AM122" s="402" t="s">
        <v>124</v>
      </c>
      <c r="AN122" s="402" t="s">
        <v>124</v>
      </c>
      <c r="AO122" s="404"/>
      <c r="AP122" s="464" t="s">
        <v>124</v>
      </c>
      <c r="AQ122" s="402" t="s">
        <v>124</v>
      </c>
      <c r="AR122" s="402" t="s">
        <v>124</v>
      </c>
      <c r="AS122" s="496" t="s">
        <v>124</v>
      </c>
      <c r="AT122" s="495" t="s">
        <v>124</v>
      </c>
      <c r="AU122" s="402" t="s">
        <v>124</v>
      </c>
      <c r="AV122" s="402" t="s">
        <v>124</v>
      </c>
      <c r="AW122" s="464" t="s">
        <v>124</v>
      </c>
      <c r="AX122" s="463"/>
      <c r="AY122" s="463"/>
      <c r="AZ122" s="463"/>
      <c r="BA122" s="463"/>
      <c r="BB122" s="463"/>
      <c r="BC122" s="463"/>
      <c r="BD122" s="463"/>
      <c r="BE122" s="463"/>
      <c r="BF122" s="463"/>
      <c r="BG122" s="463"/>
      <c r="BH122" s="463"/>
      <c r="BI122" s="463"/>
      <c r="BJ122" s="402" t="s">
        <v>124</v>
      </c>
      <c r="BK122" s="214" t="s">
        <v>409</v>
      </c>
      <c r="BL122" s="214" t="s">
        <v>409</v>
      </c>
      <c r="BM122" s="214">
        <v>327</v>
      </c>
      <c r="BN122" s="289">
        <v>4.5999999999999996</v>
      </c>
      <c r="BO122" s="289">
        <v>95.4</v>
      </c>
      <c r="BP122" s="289" t="s">
        <v>409</v>
      </c>
      <c r="BQ122" s="289" t="s">
        <v>409</v>
      </c>
      <c r="BR122" s="289" t="s">
        <v>409</v>
      </c>
      <c r="BS122" s="214" t="s">
        <v>409</v>
      </c>
      <c r="BT122" s="214">
        <v>0</v>
      </c>
      <c r="BU122" s="402" t="s">
        <v>124</v>
      </c>
      <c r="BV122" s="668"/>
      <c r="BW122" s="666"/>
      <c r="BX122" s="667"/>
      <c r="BY122" s="667"/>
      <c r="BZ122" s="666"/>
      <c r="CA122" s="666"/>
      <c r="CB122" s="666"/>
      <c r="CC122" s="666"/>
      <c r="CD122" s="666"/>
    </row>
    <row r="123" spans="1:82">
      <c r="A123" s="116">
        <v>22</v>
      </c>
      <c r="B123" s="116">
        <f>COUNTIFS($D$2:D123,D123,$F$2:F123,F123)</f>
        <v>1</v>
      </c>
      <c r="C123" s="345">
        <v>5753</v>
      </c>
      <c r="D123" s="154" t="s">
        <v>2934</v>
      </c>
      <c r="E123" s="152" t="s">
        <v>1684</v>
      </c>
      <c r="F123" s="152">
        <v>8053055318</v>
      </c>
      <c r="G123" s="152">
        <v>37</v>
      </c>
      <c r="H123" s="152" t="s">
        <v>2928</v>
      </c>
      <c r="I123" s="274" t="s">
        <v>2933</v>
      </c>
      <c r="J123" s="153" t="s">
        <v>812</v>
      </c>
      <c r="K123" s="318" t="s">
        <v>670</v>
      </c>
      <c r="L123" s="152">
        <v>8</v>
      </c>
      <c r="M123" s="152">
        <v>9</v>
      </c>
      <c r="N123" s="152"/>
      <c r="O123" s="152"/>
      <c r="P123" s="380" t="s">
        <v>2909</v>
      </c>
      <c r="Q123" s="380"/>
      <c r="R123" s="380"/>
      <c r="S123" s="200" t="s">
        <v>1244</v>
      </c>
      <c r="T123" s="200" t="s">
        <v>1244</v>
      </c>
      <c r="U123" s="524" t="s">
        <v>2679</v>
      </c>
      <c r="V123" s="200" t="s">
        <v>1244</v>
      </c>
      <c r="W123" s="523" t="s">
        <v>2678</v>
      </c>
      <c r="X123" s="201"/>
      <c r="Y123" s="200"/>
      <c r="AB123" s="339">
        <v>696</v>
      </c>
      <c r="AC123" s="334"/>
      <c r="AD123" s="334"/>
      <c r="AE123" s="334"/>
      <c r="AF123" s="334"/>
      <c r="AG123" s="115" t="s">
        <v>781</v>
      </c>
      <c r="AH123" s="126">
        <v>68.400000000000006</v>
      </c>
      <c r="AI123" s="146">
        <v>26.2</v>
      </c>
      <c r="AJ123" s="145">
        <v>0.9</v>
      </c>
      <c r="AK123" s="116">
        <v>60.2</v>
      </c>
      <c r="AL123" s="123">
        <v>4.2</v>
      </c>
      <c r="AM123" s="116">
        <v>6.2</v>
      </c>
      <c r="AN123" s="116">
        <v>19.8</v>
      </c>
      <c r="AP123" s="119">
        <v>0.03</v>
      </c>
      <c r="AQ123" s="116">
        <v>32.9</v>
      </c>
      <c r="AR123" s="116">
        <v>66.2</v>
      </c>
      <c r="AS123" s="142">
        <v>0.49697885196374619</v>
      </c>
      <c r="AT123" s="120">
        <v>0.6</v>
      </c>
      <c r="AU123" s="116">
        <v>0.09</v>
      </c>
      <c r="AV123" s="116">
        <v>10.6</v>
      </c>
      <c r="AW123" s="119">
        <v>10</v>
      </c>
      <c r="AX123" s="440"/>
      <c r="AY123" s="440"/>
      <c r="AZ123" s="440"/>
      <c r="BA123" s="440"/>
      <c r="BB123" s="440"/>
      <c r="BC123" s="440"/>
      <c r="BD123" s="440"/>
      <c r="BE123" s="440"/>
      <c r="BF123" s="440"/>
      <c r="BG123" s="440"/>
      <c r="BH123" s="440"/>
      <c r="BI123" s="440"/>
      <c r="BJ123" s="118" t="s">
        <v>173</v>
      </c>
      <c r="BK123" s="214" t="s">
        <v>409</v>
      </c>
      <c r="BL123" s="214" t="s">
        <v>409</v>
      </c>
      <c r="BM123" s="285">
        <v>696</v>
      </c>
      <c r="BN123" s="213">
        <v>7.6</v>
      </c>
      <c r="BO123" s="213">
        <v>92.4</v>
      </c>
      <c r="BP123" s="213" t="s">
        <v>409</v>
      </c>
      <c r="BQ123" s="213" t="s">
        <v>409</v>
      </c>
      <c r="BR123" s="213" t="s">
        <v>409</v>
      </c>
      <c r="BS123" s="212" t="s">
        <v>409</v>
      </c>
      <c r="BT123" s="275">
        <v>0</v>
      </c>
      <c r="BU123" s="116">
        <v>4.29</v>
      </c>
      <c r="BV123" s="668"/>
      <c r="BW123" s="666"/>
      <c r="BX123" s="667"/>
      <c r="BY123" s="667"/>
      <c r="BZ123" s="666"/>
      <c r="CA123" s="666"/>
      <c r="CB123" s="666"/>
      <c r="CC123" s="666"/>
      <c r="CD123" s="666"/>
    </row>
    <row r="124" spans="1:82">
      <c r="A124" s="116">
        <v>23</v>
      </c>
      <c r="B124" s="116">
        <f>COUNTIFS($D$2:D124,D124,$F$2:F124,F124)</f>
        <v>1</v>
      </c>
      <c r="C124" s="345">
        <v>5754</v>
      </c>
      <c r="D124" s="154" t="s">
        <v>2094</v>
      </c>
      <c r="E124" s="152" t="s">
        <v>1274</v>
      </c>
      <c r="F124" s="152">
        <v>5402100396</v>
      </c>
      <c r="G124" s="152">
        <v>63</v>
      </c>
      <c r="H124" s="152" t="s">
        <v>2928</v>
      </c>
      <c r="I124" s="274" t="s">
        <v>2932</v>
      </c>
      <c r="J124" s="153" t="s">
        <v>812</v>
      </c>
      <c r="K124" s="318" t="s">
        <v>670</v>
      </c>
      <c r="L124" s="152">
        <v>8</v>
      </c>
      <c r="M124" s="152" t="s">
        <v>2931</v>
      </c>
      <c r="N124" s="152"/>
      <c r="O124" s="152"/>
      <c r="P124" s="380" t="s">
        <v>2909</v>
      </c>
      <c r="Q124" s="380"/>
      <c r="R124" s="380"/>
      <c r="S124" s="200" t="s">
        <v>1244</v>
      </c>
      <c r="T124" s="200" t="s">
        <v>1244</v>
      </c>
      <c r="U124" s="524" t="s">
        <v>2679</v>
      </c>
      <c r="V124" s="200" t="s">
        <v>1244</v>
      </c>
      <c r="W124" s="523" t="s">
        <v>2678</v>
      </c>
      <c r="X124" s="201"/>
      <c r="Y124" s="200"/>
      <c r="AB124" s="339">
        <v>33495</v>
      </c>
      <c r="AC124" s="334"/>
      <c r="AD124" s="334"/>
      <c r="AE124" s="334"/>
      <c r="AF124" s="334"/>
      <c r="AG124" s="115" t="s">
        <v>777</v>
      </c>
      <c r="AH124" s="126">
        <v>1.1000000000000001</v>
      </c>
      <c r="AI124" s="146">
        <v>2.9</v>
      </c>
      <c r="AJ124" s="145">
        <v>95.5</v>
      </c>
      <c r="AK124" s="116">
        <v>1.1000000000000001</v>
      </c>
      <c r="AL124" s="123">
        <v>0</v>
      </c>
      <c r="AM124" s="116">
        <v>0.4</v>
      </c>
      <c r="AN124" s="116" t="s">
        <v>124</v>
      </c>
      <c r="AP124" s="119">
        <v>0.01</v>
      </c>
      <c r="AQ124" s="116">
        <v>88.2</v>
      </c>
      <c r="AR124" s="116">
        <v>11.1</v>
      </c>
      <c r="AS124" s="142">
        <v>7.9459459459459465</v>
      </c>
      <c r="AT124" s="120">
        <v>0.05</v>
      </c>
      <c r="AU124" s="116">
        <v>0</v>
      </c>
      <c r="AV124" s="116">
        <v>6.2</v>
      </c>
      <c r="AW124" s="119">
        <v>15.5</v>
      </c>
      <c r="AX124" s="440"/>
      <c r="AY124" s="440"/>
      <c r="AZ124" s="440"/>
      <c r="BA124" s="440"/>
      <c r="BB124" s="440"/>
      <c r="BC124" s="440"/>
      <c r="BD124" s="440"/>
      <c r="BE124" s="440"/>
      <c r="BF124" s="440"/>
      <c r="BG124" s="440"/>
      <c r="BH124" s="440"/>
      <c r="BI124" s="440"/>
      <c r="BJ124" s="116" t="s">
        <v>778</v>
      </c>
      <c r="BK124" s="214" t="s">
        <v>409</v>
      </c>
      <c r="BL124" s="214" t="s">
        <v>409</v>
      </c>
      <c r="BM124" s="285">
        <v>33495</v>
      </c>
      <c r="BN124" s="213">
        <v>96.6</v>
      </c>
      <c r="BO124" s="213">
        <v>3.4</v>
      </c>
      <c r="BP124" s="213" t="s">
        <v>409</v>
      </c>
      <c r="BQ124" s="213" t="s">
        <v>409</v>
      </c>
      <c r="BR124" s="213" t="s">
        <v>409</v>
      </c>
      <c r="BS124" s="212" t="s">
        <v>409</v>
      </c>
      <c r="BT124" s="275">
        <v>0</v>
      </c>
      <c r="BU124" s="116">
        <v>72.900000000000006</v>
      </c>
    </row>
    <row r="125" spans="1:82">
      <c r="A125" s="116">
        <v>24</v>
      </c>
      <c r="B125" s="116">
        <f>COUNTIFS($D$2:D125,D125,$F$2:F125,F125)</f>
        <v>1</v>
      </c>
      <c r="C125" s="687">
        <v>5755</v>
      </c>
      <c r="D125" s="686" t="s">
        <v>2930</v>
      </c>
      <c r="E125" s="659" t="s">
        <v>870</v>
      </c>
      <c r="F125" s="659">
        <v>435314442</v>
      </c>
      <c r="G125" s="152">
        <v>74</v>
      </c>
      <c r="H125" s="659" t="s">
        <v>2928</v>
      </c>
      <c r="I125" s="676" t="s">
        <v>60</v>
      </c>
      <c r="J125" s="685" t="s">
        <v>812</v>
      </c>
      <c r="K125" s="675" t="s">
        <v>670</v>
      </c>
      <c r="L125" s="659">
        <v>4</v>
      </c>
      <c r="M125" s="659" t="s">
        <v>2866</v>
      </c>
      <c r="N125" s="659"/>
      <c r="O125" s="659"/>
      <c r="P125" s="674" t="s">
        <v>2909</v>
      </c>
      <c r="Q125" s="674"/>
      <c r="R125" s="674"/>
      <c r="S125" s="671"/>
      <c r="T125" s="671"/>
      <c r="U125" s="673"/>
      <c r="V125" s="671"/>
      <c r="W125" s="672"/>
      <c r="X125" s="684"/>
      <c r="Y125" s="671"/>
      <c r="Z125" s="675"/>
      <c r="AA125" s="659"/>
      <c r="AB125" s="670">
        <v>624</v>
      </c>
      <c r="AC125" s="670"/>
      <c r="AD125" s="670"/>
      <c r="AE125" s="670"/>
      <c r="AF125" s="670"/>
      <c r="AG125" s="669" t="s">
        <v>2923</v>
      </c>
      <c r="AH125" s="408" t="s">
        <v>124</v>
      </c>
      <c r="AI125" s="407" t="s">
        <v>124</v>
      </c>
      <c r="AJ125" s="406" t="s">
        <v>124</v>
      </c>
      <c r="AK125" s="402" t="s">
        <v>124</v>
      </c>
      <c r="AL125" s="465" t="s">
        <v>124</v>
      </c>
      <c r="AM125" s="402" t="s">
        <v>124</v>
      </c>
      <c r="AN125" s="402" t="s">
        <v>124</v>
      </c>
      <c r="AO125" s="404"/>
      <c r="AP125" s="464" t="s">
        <v>124</v>
      </c>
      <c r="AQ125" s="402" t="s">
        <v>124</v>
      </c>
      <c r="AR125" s="402" t="s">
        <v>124</v>
      </c>
      <c r="AS125" s="496" t="s">
        <v>124</v>
      </c>
      <c r="AT125" s="495" t="s">
        <v>124</v>
      </c>
      <c r="AU125" s="402" t="s">
        <v>124</v>
      </c>
      <c r="AV125" s="402" t="s">
        <v>124</v>
      </c>
      <c r="AW125" s="464" t="s">
        <v>124</v>
      </c>
      <c r="AX125" s="463"/>
      <c r="AY125" s="463"/>
      <c r="AZ125" s="463"/>
      <c r="BA125" s="463"/>
      <c r="BB125" s="463"/>
      <c r="BC125" s="463"/>
      <c r="BD125" s="463"/>
      <c r="BE125" s="463"/>
      <c r="BF125" s="463"/>
      <c r="BG125" s="463"/>
      <c r="BH125" s="463"/>
      <c r="BI125" s="463"/>
      <c r="BJ125" s="402" t="s">
        <v>124</v>
      </c>
      <c r="BK125" s="214">
        <v>1.22</v>
      </c>
      <c r="BL125" s="214" t="s">
        <v>409</v>
      </c>
      <c r="BM125" s="214" t="s">
        <v>409</v>
      </c>
      <c r="BN125" s="289" t="s">
        <v>409</v>
      </c>
      <c r="BO125" s="289" t="s">
        <v>409</v>
      </c>
      <c r="BP125" s="289" t="s">
        <v>409</v>
      </c>
      <c r="BQ125" s="289" t="s">
        <v>409</v>
      </c>
      <c r="BR125" s="289" t="s">
        <v>409</v>
      </c>
      <c r="BS125" s="214" t="s">
        <v>409</v>
      </c>
      <c r="BT125" s="214" t="s">
        <v>409</v>
      </c>
      <c r="BU125" s="402" t="s">
        <v>124</v>
      </c>
    </row>
    <row r="126" spans="1:82">
      <c r="A126" s="116">
        <v>25</v>
      </c>
      <c r="B126" s="116">
        <f>COUNTIFS($D$2:D126,D126,$F$2:F126,F126)</f>
        <v>1</v>
      </c>
      <c r="C126" s="687">
        <v>5757</v>
      </c>
      <c r="D126" s="686" t="s">
        <v>2662</v>
      </c>
      <c r="E126" s="659" t="s">
        <v>2661</v>
      </c>
      <c r="F126" s="659">
        <v>490422255</v>
      </c>
      <c r="G126" s="152">
        <v>68</v>
      </c>
      <c r="H126" s="659" t="s">
        <v>2928</v>
      </c>
      <c r="I126" s="676" t="s">
        <v>163</v>
      </c>
      <c r="J126" s="685" t="s">
        <v>812</v>
      </c>
      <c r="K126" s="675" t="s">
        <v>670</v>
      </c>
      <c r="L126" s="659">
        <v>8</v>
      </c>
      <c r="M126" s="659">
        <v>1</v>
      </c>
      <c r="N126" s="659"/>
      <c r="O126" s="659"/>
      <c r="P126" s="674" t="s">
        <v>2909</v>
      </c>
      <c r="Q126" s="674"/>
      <c r="R126" s="674"/>
      <c r="S126" s="671"/>
      <c r="T126" s="671"/>
      <c r="U126" s="673"/>
      <c r="V126" s="671"/>
      <c r="W126" s="672"/>
      <c r="X126" s="684"/>
      <c r="Y126" s="671"/>
      <c r="Z126" s="675"/>
      <c r="AA126" s="659"/>
      <c r="AB126" s="670">
        <v>998</v>
      </c>
      <c r="AC126" s="670"/>
      <c r="AD126" s="670"/>
      <c r="AE126" s="670"/>
      <c r="AF126" s="670"/>
      <c r="AG126" s="669" t="s">
        <v>2927</v>
      </c>
      <c r="AH126" s="408" t="s">
        <v>124</v>
      </c>
      <c r="AI126" s="407" t="s">
        <v>124</v>
      </c>
      <c r="AJ126" s="406" t="s">
        <v>124</v>
      </c>
      <c r="AK126" s="402" t="s">
        <v>124</v>
      </c>
      <c r="AL126" s="465" t="s">
        <v>124</v>
      </c>
      <c r="AM126" s="402" t="s">
        <v>124</v>
      </c>
      <c r="AN126" s="402" t="s">
        <v>124</v>
      </c>
      <c r="AO126" s="404"/>
      <c r="AP126" s="464" t="s">
        <v>124</v>
      </c>
      <c r="AQ126" s="402" t="s">
        <v>124</v>
      </c>
      <c r="AR126" s="402" t="s">
        <v>124</v>
      </c>
      <c r="AS126" s="496" t="s">
        <v>124</v>
      </c>
      <c r="AT126" s="495" t="s">
        <v>124</v>
      </c>
      <c r="AU126" s="402" t="s">
        <v>124</v>
      </c>
      <c r="AV126" s="402" t="s">
        <v>124</v>
      </c>
      <c r="AW126" s="464" t="s">
        <v>124</v>
      </c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02" t="s">
        <v>124</v>
      </c>
      <c r="BK126" s="214" t="s">
        <v>409</v>
      </c>
      <c r="BL126" s="214" t="s">
        <v>409</v>
      </c>
      <c r="BM126" s="214">
        <v>998</v>
      </c>
      <c r="BN126" s="289">
        <v>5.3</v>
      </c>
      <c r="BO126" s="289">
        <v>94.7</v>
      </c>
      <c r="BP126" s="289" t="s">
        <v>409</v>
      </c>
      <c r="BQ126" s="289" t="s">
        <v>409</v>
      </c>
      <c r="BR126" s="289" t="s">
        <v>409</v>
      </c>
      <c r="BS126" s="214" t="s">
        <v>409</v>
      </c>
      <c r="BT126" s="214">
        <v>0</v>
      </c>
      <c r="BU126" s="595" t="s">
        <v>124</v>
      </c>
    </row>
    <row r="127" spans="1:82">
      <c r="A127" s="116">
        <v>26</v>
      </c>
      <c r="B127" s="116">
        <f>COUNTIFS($D$2:D127,D127,$F$2:F127,F127)</f>
        <v>1</v>
      </c>
      <c r="C127" s="687">
        <v>5759</v>
      </c>
      <c r="D127" s="686" t="s">
        <v>2929</v>
      </c>
      <c r="E127" s="659" t="s">
        <v>1018</v>
      </c>
      <c r="F127" s="659">
        <v>7159045311</v>
      </c>
      <c r="G127" s="152">
        <v>46</v>
      </c>
      <c r="H127" s="659" t="s">
        <v>2928</v>
      </c>
      <c r="I127" s="676" t="s">
        <v>2494</v>
      </c>
      <c r="J127" s="685" t="s">
        <v>812</v>
      </c>
      <c r="K127" s="675" t="s">
        <v>670</v>
      </c>
      <c r="L127" s="659">
        <v>8</v>
      </c>
      <c r="M127" s="659">
        <v>1</v>
      </c>
      <c r="N127" s="659"/>
      <c r="O127" s="659"/>
      <c r="P127" s="674" t="s">
        <v>2909</v>
      </c>
      <c r="Q127" s="674"/>
      <c r="R127" s="674"/>
      <c r="S127" s="671"/>
      <c r="T127" s="671"/>
      <c r="U127" s="673"/>
      <c r="V127" s="671"/>
      <c r="W127" s="672"/>
      <c r="X127" s="684"/>
      <c r="Y127" s="671"/>
      <c r="Z127" s="675"/>
      <c r="AA127" s="659"/>
      <c r="AB127" s="670">
        <v>351</v>
      </c>
      <c r="AC127" s="670"/>
      <c r="AD127" s="670"/>
      <c r="AE127" s="670"/>
      <c r="AF127" s="670"/>
      <c r="AG127" s="669" t="s">
        <v>2927</v>
      </c>
      <c r="AH127" s="408" t="s">
        <v>124</v>
      </c>
      <c r="AI127" s="407" t="s">
        <v>124</v>
      </c>
      <c r="AJ127" s="406" t="s">
        <v>124</v>
      </c>
      <c r="AK127" s="402" t="s">
        <v>124</v>
      </c>
      <c r="AL127" s="465" t="s">
        <v>124</v>
      </c>
      <c r="AM127" s="402" t="s">
        <v>124</v>
      </c>
      <c r="AN127" s="402" t="s">
        <v>124</v>
      </c>
      <c r="AO127" s="404"/>
      <c r="AP127" s="464" t="s">
        <v>124</v>
      </c>
      <c r="AQ127" s="402" t="s">
        <v>124</v>
      </c>
      <c r="AR127" s="402" t="s">
        <v>124</v>
      </c>
      <c r="AS127" s="496" t="s">
        <v>124</v>
      </c>
      <c r="AT127" s="495" t="s">
        <v>124</v>
      </c>
      <c r="AU127" s="402" t="s">
        <v>124</v>
      </c>
      <c r="AV127" s="402" t="s">
        <v>124</v>
      </c>
      <c r="AW127" s="464" t="s">
        <v>124</v>
      </c>
      <c r="AX127" s="463"/>
      <c r="AY127" s="463"/>
      <c r="AZ127" s="463"/>
      <c r="BA127" s="463"/>
      <c r="BB127" s="463"/>
      <c r="BC127" s="463"/>
      <c r="BD127" s="463"/>
      <c r="BE127" s="463"/>
      <c r="BF127" s="463"/>
      <c r="BG127" s="463"/>
      <c r="BH127" s="463"/>
      <c r="BI127" s="463"/>
      <c r="BJ127" s="402" t="s">
        <v>124</v>
      </c>
      <c r="BK127" s="214" t="s">
        <v>409</v>
      </c>
      <c r="BL127" s="214" t="s">
        <v>409</v>
      </c>
      <c r="BM127" s="214">
        <v>351</v>
      </c>
      <c r="BN127" s="289">
        <v>23.9</v>
      </c>
      <c r="BO127" s="289">
        <v>76.099999999999994</v>
      </c>
      <c r="BP127" s="289" t="s">
        <v>409</v>
      </c>
      <c r="BQ127" s="289" t="s">
        <v>409</v>
      </c>
      <c r="BR127" s="289" t="s">
        <v>409</v>
      </c>
      <c r="BS127" s="214" t="s">
        <v>409</v>
      </c>
      <c r="BT127" s="214">
        <v>0</v>
      </c>
      <c r="BU127" s="595" t="s">
        <v>124</v>
      </c>
    </row>
    <row r="128" spans="1:82">
      <c r="A128" s="116">
        <v>27</v>
      </c>
      <c r="B128" s="116">
        <f>COUNTIFS($D$2:D128,D128,$F$2:F128,F128)</f>
        <v>1</v>
      </c>
      <c r="C128" s="687">
        <v>5779</v>
      </c>
      <c r="D128" s="686" t="s">
        <v>2926</v>
      </c>
      <c r="E128" s="659" t="s">
        <v>1150</v>
      </c>
      <c r="F128" s="659">
        <v>6002291922</v>
      </c>
      <c r="G128" s="152">
        <v>57</v>
      </c>
      <c r="H128" s="659" t="s">
        <v>2920</v>
      </c>
      <c r="I128" s="676" t="s">
        <v>614</v>
      </c>
      <c r="J128" s="685" t="s">
        <v>812</v>
      </c>
      <c r="K128" s="675" t="s">
        <v>670</v>
      </c>
      <c r="L128" s="659">
        <v>2</v>
      </c>
      <c r="M128" s="659">
        <v>9</v>
      </c>
      <c r="N128" s="659"/>
      <c r="O128" s="659"/>
      <c r="P128" s="674" t="s">
        <v>2925</v>
      </c>
      <c r="Q128" s="674"/>
      <c r="R128" s="674"/>
      <c r="S128" s="671"/>
      <c r="T128" s="671"/>
      <c r="U128" s="673"/>
      <c r="V128" s="671"/>
      <c r="W128" s="672"/>
      <c r="X128" s="684"/>
      <c r="Y128" s="671"/>
      <c r="Z128" s="675"/>
      <c r="AA128" s="659"/>
      <c r="AB128" s="670" t="s">
        <v>1493</v>
      </c>
      <c r="AC128" s="670"/>
      <c r="AD128" s="670"/>
      <c r="AE128" s="670"/>
      <c r="AF128" s="670"/>
      <c r="AG128" s="669" t="s">
        <v>2923</v>
      </c>
      <c r="AH128" s="408" t="s">
        <v>124</v>
      </c>
      <c r="AI128" s="407" t="s">
        <v>124</v>
      </c>
      <c r="AJ128" s="406" t="s">
        <v>124</v>
      </c>
      <c r="AK128" s="402" t="s">
        <v>124</v>
      </c>
      <c r="AL128" s="465" t="s">
        <v>124</v>
      </c>
      <c r="AM128" s="402" t="s">
        <v>124</v>
      </c>
      <c r="AN128" s="402" t="s">
        <v>124</v>
      </c>
      <c r="AO128" s="404"/>
      <c r="AP128" s="464" t="s">
        <v>124</v>
      </c>
      <c r="AQ128" s="402" t="s">
        <v>124</v>
      </c>
      <c r="AR128" s="402" t="s">
        <v>124</v>
      </c>
      <c r="AS128" s="496" t="s">
        <v>124</v>
      </c>
      <c r="AT128" s="495" t="s">
        <v>124</v>
      </c>
      <c r="AU128" s="402" t="s">
        <v>124</v>
      </c>
      <c r="AV128" s="402" t="s">
        <v>124</v>
      </c>
      <c r="AW128" s="464" t="s">
        <v>124</v>
      </c>
      <c r="AX128" s="463"/>
      <c r="AY128" s="463"/>
      <c r="AZ128" s="463"/>
      <c r="BA128" s="463"/>
      <c r="BB128" s="463"/>
      <c r="BC128" s="463"/>
      <c r="BD128" s="463"/>
      <c r="BE128" s="463"/>
      <c r="BF128" s="463"/>
      <c r="BG128" s="463"/>
      <c r="BH128" s="463"/>
      <c r="BI128" s="463"/>
      <c r="BJ128" s="402" t="s">
        <v>124</v>
      </c>
      <c r="BK128" s="214" t="s">
        <v>409</v>
      </c>
      <c r="BL128" s="214" t="s">
        <v>409</v>
      </c>
      <c r="BM128" s="214" t="s">
        <v>409</v>
      </c>
      <c r="BN128" s="289" t="s">
        <v>409</v>
      </c>
      <c r="BO128" s="289" t="s">
        <v>409</v>
      </c>
      <c r="BP128" s="289" t="s">
        <v>409</v>
      </c>
      <c r="BQ128" s="289" t="s">
        <v>409</v>
      </c>
      <c r="BR128" s="289" t="s">
        <v>409</v>
      </c>
      <c r="BS128" s="214" t="s">
        <v>409</v>
      </c>
      <c r="BT128" s="214" t="s">
        <v>409</v>
      </c>
      <c r="BU128" s="402" t="s">
        <v>124</v>
      </c>
    </row>
    <row r="129" spans="1:82">
      <c r="A129" s="116">
        <v>28</v>
      </c>
      <c r="B129" s="116">
        <f>COUNTIFS($D$2:D129,D129,$F$2:F129,F129)</f>
        <v>1</v>
      </c>
      <c r="C129" s="610">
        <v>5785</v>
      </c>
      <c r="D129" s="609" t="s">
        <v>45</v>
      </c>
      <c r="E129" s="608" t="s">
        <v>826</v>
      </c>
      <c r="F129" s="659">
        <v>530211088</v>
      </c>
      <c r="G129" s="152">
        <v>64</v>
      </c>
      <c r="H129" s="659" t="s">
        <v>2920</v>
      </c>
      <c r="I129" s="676" t="s">
        <v>152</v>
      </c>
      <c r="J129" s="561" t="s">
        <v>1031</v>
      </c>
      <c r="K129" s="675" t="s">
        <v>670</v>
      </c>
      <c r="L129" s="659">
        <v>5</v>
      </c>
      <c r="M129" s="659">
        <v>10</v>
      </c>
      <c r="N129" s="659"/>
      <c r="O129" s="659"/>
      <c r="P129" s="674" t="s">
        <v>2924</v>
      </c>
      <c r="Q129" s="674"/>
      <c r="R129" s="674"/>
      <c r="S129" s="671"/>
      <c r="T129" s="671"/>
      <c r="U129" s="673"/>
      <c r="V129" s="671"/>
      <c r="W129" s="672"/>
      <c r="X129" s="684"/>
      <c r="Y129" s="671"/>
      <c r="Z129" s="675"/>
      <c r="AA129" s="659"/>
      <c r="AB129" s="670">
        <v>1004</v>
      </c>
      <c r="AC129" s="670"/>
      <c r="AD129" s="670"/>
      <c r="AE129" s="670"/>
      <c r="AF129" s="670"/>
      <c r="AG129" s="669" t="s">
        <v>2923</v>
      </c>
      <c r="AH129" s="408" t="s">
        <v>124</v>
      </c>
      <c r="AI129" s="407" t="s">
        <v>124</v>
      </c>
      <c r="AJ129" s="406" t="s">
        <v>124</v>
      </c>
      <c r="AK129" s="402" t="s">
        <v>124</v>
      </c>
      <c r="AL129" s="465" t="s">
        <v>124</v>
      </c>
      <c r="AM129" s="402" t="s">
        <v>124</v>
      </c>
      <c r="AN129" s="402" t="s">
        <v>124</v>
      </c>
      <c r="AO129" s="404"/>
      <c r="AP129" s="464" t="s">
        <v>124</v>
      </c>
      <c r="AQ129" s="402" t="s">
        <v>124</v>
      </c>
      <c r="AR129" s="402" t="s">
        <v>124</v>
      </c>
      <c r="AS129" s="496" t="s">
        <v>124</v>
      </c>
      <c r="AT129" s="495" t="s">
        <v>124</v>
      </c>
      <c r="AU129" s="402" t="s">
        <v>124</v>
      </c>
      <c r="AV129" s="402" t="s">
        <v>124</v>
      </c>
      <c r="AW129" s="464" t="s">
        <v>124</v>
      </c>
      <c r="AX129" s="463"/>
      <c r="AY129" s="463"/>
      <c r="AZ129" s="463"/>
      <c r="BA129" s="463"/>
      <c r="BB129" s="463"/>
      <c r="BC129" s="463"/>
      <c r="BD129" s="463"/>
      <c r="BE129" s="463"/>
      <c r="BF129" s="463"/>
      <c r="BG129" s="463"/>
      <c r="BH129" s="463"/>
      <c r="BI129" s="463"/>
      <c r="BJ129" s="402" t="s">
        <v>124</v>
      </c>
      <c r="BK129" s="214">
        <v>0.8</v>
      </c>
      <c r="BL129" s="214">
        <v>10.199999999999999</v>
      </c>
      <c r="BM129" s="214">
        <v>1004</v>
      </c>
      <c r="BN129" s="289">
        <v>66.5</v>
      </c>
      <c r="BO129" s="289">
        <v>33.5</v>
      </c>
      <c r="BP129" s="289" t="s">
        <v>409</v>
      </c>
      <c r="BQ129" s="289" t="s">
        <v>409</v>
      </c>
      <c r="BR129" s="289" t="s">
        <v>409</v>
      </c>
      <c r="BS129" s="214" t="s">
        <v>409</v>
      </c>
      <c r="BT129" s="214">
        <v>0</v>
      </c>
      <c r="BU129" s="402" t="s">
        <v>124</v>
      </c>
      <c r="BV129" s="668"/>
      <c r="BW129" s="666"/>
      <c r="BX129" s="667"/>
      <c r="BY129" s="667"/>
      <c r="BZ129" s="666"/>
      <c r="CA129" s="666"/>
      <c r="CB129" s="666"/>
      <c r="CC129" s="666"/>
      <c r="CD129" s="666"/>
    </row>
    <row r="130" spans="1:82">
      <c r="A130" s="116">
        <v>29</v>
      </c>
      <c r="B130" s="116">
        <f>COUNTIFS($D$2:D130,D130,$F$2:F130,F130)</f>
        <v>1</v>
      </c>
      <c r="C130" s="687">
        <v>5786</v>
      </c>
      <c r="D130" s="686" t="s">
        <v>2922</v>
      </c>
      <c r="E130" s="659" t="s">
        <v>2921</v>
      </c>
      <c r="F130" s="659">
        <v>6512170192</v>
      </c>
      <c r="G130" s="152">
        <v>52</v>
      </c>
      <c r="H130" s="659" t="s">
        <v>2920</v>
      </c>
      <c r="I130" s="676" t="s">
        <v>381</v>
      </c>
      <c r="J130" s="685" t="s">
        <v>812</v>
      </c>
      <c r="K130" s="675" t="s">
        <v>670</v>
      </c>
      <c r="L130" s="659">
        <v>6</v>
      </c>
      <c r="M130" s="659">
        <v>8</v>
      </c>
      <c r="N130" s="659"/>
      <c r="O130" s="659"/>
      <c r="P130" s="674" t="s">
        <v>2909</v>
      </c>
      <c r="Q130" s="674"/>
      <c r="R130" s="674"/>
      <c r="S130" s="671"/>
      <c r="T130" s="671"/>
      <c r="U130" s="673"/>
      <c r="V130" s="671"/>
      <c r="W130" s="672"/>
      <c r="X130" s="684"/>
      <c r="Y130" s="671"/>
      <c r="Z130" s="675"/>
      <c r="AA130" s="659"/>
      <c r="AB130" s="670">
        <v>1836</v>
      </c>
      <c r="AC130" s="670"/>
      <c r="AD130" s="670"/>
      <c r="AE130" s="670"/>
      <c r="AF130" s="670"/>
      <c r="AG130" s="669" t="s">
        <v>2869</v>
      </c>
      <c r="AH130" s="408" t="s">
        <v>124</v>
      </c>
      <c r="AI130" s="407" t="s">
        <v>124</v>
      </c>
      <c r="AJ130" s="406" t="s">
        <v>124</v>
      </c>
      <c r="AK130" s="402" t="s">
        <v>124</v>
      </c>
      <c r="AL130" s="465" t="s">
        <v>124</v>
      </c>
      <c r="AM130" s="402" t="s">
        <v>124</v>
      </c>
      <c r="AN130" s="402" t="s">
        <v>124</v>
      </c>
      <c r="AO130" s="404"/>
      <c r="AP130" s="464" t="s">
        <v>124</v>
      </c>
      <c r="AQ130" s="402" t="s">
        <v>124</v>
      </c>
      <c r="AR130" s="402" t="s">
        <v>124</v>
      </c>
      <c r="AS130" s="496" t="s">
        <v>124</v>
      </c>
      <c r="AT130" s="495" t="s">
        <v>124</v>
      </c>
      <c r="AU130" s="402" t="s">
        <v>124</v>
      </c>
      <c r="AV130" s="402" t="s">
        <v>124</v>
      </c>
      <c r="AW130" s="464" t="s">
        <v>124</v>
      </c>
      <c r="AX130" s="463"/>
      <c r="AY130" s="463"/>
      <c r="AZ130" s="463"/>
      <c r="BA130" s="463"/>
      <c r="BB130" s="463"/>
      <c r="BC130" s="463"/>
      <c r="BD130" s="463"/>
      <c r="BE130" s="463"/>
      <c r="BF130" s="463"/>
      <c r="BG130" s="463"/>
      <c r="BH130" s="463"/>
      <c r="BI130" s="463"/>
      <c r="BJ130" s="402" t="s">
        <v>124</v>
      </c>
      <c r="BK130" s="214" t="s">
        <v>409</v>
      </c>
      <c r="BL130" s="214" t="s">
        <v>409</v>
      </c>
      <c r="BM130" s="214">
        <v>1836</v>
      </c>
      <c r="BN130" s="289">
        <v>13</v>
      </c>
      <c r="BO130" s="289">
        <v>87</v>
      </c>
      <c r="BP130" s="289" t="s">
        <v>409</v>
      </c>
      <c r="BQ130" s="289" t="s">
        <v>409</v>
      </c>
      <c r="BR130" s="289" t="s">
        <v>409</v>
      </c>
      <c r="BS130" s="214" t="s">
        <v>409</v>
      </c>
      <c r="BT130" s="214">
        <v>0</v>
      </c>
      <c r="BU130" s="402" t="s">
        <v>124</v>
      </c>
      <c r="BV130" s="668"/>
      <c r="BW130" s="666"/>
      <c r="BX130" s="667"/>
      <c r="BY130" s="667"/>
      <c r="BZ130" s="666"/>
      <c r="CA130" s="666"/>
      <c r="CB130" s="666"/>
      <c r="CC130" s="666"/>
      <c r="CD130" s="666"/>
    </row>
    <row r="131" spans="1:82">
      <c r="A131" s="116">
        <v>30</v>
      </c>
      <c r="B131" s="116">
        <f>COUNTIFS($D$2:D131,D131,$F$2:F131,F131)</f>
        <v>1</v>
      </c>
      <c r="C131" s="552">
        <v>5790</v>
      </c>
      <c r="D131" s="154" t="s">
        <v>2919</v>
      </c>
      <c r="E131" s="152" t="s">
        <v>877</v>
      </c>
      <c r="F131" s="152">
        <v>530420013</v>
      </c>
      <c r="G131" s="152">
        <v>64</v>
      </c>
      <c r="H131" s="152" t="s">
        <v>2917</v>
      </c>
      <c r="I131" s="274" t="s">
        <v>55</v>
      </c>
      <c r="J131" s="153" t="s">
        <v>812</v>
      </c>
      <c r="K131" s="318" t="s">
        <v>670</v>
      </c>
      <c r="L131" s="152">
        <v>5</v>
      </c>
      <c r="M131" s="152">
        <v>2</v>
      </c>
      <c r="N131" s="152"/>
      <c r="O131" s="152"/>
      <c r="P131" s="380" t="s">
        <v>2909</v>
      </c>
      <c r="Q131" s="380"/>
      <c r="R131" s="380"/>
      <c r="S131" s="200" t="s">
        <v>1244</v>
      </c>
      <c r="T131" s="200" t="s">
        <v>1244</v>
      </c>
      <c r="U131" s="524"/>
      <c r="V131" s="200"/>
      <c r="W131" s="523"/>
      <c r="X131" s="200" t="s">
        <v>1493</v>
      </c>
      <c r="Y131" s="200" t="s">
        <v>2677</v>
      </c>
      <c r="Z131" s="152"/>
      <c r="AA131" s="152"/>
      <c r="AB131" s="339">
        <v>228</v>
      </c>
      <c r="AC131" s="339"/>
      <c r="AD131" s="339"/>
      <c r="AE131" s="339"/>
      <c r="AF131" s="339"/>
      <c r="AG131" s="683" t="s">
        <v>2918</v>
      </c>
      <c r="AH131" s="126">
        <v>68.2</v>
      </c>
      <c r="AI131" s="146">
        <v>27.1</v>
      </c>
      <c r="AJ131" s="145">
        <v>0.4</v>
      </c>
      <c r="AK131" s="116">
        <v>57.8</v>
      </c>
      <c r="AL131" s="123">
        <v>2.1</v>
      </c>
      <c r="AM131" s="116" t="s">
        <v>124</v>
      </c>
      <c r="AN131" s="116" t="s">
        <v>124</v>
      </c>
      <c r="AP131" s="119" t="s">
        <v>124</v>
      </c>
      <c r="AQ131" s="595" t="s">
        <v>124</v>
      </c>
      <c r="AR131" s="595" t="s">
        <v>124</v>
      </c>
      <c r="AS131" s="597" t="s">
        <v>124</v>
      </c>
      <c r="AT131" s="596" t="s">
        <v>124</v>
      </c>
      <c r="AU131" s="595" t="s">
        <v>124</v>
      </c>
      <c r="AV131" s="595" t="s">
        <v>124</v>
      </c>
      <c r="AW131" s="594" t="s">
        <v>124</v>
      </c>
      <c r="AX131" s="440"/>
      <c r="AY131" s="440"/>
      <c r="AZ131" s="440"/>
      <c r="BA131" s="440"/>
      <c r="BB131" s="440"/>
      <c r="BC131" s="440"/>
      <c r="BD131" s="440"/>
      <c r="BE131" s="440"/>
      <c r="BF131" s="440"/>
      <c r="BG131" s="440"/>
      <c r="BH131" s="440"/>
      <c r="BI131" s="440"/>
      <c r="BJ131" s="116" t="s">
        <v>793</v>
      </c>
      <c r="BK131" s="214" t="s">
        <v>409</v>
      </c>
      <c r="BL131" s="214" t="s">
        <v>409</v>
      </c>
      <c r="BM131" s="285">
        <v>228</v>
      </c>
      <c r="BN131" s="213">
        <v>14.5</v>
      </c>
      <c r="BO131" s="213">
        <v>85.5</v>
      </c>
      <c r="BP131" s="213" t="s">
        <v>409</v>
      </c>
      <c r="BQ131" s="213" t="s">
        <v>409</v>
      </c>
      <c r="BR131" s="213" t="s">
        <v>409</v>
      </c>
      <c r="BS131" s="212" t="s">
        <v>409</v>
      </c>
      <c r="BT131" s="275">
        <v>0</v>
      </c>
      <c r="BU131" s="682" t="s">
        <v>124</v>
      </c>
    </row>
    <row r="132" spans="1:82">
      <c r="A132" s="116">
        <v>31</v>
      </c>
      <c r="B132" s="116">
        <f>COUNTIFS($D$2:D132,D132,$F$2:F132,F132)</f>
        <v>1</v>
      </c>
      <c r="C132" s="552">
        <v>5791</v>
      </c>
      <c r="D132" s="154" t="s">
        <v>2504</v>
      </c>
      <c r="E132" s="152" t="s">
        <v>1051</v>
      </c>
      <c r="F132" s="152">
        <v>7303063713</v>
      </c>
      <c r="G132" s="152">
        <v>44</v>
      </c>
      <c r="H132" s="152" t="s">
        <v>2917</v>
      </c>
      <c r="I132" s="274" t="s">
        <v>2224</v>
      </c>
      <c r="J132" s="153" t="s">
        <v>812</v>
      </c>
      <c r="K132" s="318" t="s">
        <v>670</v>
      </c>
      <c r="L132" s="152">
        <v>7</v>
      </c>
      <c r="M132" s="152">
        <v>2</v>
      </c>
      <c r="N132" s="152"/>
      <c r="O132" s="152"/>
      <c r="P132" s="380" t="s">
        <v>2909</v>
      </c>
      <c r="Q132" s="380"/>
      <c r="R132" s="380"/>
      <c r="S132" s="200" t="s">
        <v>1244</v>
      </c>
      <c r="T132" s="200" t="s">
        <v>1244</v>
      </c>
      <c r="U132" s="524"/>
      <c r="V132" s="200"/>
      <c r="W132" s="523"/>
      <c r="X132" s="200" t="s">
        <v>1493</v>
      </c>
      <c r="Y132" s="200" t="s">
        <v>2677</v>
      </c>
      <c r="Z132" s="152"/>
      <c r="AA132" s="152"/>
      <c r="AB132" s="490">
        <v>208</v>
      </c>
      <c r="AC132" s="490"/>
      <c r="AD132" s="490"/>
      <c r="AE132" s="490"/>
      <c r="AF132" s="490"/>
      <c r="AG132" s="683" t="s">
        <v>2890</v>
      </c>
      <c r="AH132" s="147">
        <v>13</v>
      </c>
      <c r="AI132" s="146">
        <v>81.099999999999994</v>
      </c>
      <c r="AJ132" s="145">
        <v>3.3</v>
      </c>
      <c r="AL132" s="123" t="s">
        <v>124</v>
      </c>
      <c r="AM132" s="116" t="s">
        <v>124</v>
      </c>
      <c r="AN132" s="116" t="s">
        <v>124</v>
      </c>
      <c r="AP132" s="119" t="s">
        <v>124</v>
      </c>
      <c r="AQ132" s="595" t="s">
        <v>124</v>
      </c>
      <c r="AR132" s="595" t="s">
        <v>124</v>
      </c>
      <c r="AS132" s="597" t="s">
        <v>124</v>
      </c>
      <c r="AT132" s="596" t="s">
        <v>124</v>
      </c>
      <c r="AU132" s="595" t="s">
        <v>124</v>
      </c>
      <c r="AV132" s="595" t="s">
        <v>124</v>
      </c>
      <c r="AW132" s="594" t="s">
        <v>124</v>
      </c>
      <c r="AX132" s="440"/>
      <c r="AY132" s="440"/>
      <c r="AZ132" s="440"/>
      <c r="BA132" s="440"/>
      <c r="BB132" s="440"/>
      <c r="BC132" s="440"/>
      <c r="BD132" s="440"/>
      <c r="BE132" s="440"/>
      <c r="BF132" s="440"/>
      <c r="BG132" s="440"/>
      <c r="BH132" s="440"/>
      <c r="BI132" s="440"/>
      <c r="BJ132" s="118" t="s">
        <v>792</v>
      </c>
      <c r="BK132" s="214" t="s">
        <v>409</v>
      </c>
      <c r="BL132" s="214" t="s">
        <v>409</v>
      </c>
      <c r="BM132" s="285">
        <v>208</v>
      </c>
      <c r="BN132" s="213">
        <v>2.4</v>
      </c>
      <c r="BO132" s="213">
        <v>97.6</v>
      </c>
      <c r="BP132" s="213" t="s">
        <v>409</v>
      </c>
      <c r="BQ132" s="213" t="s">
        <v>409</v>
      </c>
      <c r="BR132" s="213" t="s">
        <v>409</v>
      </c>
      <c r="BS132" s="212" t="s">
        <v>409</v>
      </c>
      <c r="BT132" s="275">
        <v>0</v>
      </c>
      <c r="BU132" s="682" t="s">
        <v>124</v>
      </c>
    </row>
    <row r="133" spans="1:82">
      <c r="A133" s="116">
        <v>32</v>
      </c>
      <c r="B133" s="116">
        <f>COUNTIFS($D$2:D133,D133,$F$2:F133,F133)</f>
        <v>1</v>
      </c>
      <c r="C133" s="345">
        <v>5797</v>
      </c>
      <c r="D133" s="154" t="s">
        <v>75</v>
      </c>
      <c r="E133" s="152" t="s">
        <v>941</v>
      </c>
      <c r="F133" s="152">
        <v>6101201062</v>
      </c>
      <c r="G133" s="152">
        <v>56</v>
      </c>
      <c r="H133" s="152" t="s">
        <v>2916</v>
      </c>
      <c r="I133" s="274" t="s">
        <v>60</v>
      </c>
      <c r="J133" s="153" t="s">
        <v>812</v>
      </c>
      <c r="K133" s="318" t="s">
        <v>670</v>
      </c>
      <c r="L133" s="152">
        <v>8</v>
      </c>
      <c r="M133" s="152">
        <v>6</v>
      </c>
      <c r="N133" s="152"/>
      <c r="O133" s="152"/>
      <c r="P133" s="380" t="s">
        <v>2909</v>
      </c>
      <c r="Q133" s="380"/>
      <c r="R133" s="380"/>
      <c r="S133" s="200" t="s">
        <v>1244</v>
      </c>
      <c r="T133" s="200" t="s">
        <v>1244</v>
      </c>
      <c r="U133" s="524" t="s">
        <v>2679</v>
      </c>
      <c r="V133" s="200"/>
      <c r="W133" s="523"/>
      <c r="X133" s="200" t="s">
        <v>1493</v>
      </c>
      <c r="Y133" s="200" t="s">
        <v>2677</v>
      </c>
      <c r="Z133" s="318"/>
      <c r="AA133" s="152"/>
      <c r="AB133" s="339">
        <v>85591</v>
      </c>
      <c r="AC133" s="339"/>
      <c r="AD133" s="339"/>
      <c r="AE133" s="339"/>
      <c r="AF133" s="339"/>
      <c r="AG133" s="222" t="s">
        <v>2836</v>
      </c>
      <c r="AH133" s="126">
        <v>0.2</v>
      </c>
      <c r="AI133" s="146">
        <v>6.7</v>
      </c>
      <c r="AJ133" s="145">
        <v>91.1</v>
      </c>
      <c r="AK133" s="116">
        <v>0.2</v>
      </c>
      <c r="AL133" s="123">
        <v>0</v>
      </c>
      <c r="AM133" s="116">
        <v>0</v>
      </c>
      <c r="AN133" s="116" t="s">
        <v>124</v>
      </c>
      <c r="AP133" s="119" t="s">
        <v>124</v>
      </c>
      <c r="AQ133" s="595" t="s">
        <v>124</v>
      </c>
      <c r="AR133" s="595" t="s">
        <v>124</v>
      </c>
      <c r="AS133" s="597" t="s">
        <v>124</v>
      </c>
      <c r="AT133" s="596" t="s">
        <v>124</v>
      </c>
      <c r="AU133" s="595" t="s">
        <v>124</v>
      </c>
      <c r="AV133" s="595" t="s">
        <v>124</v>
      </c>
      <c r="AW133" s="594" t="s">
        <v>124</v>
      </c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440"/>
      <c r="BJ133" s="595" t="s">
        <v>778</v>
      </c>
      <c r="BK133" s="214" t="s">
        <v>409</v>
      </c>
      <c r="BL133" s="214" t="s">
        <v>409</v>
      </c>
      <c r="BM133" s="285">
        <v>85591</v>
      </c>
      <c r="BN133" s="213">
        <v>89.4</v>
      </c>
      <c r="BO133" s="213">
        <v>10.6</v>
      </c>
      <c r="BP133" s="213" t="s">
        <v>409</v>
      </c>
      <c r="BQ133" s="213" t="s">
        <v>409</v>
      </c>
      <c r="BR133" s="213" t="s">
        <v>409</v>
      </c>
      <c r="BS133" s="212" t="s">
        <v>409</v>
      </c>
      <c r="BT133" s="275">
        <v>0</v>
      </c>
      <c r="BU133" s="116" t="s">
        <v>124</v>
      </c>
    </row>
    <row r="134" spans="1:82">
      <c r="A134" s="116">
        <v>33</v>
      </c>
      <c r="B134" s="116">
        <f>COUNTIFS($D$2:D134,D134,$F$2:F134,F134)</f>
        <v>1</v>
      </c>
      <c r="C134" s="345">
        <v>5798</v>
      </c>
      <c r="D134" s="154" t="s">
        <v>2889</v>
      </c>
      <c r="E134" s="152" t="s">
        <v>854</v>
      </c>
      <c r="F134" s="152">
        <v>9507293433</v>
      </c>
      <c r="G134" s="152">
        <v>22</v>
      </c>
      <c r="H134" s="152" t="s">
        <v>2916</v>
      </c>
      <c r="I134" s="274" t="s">
        <v>164</v>
      </c>
      <c r="J134" s="153" t="s">
        <v>812</v>
      </c>
      <c r="K134" s="318" t="s">
        <v>670</v>
      </c>
      <c r="L134" s="152">
        <v>7</v>
      </c>
      <c r="M134" s="152">
        <v>6</v>
      </c>
      <c r="N134" s="152"/>
      <c r="O134" s="152"/>
      <c r="P134" s="380" t="s">
        <v>2909</v>
      </c>
      <c r="Q134" s="380"/>
      <c r="R134" s="380"/>
      <c r="S134" s="200" t="s">
        <v>1244</v>
      </c>
      <c r="T134" s="200" t="s">
        <v>1244</v>
      </c>
      <c r="U134" s="524" t="s">
        <v>2679</v>
      </c>
      <c r="V134" s="200"/>
      <c r="W134" s="523"/>
      <c r="X134" s="200" t="s">
        <v>1493</v>
      </c>
      <c r="Y134" s="200" t="s">
        <v>2677</v>
      </c>
      <c r="Z134" s="318"/>
      <c r="AA134" s="152"/>
      <c r="AB134" s="490">
        <v>78199</v>
      </c>
      <c r="AC134" s="490"/>
      <c r="AD134" s="490"/>
      <c r="AE134" s="490"/>
      <c r="AF134" s="490"/>
      <c r="AG134" s="222" t="s">
        <v>2836</v>
      </c>
      <c r="AH134" s="126">
        <v>2.4</v>
      </c>
      <c r="AI134" s="146">
        <v>3.7</v>
      </c>
      <c r="AJ134" s="145">
        <v>91</v>
      </c>
      <c r="AK134" s="116">
        <v>1.9</v>
      </c>
      <c r="AL134" s="123" t="s">
        <v>124</v>
      </c>
      <c r="AM134" s="116" t="s">
        <v>124</v>
      </c>
      <c r="AN134" s="116" t="s">
        <v>124</v>
      </c>
      <c r="AP134" s="119" t="s">
        <v>124</v>
      </c>
      <c r="AQ134" s="595" t="s">
        <v>124</v>
      </c>
      <c r="AR134" s="595" t="s">
        <v>124</v>
      </c>
      <c r="AS134" s="597" t="s">
        <v>124</v>
      </c>
      <c r="AT134" s="596" t="s">
        <v>124</v>
      </c>
      <c r="AU134" s="595" t="s">
        <v>124</v>
      </c>
      <c r="AV134" s="595" t="s">
        <v>124</v>
      </c>
      <c r="AW134" s="594" t="s">
        <v>124</v>
      </c>
      <c r="AX134" s="440"/>
      <c r="AY134" s="440"/>
      <c r="AZ134" s="440"/>
      <c r="BA134" s="440"/>
      <c r="BB134" s="440"/>
      <c r="BC134" s="440"/>
      <c r="BD134" s="440"/>
      <c r="BE134" s="440"/>
      <c r="BF134" s="440"/>
      <c r="BG134" s="440"/>
      <c r="BH134" s="440"/>
      <c r="BI134" s="440"/>
      <c r="BJ134" s="595" t="s">
        <v>778</v>
      </c>
      <c r="BK134" s="214" t="s">
        <v>409</v>
      </c>
      <c r="BL134" s="214" t="s">
        <v>409</v>
      </c>
      <c r="BM134" s="285">
        <v>78199</v>
      </c>
      <c r="BN134" s="213">
        <v>94.2</v>
      </c>
      <c r="BO134" s="213">
        <v>5.8</v>
      </c>
      <c r="BP134" s="213">
        <v>26.9</v>
      </c>
      <c r="BQ134" s="213">
        <v>50000</v>
      </c>
      <c r="BR134" s="213">
        <v>2026.7</v>
      </c>
      <c r="BS134" s="212">
        <v>7.51</v>
      </c>
      <c r="BT134" s="275">
        <v>2</v>
      </c>
      <c r="BU134" s="116" t="s">
        <v>124</v>
      </c>
    </row>
    <row r="135" spans="1:82">
      <c r="A135" s="116">
        <v>34</v>
      </c>
      <c r="B135" s="116">
        <f>COUNTIFS($D$2:D135,D135,$F$2:F135,F135)</f>
        <v>1</v>
      </c>
      <c r="C135" s="345">
        <v>5807</v>
      </c>
      <c r="D135" s="154" t="s">
        <v>2915</v>
      </c>
      <c r="E135" s="152" t="s">
        <v>2914</v>
      </c>
      <c r="F135" s="152">
        <v>6557230460</v>
      </c>
      <c r="G135" s="152">
        <v>52</v>
      </c>
      <c r="H135" s="152" t="s">
        <v>2912</v>
      </c>
      <c r="I135" s="274" t="s">
        <v>1485</v>
      </c>
      <c r="J135" s="153" t="s">
        <v>812</v>
      </c>
      <c r="K135" s="318" t="s">
        <v>670</v>
      </c>
      <c r="L135" s="152">
        <v>8</v>
      </c>
      <c r="M135" s="152">
        <v>2</v>
      </c>
      <c r="N135" s="152"/>
      <c r="O135" s="152"/>
      <c r="P135" s="380" t="s">
        <v>2909</v>
      </c>
      <c r="Q135" s="380"/>
      <c r="R135" s="380"/>
      <c r="S135" s="200"/>
      <c r="T135" s="200"/>
      <c r="U135" s="524" t="s">
        <v>2679</v>
      </c>
      <c r="V135" s="200" t="s">
        <v>1244</v>
      </c>
      <c r="W135" s="523" t="s">
        <v>2678</v>
      </c>
      <c r="X135" s="200" t="s">
        <v>1493</v>
      </c>
      <c r="Y135" s="200" t="s">
        <v>2677</v>
      </c>
      <c r="Z135" s="152"/>
      <c r="AA135" s="152"/>
      <c r="AB135" s="339">
        <v>493</v>
      </c>
      <c r="AC135" s="339"/>
      <c r="AD135" s="339"/>
      <c r="AE135" s="339"/>
      <c r="AF135" s="339"/>
      <c r="AG135" s="222" t="s">
        <v>2836</v>
      </c>
      <c r="AH135" s="126">
        <v>34.1</v>
      </c>
      <c r="AI135" s="146">
        <v>60.7</v>
      </c>
      <c r="AJ135" s="145">
        <v>2</v>
      </c>
      <c r="AK135" s="116">
        <v>18.3</v>
      </c>
      <c r="AL135" s="123">
        <v>13.7</v>
      </c>
      <c r="AM135" s="116">
        <v>40.1</v>
      </c>
      <c r="AN135" s="116">
        <v>84.1</v>
      </c>
      <c r="AP135" s="119">
        <v>0.1</v>
      </c>
      <c r="AQ135" s="116">
        <v>34.1</v>
      </c>
      <c r="AR135" s="116">
        <v>65.099999999999994</v>
      </c>
      <c r="AS135" s="142">
        <v>0.52380952380952384</v>
      </c>
      <c r="AT135" s="120">
        <v>0.3</v>
      </c>
      <c r="AU135" s="116">
        <v>0.2</v>
      </c>
      <c r="AV135" s="116">
        <v>17.3</v>
      </c>
      <c r="AW135" s="119">
        <v>22.1</v>
      </c>
      <c r="AX135" s="440"/>
      <c r="AY135" s="440"/>
      <c r="AZ135" s="440"/>
      <c r="BA135" s="440"/>
      <c r="BB135" s="440"/>
      <c r="BC135" s="440"/>
      <c r="BD135" s="440"/>
      <c r="BE135" s="440"/>
      <c r="BF135" s="440"/>
      <c r="BG135" s="440"/>
      <c r="BH135" s="440"/>
      <c r="BI135" s="440"/>
      <c r="BJ135" s="116" t="s">
        <v>172</v>
      </c>
      <c r="BK135" s="214" t="s">
        <v>409</v>
      </c>
      <c r="BL135" s="214" t="s">
        <v>409</v>
      </c>
      <c r="BM135" s="285">
        <v>493</v>
      </c>
      <c r="BN135" s="213">
        <v>1.8</v>
      </c>
      <c r="BO135" s="213">
        <v>98.2</v>
      </c>
      <c r="BP135" s="213" t="s">
        <v>409</v>
      </c>
      <c r="BQ135" s="213" t="s">
        <v>409</v>
      </c>
      <c r="BR135" s="213" t="s">
        <v>409</v>
      </c>
      <c r="BS135" s="212" t="s">
        <v>409</v>
      </c>
      <c r="BT135" s="275">
        <v>0</v>
      </c>
      <c r="BU135" s="116">
        <v>27.8</v>
      </c>
    </row>
    <row r="136" spans="1:82">
      <c r="A136" s="116">
        <v>35</v>
      </c>
      <c r="B136" s="116">
        <f>COUNTIFS($D$2:D136,D136,$F$2:F136,F136)</f>
        <v>1</v>
      </c>
      <c r="C136" s="571">
        <v>5808</v>
      </c>
      <c r="D136" s="154" t="s">
        <v>2913</v>
      </c>
      <c r="E136" s="152" t="s">
        <v>877</v>
      </c>
      <c r="F136" s="152">
        <v>421030431</v>
      </c>
      <c r="G136" s="152">
        <v>75</v>
      </c>
      <c r="H136" s="152" t="s">
        <v>2912</v>
      </c>
      <c r="I136" s="274" t="s">
        <v>2911</v>
      </c>
      <c r="J136" s="153" t="s">
        <v>812</v>
      </c>
      <c r="K136" s="318" t="s">
        <v>670</v>
      </c>
      <c r="L136" s="152">
        <v>4</v>
      </c>
      <c r="M136" s="152">
        <v>2</v>
      </c>
      <c r="N136" s="152"/>
      <c r="O136" s="152"/>
      <c r="P136" s="380" t="s">
        <v>2909</v>
      </c>
      <c r="Q136" s="380"/>
      <c r="R136" s="380"/>
      <c r="S136" s="200" t="s">
        <v>1244</v>
      </c>
      <c r="T136" s="200" t="s">
        <v>1244</v>
      </c>
      <c r="U136" s="524"/>
      <c r="V136" s="200"/>
      <c r="W136" s="523"/>
      <c r="X136" s="200" t="s">
        <v>1493</v>
      </c>
      <c r="Y136" s="200" t="s">
        <v>2677</v>
      </c>
      <c r="Z136" s="152"/>
      <c r="AA136" s="152"/>
      <c r="AB136" s="339">
        <v>466</v>
      </c>
      <c r="AC136" s="339"/>
      <c r="AD136" s="339"/>
      <c r="AE136" s="339"/>
      <c r="AF136" s="339"/>
      <c r="AG136" s="222" t="s">
        <v>2910</v>
      </c>
      <c r="AH136" s="126">
        <v>27.9</v>
      </c>
      <c r="AI136" s="146">
        <v>61.6</v>
      </c>
      <c r="AJ136" s="145">
        <v>2.4</v>
      </c>
      <c r="AK136" s="116">
        <v>15.9</v>
      </c>
      <c r="AL136" s="123" t="s">
        <v>124</v>
      </c>
      <c r="AM136" s="116" t="s">
        <v>124</v>
      </c>
      <c r="AN136" s="116" t="s">
        <v>124</v>
      </c>
      <c r="AP136" s="119" t="s">
        <v>124</v>
      </c>
      <c r="AQ136" s="595" t="s">
        <v>124</v>
      </c>
      <c r="AR136" s="595" t="s">
        <v>124</v>
      </c>
      <c r="AS136" s="597" t="s">
        <v>124</v>
      </c>
      <c r="AT136" s="596" t="s">
        <v>124</v>
      </c>
      <c r="AU136" s="595" t="s">
        <v>124</v>
      </c>
      <c r="AV136" s="595" t="s">
        <v>124</v>
      </c>
      <c r="AW136" s="594" t="s">
        <v>124</v>
      </c>
      <c r="AX136" s="440"/>
      <c r="AY136" s="440"/>
      <c r="AZ136" s="440"/>
      <c r="BA136" s="440"/>
      <c r="BB136" s="440"/>
      <c r="BC136" s="440"/>
      <c r="BD136" s="440"/>
      <c r="BE136" s="440"/>
      <c r="BF136" s="440"/>
      <c r="BG136" s="440"/>
      <c r="BH136" s="440"/>
      <c r="BI136" s="440"/>
      <c r="BJ136" s="118" t="s">
        <v>792</v>
      </c>
      <c r="BK136" s="214" t="s">
        <v>409</v>
      </c>
      <c r="BL136" s="214" t="s">
        <v>409</v>
      </c>
      <c r="BM136" s="285">
        <v>466</v>
      </c>
      <c r="BN136" s="213">
        <v>11.2</v>
      </c>
      <c r="BO136" s="213">
        <v>88.8</v>
      </c>
      <c r="BP136" s="213" t="s">
        <v>409</v>
      </c>
      <c r="BQ136" s="213" t="s">
        <v>409</v>
      </c>
      <c r="BR136" s="213" t="s">
        <v>409</v>
      </c>
      <c r="BS136" s="212" t="s">
        <v>409</v>
      </c>
      <c r="BT136" s="275">
        <v>0</v>
      </c>
      <c r="BU136" s="116" t="s">
        <v>124</v>
      </c>
    </row>
    <row r="137" spans="1:82">
      <c r="A137" s="116">
        <v>36</v>
      </c>
      <c r="B137" s="116">
        <f>COUNTIFS($D$2:D137,D137,$F$2:F137,F137)</f>
        <v>1</v>
      </c>
      <c r="C137" s="649">
        <v>5836</v>
      </c>
      <c r="D137" s="648" t="s">
        <v>2908</v>
      </c>
      <c r="E137" s="647" t="s">
        <v>1202</v>
      </c>
      <c r="F137" s="266">
        <v>375207456</v>
      </c>
      <c r="G137" s="152">
        <v>80</v>
      </c>
      <c r="H137" s="266" t="s">
        <v>2907</v>
      </c>
      <c r="I137" s="281" t="s">
        <v>2906</v>
      </c>
      <c r="J137" s="646" t="s">
        <v>1742</v>
      </c>
      <c r="K137" s="299" t="s">
        <v>670</v>
      </c>
      <c r="L137" s="266">
        <v>15</v>
      </c>
      <c r="M137" s="266" t="s">
        <v>2247</v>
      </c>
      <c r="N137" s="266"/>
      <c r="O137" s="266"/>
      <c r="P137" s="391" t="s">
        <v>2909</v>
      </c>
      <c r="Q137" s="391"/>
      <c r="R137" s="391"/>
      <c r="S137" s="519" t="s">
        <v>1244</v>
      </c>
      <c r="T137" s="519"/>
      <c r="U137" s="521" t="s">
        <v>2897</v>
      </c>
      <c r="V137" s="519"/>
      <c r="W137" s="520"/>
      <c r="X137" s="200" t="s">
        <v>1493</v>
      </c>
      <c r="Y137" s="200" t="s">
        <v>2677</v>
      </c>
      <c r="Z137" s="266"/>
      <c r="AA137" s="266"/>
      <c r="AB137" s="339">
        <v>81879</v>
      </c>
      <c r="AC137" s="339"/>
      <c r="AD137" s="339"/>
      <c r="AE137" s="339"/>
      <c r="AF137" s="339"/>
      <c r="AG137" s="222" t="s">
        <v>2832</v>
      </c>
      <c r="AH137" s="681">
        <v>7.8</v>
      </c>
      <c r="AI137" s="678">
        <v>0.4</v>
      </c>
      <c r="AJ137" s="677">
        <v>87.9</v>
      </c>
      <c r="AK137" s="334">
        <v>5.4</v>
      </c>
      <c r="AL137" s="528">
        <v>0.5</v>
      </c>
      <c r="AM137" s="595" t="s">
        <v>124</v>
      </c>
      <c r="AN137" s="595" t="s">
        <v>124</v>
      </c>
      <c r="AO137" s="599"/>
      <c r="AP137" s="594" t="s">
        <v>124</v>
      </c>
      <c r="AQ137" s="595" t="s">
        <v>124</v>
      </c>
      <c r="AR137" s="595" t="s">
        <v>124</v>
      </c>
      <c r="AS137" s="597" t="s">
        <v>124</v>
      </c>
      <c r="AT137" s="596" t="s">
        <v>124</v>
      </c>
      <c r="AU137" s="595" t="s">
        <v>124</v>
      </c>
      <c r="AV137" s="595" t="s">
        <v>124</v>
      </c>
      <c r="AW137" s="594" t="s">
        <v>124</v>
      </c>
      <c r="AX137" s="598"/>
      <c r="AY137" s="598"/>
      <c r="AZ137" s="598"/>
      <c r="BA137" s="598"/>
      <c r="BB137" s="598"/>
      <c r="BC137" s="598"/>
      <c r="BD137" s="598"/>
      <c r="BE137" s="598"/>
      <c r="BF137" s="598"/>
      <c r="BG137" s="598"/>
      <c r="BH137" s="598"/>
      <c r="BI137" s="598"/>
      <c r="BJ137" s="116" t="s">
        <v>784</v>
      </c>
      <c r="BK137" s="214">
        <v>67.900000000000006</v>
      </c>
      <c r="BL137" s="214">
        <v>98.1</v>
      </c>
      <c r="BM137" s="285">
        <v>338905</v>
      </c>
      <c r="BN137" s="213">
        <v>87.4</v>
      </c>
      <c r="BO137" s="213">
        <v>12.6</v>
      </c>
      <c r="BP137" s="213">
        <v>32.9</v>
      </c>
      <c r="BQ137" s="213">
        <v>5000</v>
      </c>
      <c r="BR137" s="213">
        <v>5000</v>
      </c>
      <c r="BS137" s="212">
        <v>17.64</v>
      </c>
      <c r="BT137" s="275">
        <v>1</v>
      </c>
      <c r="BU137" s="402" t="s">
        <v>124</v>
      </c>
    </row>
    <row r="138" spans="1:82">
      <c r="A138" s="116">
        <v>37</v>
      </c>
      <c r="B138" s="116">
        <f>COUNTIFS($D$2:D138,D138,$F$2:F138,F138)</f>
        <v>2</v>
      </c>
      <c r="C138" s="649">
        <v>5837</v>
      </c>
      <c r="D138" s="648" t="s">
        <v>2908</v>
      </c>
      <c r="E138" s="647" t="s">
        <v>1202</v>
      </c>
      <c r="F138" s="266">
        <v>375207456</v>
      </c>
      <c r="G138" s="152">
        <v>80</v>
      </c>
      <c r="H138" s="266" t="s">
        <v>2907</v>
      </c>
      <c r="I138" s="281" t="s">
        <v>2906</v>
      </c>
      <c r="J138" s="646" t="s">
        <v>1742</v>
      </c>
      <c r="K138" s="299" t="s">
        <v>670</v>
      </c>
      <c r="L138" s="266">
        <v>15</v>
      </c>
      <c r="M138" s="266" t="s">
        <v>2905</v>
      </c>
      <c r="N138" s="266"/>
      <c r="O138" s="266"/>
      <c r="P138" s="391" t="s">
        <v>2904</v>
      </c>
      <c r="Q138" s="391"/>
      <c r="R138" s="391"/>
      <c r="S138" s="519" t="s">
        <v>1244</v>
      </c>
      <c r="T138" s="519"/>
      <c r="U138" s="521" t="s">
        <v>2897</v>
      </c>
      <c r="V138" s="519"/>
      <c r="W138" s="520"/>
      <c r="X138" s="200" t="s">
        <v>1493</v>
      </c>
      <c r="Y138" s="200" t="s">
        <v>2677</v>
      </c>
      <c r="Z138" s="266"/>
      <c r="AA138" s="266"/>
      <c r="AB138" s="339">
        <v>338905</v>
      </c>
      <c r="AC138" s="339"/>
      <c r="AD138" s="339"/>
      <c r="AE138" s="339"/>
      <c r="AF138" s="339"/>
      <c r="AG138" s="222" t="s">
        <v>2831</v>
      </c>
      <c r="AH138" s="681">
        <v>0.4</v>
      </c>
      <c r="AI138" s="678">
        <v>0.1</v>
      </c>
      <c r="AJ138" s="677">
        <v>98.8</v>
      </c>
      <c r="AK138" s="334">
        <v>0.1</v>
      </c>
      <c r="AL138" s="528">
        <v>0</v>
      </c>
      <c r="AM138" s="595" t="s">
        <v>124</v>
      </c>
      <c r="AN138" s="595" t="s">
        <v>124</v>
      </c>
      <c r="AO138" s="599"/>
      <c r="AP138" s="594" t="s">
        <v>124</v>
      </c>
      <c r="AQ138" s="595" t="s">
        <v>124</v>
      </c>
      <c r="AR138" s="595" t="s">
        <v>124</v>
      </c>
      <c r="AS138" s="597" t="s">
        <v>124</v>
      </c>
      <c r="AT138" s="680">
        <v>0</v>
      </c>
      <c r="AU138" s="595" t="s">
        <v>124</v>
      </c>
      <c r="AV138" s="595" t="s">
        <v>124</v>
      </c>
      <c r="AW138" s="594" t="s">
        <v>124</v>
      </c>
      <c r="AX138" s="598"/>
      <c r="AY138" s="598"/>
      <c r="AZ138" s="598"/>
      <c r="BA138" s="598"/>
      <c r="BB138" s="598"/>
      <c r="BC138" s="598"/>
      <c r="BD138" s="598"/>
      <c r="BE138" s="598"/>
      <c r="BF138" s="598"/>
      <c r="BG138" s="598"/>
      <c r="BH138" s="598"/>
      <c r="BI138" s="598"/>
      <c r="BJ138" s="116" t="s">
        <v>784</v>
      </c>
      <c r="BK138" s="214">
        <v>67.900000000000006</v>
      </c>
      <c r="BL138" s="214">
        <v>98.1</v>
      </c>
      <c r="BM138" s="285">
        <v>81879</v>
      </c>
      <c r="BN138" s="213">
        <v>87.7</v>
      </c>
      <c r="BO138" s="213">
        <v>12.3</v>
      </c>
      <c r="BP138" s="213" t="s">
        <v>409</v>
      </c>
      <c r="BQ138" s="213" t="s">
        <v>409</v>
      </c>
      <c r="BR138" s="213" t="s">
        <v>409</v>
      </c>
      <c r="BS138" s="212" t="s">
        <v>409</v>
      </c>
      <c r="BT138" s="275">
        <v>1</v>
      </c>
      <c r="BU138" s="402" t="s">
        <v>124</v>
      </c>
    </row>
    <row r="139" spans="1:82">
      <c r="A139" s="116">
        <v>38</v>
      </c>
      <c r="B139" s="116">
        <f>COUNTIFS($D$2:D139,D139,$F$2:F139,F139)</f>
        <v>1</v>
      </c>
      <c r="C139" s="649">
        <v>5840</v>
      </c>
      <c r="D139" s="648" t="s">
        <v>1455</v>
      </c>
      <c r="E139" s="647" t="s">
        <v>1236</v>
      </c>
      <c r="F139" s="266">
        <v>475726411</v>
      </c>
      <c r="G139" s="152">
        <v>70</v>
      </c>
      <c r="H139" s="266" t="s">
        <v>2901</v>
      </c>
      <c r="I139" s="281" t="s">
        <v>2133</v>
      </c>
      <c r="J139" s="646" t="s">
        <v>1742</v>
      </c>
      <c r="K139" s="299" t="s">
        <v>670</v>
      </c>
      <c r="L139" s="266">
        <v>4</v>
      </c>
      <c r="M139" s="266">
        <v>13</v>
      </c>
      <c r="N139" s="266"/>
      <c r="O139" s="266"/>
      <c r="P139" s="391" t="s">
        <v>2903</v>
      </c>
      <c r="Q139" s="391"/>
      <c r="R139" s="391"/>
      <c r="S139" s="519" t="s">
        <v>1244</v>
      </c>
      <c r="T139" s="519" t="s">
        <v>1244</v>
      </c>
      <c r="U139" s="521" t="s">
        <v>2897</v>
      </c>
      <c r="V139" s="519"/>
      <c r="W139" s="520"/>
      <c r="X139" s="200" t="s">
        <v>1493</v>
      </c>
      <c r="Y139" s="200" t="s">
        <v>2677</v>
      </c>
      <c r="Z139" s="266"/>
      <c r="AA139" s="266"/>
      <c r="AB139" s="339" t="s">
        <v>1493</v>
      </c>
      <c r="AC139" s="339"/>
      <c r="AD139" s="339"/>
      <c r="AE139" s="339"/>
      <c r="AF139" s="339"/>
      <c r="AG139" s="562" t="s">
        <v>1029</v>
      </c>
      <c r="AH139" s="679" t="s">
        <v>124</v>
      </c>
      <c r="AI139" s="678" t="s">
        <v>124</v>
      </c>
      <c r="AJ139" s="677" t="s">
        <v>124</v>
      </c>
      <c r="AK139" s="595" t="s">
        <v>124</v>
      </c>
      <c r="AL139" s="600" t="s">
        <v>124</v>
      </c>
      <c r="AM139" s="595" t="s">
        <v>124</v>
      </c>
      <c r="AN139" s="595" t="s">
        <v>124</v>
      </c>
      <c r="AO139" s="122" t="s">
        <v>124</v>
      </c>
      <c r="AP139" s="594" t="s">
        <v>124</v>
      </c>
      <c r="AQ139" s="595" t="s">
        <v>124</v>
      </c>
      <c r="AR139" s="595" t="s">
        <v>124</v>
      </c>
      <c r="AS139" s="597" t="s">
        <v>124</v>
      </c>
      <c r="AT139" s="596" t="s">
        <v>124</v>
      </c>
      <c r="AU139" s="595" t="s">
        <v>124</v>
      </c>
      <c r="AV139" s="595" t="s">
        <v>124</v>
      </c>
      <c r="AW139" s="594" t="s">
        <v>124</v>
      </c>
      <c r="AX139" s="598"/>
      <c r="AY139" s="598"/>
      <c r="AZ139" s="598"/>
      <c r="BA139" s="598"/>
      <c r="BB139" s="598"/>
      <c r="BC139" s="598"/>
      <c r="BD139" s="598"/>
      <c r="BE139" s="598"/>
      <c r="BF139" s="598"/>
      <c r="BG139" s="598"/>
      <c r="BH139" s="598"/>
      <c r="BI139" s="598"/>
      <c r="BJ139" s="116" t="s">
        <v>124</v>
      </c>
      <c r="BK139" s="214">
        <v>39.299999999999997</v>
      </c>
      <c r="BL139" s="214">
        <v>5.9</v>
      </c>
      <c r="BM139" s="214" t="s">
        <v>409</v>
      </c>
      <c r="BN139" s="289" t="s">
        <v>409</v>
      </c>
      <c r="BO139" s="289" t="s">
        <v>409</v>
      </c>
      <c r="BP139" s="289" t="s">
        <v>409</v>
      </c>
      <c r="BQ139" s="289" t="s">
        <v>409</v>
      </c>
      <c r="BR139" s="289" t="s">
        <v>409</v>
      </c>
      <c r="BS139" s="214" t="s">
        <v>409</v>
      </c>
      <c r="BT139" s="214">
        <v>0</v>
      </c>
      <c r="BU139" s="402" t="s">
        <v>124</v>
      </c>
    </row>
    <row r="140" spans="1:82">
      <c r="A140" s="116">
        <v>39</v>
      </c>
      <c r="B140" s="116">
        <f>COUNTIFS($D$2:D140,D140,$F$2:F140,F140)</f>
        <v>1</v>
      </c>
      <c r="C140" s="345">
        <v>5844</v>
      </c>
      <c r="D140" s="154" t="s">
        <v>2795</v>
      </c>
      <c r="E140" s="152" t="s">
        <v>834</v>
      </c>
      <c r="F140" s="152">
        <v>6401102147</v>
      </c>
      <c r="G140" s="152">
        <v>53</v>
      </c>
      <c r="H140" s="152" t="s">
        <v>2901</v>
      </c>
      <c r="I140" s="274" t="s">
        <v>60</v>
      </c>
      <c r="J140" s="153" t="s">
        <v>812</v>
      </c>
      <c r="K140" s="318" t="s">
        <v>670</v>
      </c>
      <c r="L140" s="152">
        <v>24</v>
      </c>
      <c r="M140" s="152">
        <v>1</v>
      </c>
      <c r="N140" s="152"/>
      <c r="O140" s="152"/>
      <c r="P140" s="380" t="s">
        <v>2858</v>
      </c>
      <c r="Q140" s="380"/>
      <c r="R140" s="380"/>
      <c r="S140" s="200" t="s">
        <v>1244</v>
      </c>
      <c r="T140" s="200" t="s">
        <v>1244</v>
      </c>
      <c r="U140" s="524" t="s">
        <v>2897</v>
      </c>
      <c r="V140" s="200" t="s">
        <v>1244</v>
      </c>
      <c r="W140" s="523" t="s">
        <v>2678</v>
      </c>
      <c r="X140" s="200" t="s">
        <v>1493</v>
      </c>
      <c r="Y140" s="200" t="s">
        <v>2677</v>
      </c>
      <c r="Z140" s="152"/>
      <c r="AA140" s="152"/>
      <c r="AB140" s="339" t="s">
        <v>1493</v>
      </c>
      <c r="AC140" s="339"/>
      <c r="AD140" s="339"/>
      <c r="AE140" s="339"/>
      <c r="AF140" s="339"/>
      <c r="AG140" s="222" t="s">
        <v>2836</v>
      </c>
      <c r="AH140" s="126">
        <v>67.3</v>
      </c>
      <c r="AI140" s="146">
        <v>27</v>
      </c>
      <c r="AJ140" s="145">
        <v>1.5</v>
      </c>
      <c r="AK140" s="116">
        <v>50.6</v>
      </c>
      <c r="AL140" s="123">
        <v>13.9</v>
      </c>
      <c r="AM140" s="116">
        <v>20.7</v>
      </c>
      <c r="AN140" s="116">
        <v>71.5</v>
      </c>
      <c r="AP140" s="119">
        <v>0.5</v>
      </c>
      <c r="AQ140" s="116">
        <v>51.9</v>
      </c>
      <c r="AR140" s="116">
        <v>47</v>
      </c>
      <c r="AS140" s="142">
        <v>1.1042553191489362</v>
      </c>
      <c r="AT140" s="120">
        <v>0.8</v>
      </c>
      <c r="AU140" s="116">
        <v>1.2</v>
      </c>
      <c r="AV140" s="116">
        <v>3</v>
      </c>
      <c r="AW140" s="119">
        <v>9.6</v>
      </c>
      <c r="AX140" s="440">
        <v>9.5</v>
      </c>
      <c r="AY140" s="440">
        <v>89.4</v>
      </c>
      <c r="AZ140" s="440"/>
      <c r="BA140" s="437">
        <v>2.1999999999999993</v>
      </c>
      <c r="BB140" s="510">
        <v>20.399999999999999</v>
      </c>
      <c r="BC140" s="437">
        <v>13.9</v>
      </c>
      <c r="BD140" s="437">
        <v>2.9</v>
      </c>
      <c r="BE140" s="437">
        <v>32.299999999999997</v>
      </c>
      <c r="BF140" s="437">
        <v>6.6</v>
      </c>
      <c r="BG140" s="437">
        <v>42.7</v>
      </c>
      <c r="BH140" s="437">
        <v>8.6999999999999993</v>
      </c>
      <c r="BI140" s="437">
        <v>0.4</v>
      </c>
      <c r="BJ140" s="116" t="s">
        <v>793</v>
      </c>
      <c r="BK140" s="214" t="s">
        <v>409</v>
      </c>
      <c r="BL140" s="214" t="s">
        <v>409</v>
      </c>
      <c r="BM140" s="214" t="s">
        <v>409</v>
      </c>
      <c r="BN140" s="214" t="s">
        <v>409</v>
      </c>
      <c r="BO140" s="214" t="s">
        <v>409</v>
      </c>
      <c r="BP140" s="289" t="s">
        <v>409</v>
      </c>
      <c r="BQ140" s="289" t="s">
        <v>409</v>
      </c>
      <c r="BR140" s="289" t="s">
        <v>409</v>
      </c>
      <c r="BS140" s="214" t="s">
        <v>409</v>
      </c>
      <c r="BT140" s="214" t="s">
        <v>409</v>
      </c>
      <c r="BU140" s="116">
        <v>8.5</v>
      </c>
    </row>
    <row r="141" spans="1:82">
      <c r="A141" s="116">
        <v>40</v>
      </c>
      <c r="B141" s="116">
        <f>COUNTIFS($D$2:D141,D141,$F$2:F141,F141)</f>
        <v>1</v>
      </c>
      <c r="C141" s="610">
        <v>5850</v>
      </c>
      <c r="D141" s="609" t="s">
        <v>2902</v>
      </c>
      <c r="E141" s="608" t="s">
        <v>1416</v>
      </c>
      <c r="F141" s="659">
        <v>326009087</v>
      </c>
      <c r="G141" s="152">
        <v>85</v>
      </c>
      <c r="H141" s="659" t="s">
        <v>2901</v>
      </c>
      <c r="I141" s="676" t="s">
        <v>2900</v>
      </c>
      <c r="J141" s="561" t="s">
        <v>1742</v>
      </c>
      <c r="K141" s="675" t="s">
        <v>670</v>
      </c>
      <c r="L141" s="659">
        <v>7</v>
      </c>
      <c r="M141" s="659">
        <v>5</v>
      </c>
      <c r="N141" s="659"/>
      <c r="O141" s="659"/>
      <c r="P141" s="674" t="s">
        <v>2858</v>
      </c>
      <c r="Q141" s="674"/>
      <c r="R141" s="674"/>
      <c r="S141" s="671"/>
      <c r="T141" s="671"/>
      <c r="U141" s="673"/>
      <c r="V141" s="671"/>
      <c r="W141" s="672"/>
      <c r="X141" s="671" t="s">
        <v>1493</v>
      </c>
      <c r="Y141" s="671"/>
      <c r="Z141" s="659"/>
      <c r="AA141" s="659"/>
      <c r="AB141" s="670">
        <v>21317</v>
      </c>
      <c r="AC141" s="670"/>
      <c r="AD141" s="670"/>
      <c r="AE141" s="670"/>
      <c r="AF141" s="670"/>
      <c r="AG141" s="669" t="s">
        <v>2836</v>
      </c>
      <c r="AH141" s="408" t="s">
        <v>124</v>
      </c>
      <c r="AI141" s="407" t="s">
        <v>124</v>
      </c>
      <c r="AJ141" s="406" t="s">
        <v>124</v>
      </c>
      <c r="AK141" s="402" t="s">
        <v>124</v>
      </c>
      <c r="AL141" s="465" t="s">
        <v>124</v>
      </c>
      <c r="AM141" s="402" t="s">
        <v>124</v>
      </c>
      <c r="AN141" s="402" t="s">
        <v>124</v>
      </c>
      <c r="AO141" s="404"/>
      <c r="AP141" s="464" t="s">
        <v>124</v>
      </c>
      <c r="AQ141" s="402" t="s">
        <v>124</v>
      </c>
      <c r="AR141" s="402" t="s">
        <v>124</v>
      </c>
      <c r="AS141" s="496" t="s">
        <v>124</v>
      </c>
      <c r="AT141" s="495" t="s">
        <v>124</v>
      </c>
      <c r="AU141" s="402" t="s">
        <v>124</v>
      </c>
      <c r="AV141" s="402" t="s">
        <v>124</v>
      </c>
      <c r="AW141" s="464" t="s">
        <v>124</v>
      </c>
      <c r="AX141" s="463"/>
      <c r="AY141" s="463"/>
      <c r="AZ141" s="463"/>
      <c r="BA141" s="463"/>
      <c r="BB141" s="463"/>
      <c r="BC141" s="463"/>
      <c r="BD141" s="463"/>
      <c r="BE141" s="463"/>
      <c r="BF141" s="463"/>
      <c r="BG141" s="463"/>
      <c r="BH141" s="463"/>
      <c r="BI141" s="463"/>
      <c r="BJ141" s="402" t="s">
        <v>124</v>
      </c>
      <c r="BK141" s="214" t="s">
        <v>409</v>
      </c>
      <c r="BL141" s="214" t="s">
        <v>409</v>
      </c>
      <c r="BM141" s="214">
        <v>21317</v>
      </c>
      <c r="BN141" s="289">
        <v>87.3</v>
      </c>
      <c r="BO141" s="289">
        <v>12.7</v>
      </c>
      <c r="BP141" s="289" t="s">
        <v>409</v>
      </c>
      <c r="BQ141" s="289" t="s">
        <v>409</v>
      </c>
      <c r="BR141" s="289" t="s">
        <v>409</v>
      </c>
      <c r="BS141" s="214" t="s">
        <v>409</v>
      </c>
      <c r="BT141" s="214">
        <v>0</v>
      </c>
      <c r="BU141" s="402" t="s">
        <v>124</v>
      </c>
    </row>
    <row r="142" spans="1:82">
      <c r="A142" s="116">
        <v>41</v>
      </c>
      <c r="B142" s="116">
        <f>COUNTIFS($D$2:D142,D142,$F$2:F142,F142)</f>
        <v>1</v>
      </c>
      <c r="C142" s="610">
        <v>5869</v>
      </c>
      <c r="D142" s="609" t="s">
        <v>2899</v>
      </c>
      <c r="E142" s="608" t="s">
        <v>838</v>
      </c>
      <c r="F142" s="152">
        <v>520731054</v>
      </c>
      <c r="G142" s="152">
        <v>65</v>
      </c>
      <c r="H142" s="152" t="s">
        <v>2888</v>
      </c>
      <c r="I142" s="274" t="s">
        <v>1141</v>
      </c>
      <c r="J142" s="561" t="s">
        <v>1031</v>
      </c>
      <c r="K142" s="318" t="s">
        <v>670</v>
      </c>
      <c r="L142" s="152">
        <v>2</v>
      </c>
      <c r="M142" s="152">
        <v>5</v>
      </c>
      <c r="N142" s="152"/>
      <c r="O142" s="152"/>
      <c r="P142" s="380" t="s">
        <v>2898</v>
      </c>
      <c r="Q142" s="380"/>
      <c r="R142" s="380"/>
      <c r="S142" s="200" t="s">
        <v>1244</v>
      </c>
      <c r="T142" s="200"/>
      <c r="U142" s="524" t="s">
        <v>2897</v>
      </c>
      <c r="V142" s="200"/>
      <c r="W142" s="523"/>
      <c r="X142" s="200" t="s">
        <v>1493</v>
      </c>
      <c r="Y142" s="200" t="s">
        <v>2677</v>
      </c>
      <c r="Z142" s="152"/>
      <c r="AA142" s="152"/>
      <c r="AB142" s="339" t="s">
        <v>1493</v>
      </c>
      <c r="AC142" s="339"/>
      <c r="AD142" s="339"/>
      <c r="AE142" s="339"/>
      <c r="AF142" s="339"/>
      <c r="AG142" s="222"/>
      <c r="AH142" s="126">
        <v>58.4</v>
      </c>
      <c r="AI142" s="146">
        <v>26.1</v>
      </c>
      <c r="AJ142" s="145">
        <v>7.9</v>
      </c>
      <c r="AK142" s="116">
        <v>46</v>
      </c>
      <c r="AL142" s="123">
        <v>6.6</v>
      </c>
      <c r="AM142" s="116" t="s">
        <v>124</v>
      </c>
      <c r="AN142" s="116" t="s">
        <v>124</v>
      </c>
      <c r="AP142" s="119" t="s">
        <v>124</v>
      </c>
      <c r="AQ142" s="595" t="s">
        <v>124</v>
      </c>
      <c r="AR142" s="595" t="s">
        <v>124</v>
      </c>
      <c r="AS142" s="597" t="s">
        <v>124</v>
      </c>
      <c r="AT142" s="596" t="s">
        <v>124</v>
      </c>
      <c r="AU142" s="595" t="s">
        <v>124</v>
      </c>
      <c r="AV142" s="595" t="s">
        <v>124</v>
      </c>
      <c r="AW142" s="594" t="s">
        <v>124</v>
      </c>
      <c r="AX142" s="440"/>
      <c r="AY142" s="440"/>
      <c r="AZ142" s="440"/>
      <c r="BA142" s="440"/>
      <c r="BB142" s="440"/>
      <c r="BC142" s="440"/>
      <c r="BD142" s="440"/>
      <c r="BE142" s="440"/>
      <c r="BF142" s="440"/>
      <c r="BG142" s="440"/>
      <c r="BH142" s="440"/>
      <c r="BI142" s="440"/>
      <c r="BJ142" s="116" t="s">
        <v>793</v>
      </c>
      <c r="BK142" s="214" t="s">
        <v>409</v>
      </c>
      <c r="BL142" s="214" t="s">
        <v>409</v>
      </c>
      <c r="BM142" s="214" t="s">
        <v>409</v>
      </c>
      <c r="BN142" s="289" t="s">
        <v>409</v>
      </c>
      <c r="BO142" s="289" t="s">
        <v>409</v>
      </c>
      <c r="BP142" s="289" t="s">
        <v>409</v>
      </c>
      <c r="BQ142" s="289" t="s">
        <v>409</v>
      </c>
      <c r="BR142" s="289" t="s">
        <v>409</v>
      </c>
      <c r="BS142" s="214" t="s">
        <v>409</v>
      </c>
      <c r="BT142" s="214" t="s">
        <v>409</v>
      </c>
      <c r="BU142" s="116" t="s">
        <v>124</v>
      </c>
      <c r="BV142" s="668"/>
      <c r="BW142" s="666"/>
      <c r="BX142" s="667"/>
      <c r="BY142" s="667"/>
      <c r="BZ142" s="666"/>
      <c r="CA142" s="666"/>
      <c r="CB142" s="666"/>
      <c r="CC142" s="666"/>
      <c r="CD142" s="666"/>
    </row>
    <row r="143" spans="1:82">
      <c r="A143" s="116">
        <v>42</v>
      </c>
      <c r="B143" s="116">
        <f>COUNTIFS($D$2:D143,D143,$F$2:F143,F143)</f>
        <v>1</v>
      </c>
      <c r="C143" s="571">
        <v>5873</v>
      </c>
      <c r="D143" s="154" t="s">
        <v>2896</v>
      </c>
      <c r="E143" s="152" t="s">
        <v>1018</v>
      </c>
      <c r="F143" s="152">
        <v>7061105700</v>
      </c>
      <c r="G143" s="152">
        <v>47</v>
      </c>
      <c r="H143" s="152" t="s">
        <v>2888</v>
      </c>
      <c r="I143" s="274" t="s">
        <v>2895</v>
      </c>
      <c r="J143" s="153" t="s">
        <v>812</v>
      </c>
      <c r="K143" s="318" t="s">
        <v>670</v>
      </c>
      <c r="L143" s="152">
        <v>7</v>
      </c>
      <c r="M143" s="152">
        <v>1</v>
      </c>
      <c r="N143" s="152"/>
      <c r="O143" s="152"/>
      <c r="P143" s="380" t="s">
        <v>2858</v>
      </c>
      <c r="Q143" s="380"/>
      <c r="R143" s="380"/>
      <c r="S143" s="200" t="s">
        <v>1244</v>
      </c>
      <c r="T143" s="200"/>
      <c r="U143" s="524" t="s">
        <v>2679</v>
      </c>
      <c r="V143" s="200"/>
      <c r="W143" s="523"/>
      <c r="X143" s="200" t="s">
        <v>1493</v>
      </c>
      <c r="Y143" s="200" t="s">
        <v>2677</v>
      </c>
      <c r="Z143" s="152"/>
      <c r="AA143" s="152"/>
      <c r="AB143" s="339">
        <v>414</v>
      </c>
      <c r="AC143" s="339"/>
      <c r="AD143" s="339"/>
      <c r="AE143" s="339"/>
      <c r="AF143" s="339"/>
      <c r="AG143" s="222" t="s">
        <v>2892</v>
      </c>
      <c r="AH143" s="126">
        <v>61.7</v>
      </c>
      <c r="AI143" s="146">
        <v>27</v>
      </c>
      <c r="AJ143" s="145">
        <v>6.4</v>
      </c>
      <c r="AK143" s="116">
        <v>53.7</v>
      </c>
      <c r="AL143" s="123">
        <v>2.9</v>
      </c>
      <c r="AM143" s="116" t="s">
        <v>124</v>
      </c>
      <c r="AN143" s="116" t="s">
        <v>124</v>
      </c>
      <c r="AP143" s="119" t="s">
        <v>124</v>
      </c>
      <c r="AQ143" s="595" t="s">
        <v>124</v>
      </c>
      <c r="AR143" s="595" t="s">
        <v>124</v>
      </c>
      <c r="AS143" s="597" t="s">
        <v>124</v>
      </c>
      <c r="AT143" s="596" t="s">
        <v>124</v>
      </c>
      <c r="AU143" s="595" t="s">
        <v>124</v>
      </c>
      <c r="AV143" s="595" t="s">
        <v>124</v>
      </c>
      <c r="AW143" s="594" t="s">
        <v>124</v>
      </c>
      <c r="AX143" s="440"/>
      <c r="AY143" s="440"/>
      <c r="AZ143" s="440"/>
      <c r="BA143" s="440"/>
      <c r="BB143" s="440"/>
      <c r="BC143" s="440"/>
      <c r="BD143" s="440"/>
      <c r="BE143" s="440"/>
      <c r="BF143" s="440"/>
      <c r="BG143" s="440"/>
      <c r="BH143" s="440"/>
      <c r="BI143" s="440"/>
      <c r="BJ143" s="118" t="s">
        <v>173</v>
      </c>
      <c r="BK143" s="214" t="s">
        <v>409</v>
      </c>
      <c r="BL143" s="214" t="s">
        <v>409</v>
      </c>
      <c r="BM143" s="285">
        <v>414</v>
      </c>
      <c r="BN143" s="213">
        <v>12.1</v>
      </c>
      <c r="BO143" s="213">
        <v>87.9</v>
      </c>
      <c r="BP143" s="213" t="s">
        <v>409</v>
      </c>
      <c r="BQ143" s="213" t="s">
        <v>409</v>
      </c>
      <c r="BR143" s="213" t="s">
        <v>409</v>
      </c>
      <c r="BS143" s="212" t="s">
        <v>409</v>
      </c>
      <c r="BT143" s="275">
        <v>0</v>
      </c>
      <c r="BU143" s="116" t="s">
        <v>124</v>
      </c>
    </row>
    <row r="144" spans="1:82">
      <c r="A144" s="116">
        <v>43</v>
      </c>
      <c r="B144" s="116">
        <f>COUNTIFS($D$2:D144,D144,$F$2:F144,F144)</f>
        <v>1</v>
      </c>
      <c r="C144" s="345">
        <v>5874</v>
      </c>
      <c r="D144" s="154" t="s">
        <v>2894</v>
      </c>
      <c r="E144" s="152" t="s">
        <v>1027</v>
      </c>
      <c r="F144" s="152">
        <v>630511856</v>
      </c>
      <c r="G144" s="152">
        <v>54</v>
      </c>
      <c r="H144" s="152" t="s">
        <v>2888</v>
      </c>
      <c r="I144" s="274" t="s">
        <v>2893</v>
      </c>
      <c r="J144" s="153" t="s">
        <v>812</v>
      </c>
      <c r="K144" s="318" t="s">
        <v>670</v>
      </c>
      <c r="L144" s="152">
        <v>7</v>
      </c>
      <c r="M144" s="152">
        <v>1</v>
      </c>
      <c r="N144" s="152"/>
      <c r="O144" s="152"/>
      <c r="P144" s="380" t="s">
        <v>2858</v>
      </c>
      <c r="Q144" s="380"/>
      <c r="R144" s="380"/>
      <c r="S144" s="200" t="s">
        <v>1244</v>
      </c>
      <c r="T144" s="200" t="s">
        <v>1244</v>
      </c>
      <c r="U144" s="524" t="s">
        <v>2679</v>
      </c>
      <c r="V144" s="200" t="s">
        <v>1244</v>
      </c>
      <c r="W144" s="523" t="s">
        <v>2678</v>
      </c>
      <c r="X144" s="200" t="s">
        <v>1493</v>
      </c>
      <c r="Y144" s="200" t="s">
        <v>2677</v>
      </c>
      <c r="Z144" s="152"/>
      <c r="AA144" s="152"/>
      <c r="AB144" s="339">
        <v>529</v>
      </c>
      <c r="AC144" s="339"/>
      <c r="AD144" s="339"/>
      <c r="AE144" s="339"/>
      <c r="AF144" s="339"/>
      <c r="AG144" s="222" t="s">
        <v>2892</v>
      </c>
      <c r="AH144" s="126">
        <v>41.9</v>
      </c>
      <c r="AI144" s="146">
        <v>51.2</v>
      </c>
      <c r="AJ144" s="145">
        <v>2.2000000000000002</v>
      </c>
      <c r="AK144" s="116">
        <v>30.7</v>
      </c>
      <c r="AL144" s="123">
        <v>3.6</v>
      </c>
      <c r="AM144" s="116" t="s">
        <v>124</v>
      </c>
      <c r="AN144" s="116" t="s">
        <v>124</v>
      </c>
      <c r="AP144" s="119" t="s">
        <v>124</v>
      </c>
      <c r="AQ144" s="595" t="s">
        <v>124</v>
      </c>
      <c r="AR144" s="595" t="s">
        <v>124</v>
      </c>
      <c r="AS144" s="597" t="s">
        <v>124</v>
      </c>
      <c r="AT144" s="596" t="s">
        <v>124</v>
      </c>
      <c r="AU144" s="595" t="s">
        <v>124</v>
      </c>
      <c r="AV144" s="595" t="s">
        <v>124</v>
      </c>
      <c r="AW144" s="594" t="s">
        <v>124</v>
      </c>
      <c r="AX144" s="440"/>
      <c r="AY144" s="440"/>
      <c r="AZ144" s="440"/>
      <c r="BA144" s="440"/>
      <c r="BB144" s="440"/>
      <c r="BC144" s="440"/>
      <c r="BD144" s="440"/>
      <c r="BE144" s="440"/>
      <c r="BF144" s="440"/>
      <c r="BG144" s="440"/>
      <c r="BH144" s="440"/>
      <c r="BI144" s="440"/>
      <c r="BJ144" s="116" t="s">
        <v>792</v>
      </c>
      <c r="BK144" s="214" t="s">
        <v>409</v>
      </c>
      <c r="BL144" s="214" t="s">
        <v>409</v>
      </c>
      <c r="BM144" s="285">
        <v>529</v>
      </c>
      <c r="BN144" s="213">
        <v>4.3</v>
      </c>
      <c r="BO144" s="213">
        <v>95.7</v>
      </c>
      <c r="BP144" s="213" t="s">
        <v>409</v>
      </c>
      <c r="BQ144" s="213" t="s">
        <v>409</v>
      </c>
      <c r="BR144" s="213" t="s">
        <v>409</v>
      </c>
      <c r="BS144" s="212" t="s">
        <v>409</v>
      </c>
      <c r="BT144" s="275">
        <v>0</v>
      </c>
      <c r="BU144" s="116" t="s">
        <v>124</v>
      </c>
    </row>
    <row r="145" spans="1:82">
      <c r="A145" s="116">
        <v>44</v>
      </c>
      <c r="B145" s="116">
        <f>COUNTIFS($D$2:D145,D145,$F$2:F145,F145)</f>
        <v>2</v>
      </c>
      <c r="C145" s="345">
        <v>5875</v>
      </c>
      <c r="D145" s="154" t="s">
        <v>2891</v>
      </c>
      <c r="E145" s="152" t="s">
        <v>816</v>
      </c>
      <c r="F145" s="152">
        <v>7501215535</v>
      </c>
      <c r="G145" s="152">
        <v>42</v>
      </c>
      <c r="H145" s="152" t="s">
        <v>2888</v>
      </c>
      <c r="I145" s="274" t="s">
        <v>923</v>
      </c>
      <c r="J145" s="153" t="s">
        <v>812</v>
      </c>
      <c r="K145" s="318" t="s">
        <v>670</v>
      </c>
      <c r="L145" s="152">
        <v>27</v>
      </c>
      <c r="M145" s="152">
        <v>1</v>
      </c>
      <c r="N145" s="152"/>
      <c r="O145" s="152"/>
      <c r="P145" s="380" t="s">
        <v>2858</v>
      </c>
      <c r="Q145" s="380"/>
      <c r="R145" s="380"/>
      <c r="S145" s="200" t="s">
        <v>1244</v>
      </c>
      <c r="T145" s="200" t="s">
        <v>1244</v>
      </c>
      <c r="U145" s="524" t="s">
        <v>2679</v>
      </c>
      <c r="V145" s="200" t="s">
        <v>1244</v>
      </c>
      <c r="W145" s="523" t="s">
        <v>2678</v>
      </c>
      <c r="X145" s="200" t="s">
        <v>1493</v>
      </c>
      <c r="Y145" s="200" t="s">
        <v>2677</v>
      </c>
      <c r="Z145" s="152"/>
      <c r="AA145" s="152"/>
      <c r="AB145" s="490">
        <v>353</v>
      </c>
      <c r="AC145" s="490"/>
      <c r="AD145" s="490"/>
      <c r="AE145" s="490"/>
      <c r="AF145" s="490"/>
      <c r="AG145" s="222" t="s">
        <v>2890</v>
      </c>
      <c r="AH145" s="126">
        <v>24.4</v>
      </c>
      <c r="AI145" s="146">
        <v>67.400000000000006</v>
      </c>
      <c r="AJ145" s="145">
        <v>1.8</v>
      </c>
      <c r="AK145" s="116">
        <v>16.7</v>
      </c>
      <c r="AL145" s="123">
        <v>6.3</v>
      </c>
      <c r="AM145" s="116">
        <v>25.7</v>
      </c>
      <c r="AN145" s="116">
        <v>50.1</v>
      </c>
      <c r="AP145" s="119">
        <v>7.0000000000000007E-2</v>
      </c>
      <c r="AQ145" s="116">
        <v>50.9</v>
      </c>
      <c r="AR145" s="116">
        <v>47.9</v>
      </c>
      <c r="AS145" s="142">
        <v>1.0626304801670146</v>
      </c>
      <c r="AT145" s="120">
        <v>0.3</v>
      </c>
      <c r="AU145" s="116">
        <v>0.3</v>
      </c>
      <c r="AV145" s="116">
        <v>1.1000000000000001</v>
      </c>
      <c r="AW145" s="119">
        <v>4</v>
      </c>
      <c r="AX145" s="440"/>
      <c r="AY145" s="440"/>
      <c r="AZ145" s="440"/>
      <c r="BA145" s="440"/>
      <c r="BB145" s="440"/>
      <c r="BC145" s="440"/>
      <c r="BD145" s="440"/>
      <c r="BE145" s="440"/>
      <c r="BF145" s="440"/>
      <c r="BG145" s="440"/>
      <c r="BH145" s="440"/>
      <c r="BI145" s="440"/>
      <c r="BJ145" s="118" t="s">
        <v>792</v>
      </c>
      <c r="BK145" s="214" t="s">
        <v>409</v>
      </c>
      <c r="BL145" s="214" t="s">
        <v>409</v>
      </c>
      <c r="BM145" s="285">
        <v>353</v>
      </c>
      <c r="BN145" s="213">
        <v>3.1</v>
      </c>
      <c r="BO145" s="213">
        <v>96.9</v>
      </c>
      <c r="BP145" s="213" t="s">
        <v>409</v>
      </c>
      <c r="BQ145" s="213" t="s">
        <v>409</v>
      </c>
      <c r="BR145" s="213" t="s">
        <v>409</v>
      </c>
      <c r="BS145" s="212" t="s">
        <v>409</v>
      </c>
      <c r="BT145" s="275">
        <v>0</v>
      </c>
      <c r="BU145" s="116">
        <v>4.74</v>
      </c>
    </row>
    <row r="146" spans="1:82">
      <c r="A146" s="116">
        <v>45</v>
      </c>
      <c r="B146" s="116">
        <f>COUNTIFS($D$2:D146,D146,$F$2:F146,F146)</f>
        <v>2</v>
      </c>
      <c r="C146" s="499">
        <v>5878</v>
      </c>
      <c r="D146" s="420" t="s">
        <v>2889</v>
      </c>
      <c r="E146" s="411" t="s">
        <v>854</v>
      </c>
      <c r="F146" s="661">
        <v>9507293433</v>
      </c>
      <c r="G146" s="152">
        <v>22</v>
      </c>
      <c r="H146" s="660" t="s">
        <v>2888</v>
      </c>
      <c r="I146" s="419" t="s">
        <v>2887</v>
      </c>
      <c r="J146" s="418" t="s">
        <v>812</v>
      </c>
      <c r="K146" s="417" t="s">
        <v>670</v>
      </c>
      <c r="L146" s="411">
        <v>7</v>
      </c>
      <c r="M146" s="659">
        <v>1</v>
      </c>
      <c r="N146" s="659"/>
      <c r="O146" s="659"/>
      <c r="P146" s="665" t="s">
        <v>2858</v>
      </c>
      <c r="Q146" s="415"/>
      <c r="R146" s="415"/>
      <c r="S146" s="412"/>
      <c r="T146" s="412"/>
      <c r="U146" s="414"/>
      <c r="V146" s="412"/>
      <c r="W146" s="656"/>
      <c r="X146" s="412" t="s">
        <v>1493</v>
      </c>
      <c r="Y146" s="412"/>
      <c r="Z146" s="411"/>
      <c r="AA146" s="411"/>
      <c r="AB146" s="663">
        <v>52876</v>
      </c>
      <c r="AC146" s="664"/>
      <c r="AD146" s="664"/>
      <c r="AE146" s="664"/>
      <c r="AF146" s="664"/>
      <c r="AG146" s="497" t="s">
        <v>2886</v>
      </c>
      <c r="AH146" s="408" t="s">
        <v>124</v>
      </c>
      <c r="AI146" s="407" t="s">
        <v>124</v>
      </c>
      <c r="AJ146" s="406" t="s">
        <v>124</v>
      </c>
      <c r="AK146" s="402" t="s">
        <v>124</v>
      </c>
      <c r="AL146" s="465" t="s">
        <v>124</v>
      </c>
      <c r="AM146" s="402" t="s">
        <v>124</v>
      </c>
      <c r="AN146" s="402" t="s">
        <v>124</v>
      </c>
      <c r="AO146" s="404"/>
      <c r="AP146" s="464" t="s">
        <v>124</v>
      </c>
      <c r="AQ146" s="402" t="s">
        <v>124</v>
      </c>
      <c r="AR146" s="402" t="s">
        <v>124</v>
      </c>
      <c r="AS146" s="496" t="s">
        <v>124</v>
      </c>
      <c r="AT146" s="495" t="s">
        <v>124</v>
      </c>
      <c r="AU146" s="402" t="s">
        <v>124</v>
      </c>
      <c r="AV146" s="402" t="s">
        <v>124</v>
      </c>
      <c r="AW146" s="464" t="s">
        <v>124</v>
      </c>
      <c r="AX146" s="463"/>
      <c r="AY146" s="463"/>
      <c r="AZ146" s="463"/>
      <c r="BA146" s="463"/>
      <c r="BB146" s="463"/>
      <c r="BC146" s="463"/>
      <c r="BD146" s="463"/>
      <c r="BE146" s="463"/>
      <c r="BF146" s="463"/>
      <c r="BG146" s="463"/>
      <c r="BH146" s="463"/>
      <c r="BI146" s="463"/>
      <c r="BJ146" s="402" t="s">
        <v>124</v>
      </c>
      <c r="BK146" s="214">
        <v>239.2</v>
      </c>
      <c r="BL146" s="214" t="s">
        <v>409</v>
      </c>
      <c r="BM146" s="214">
        <v>52876</v>
      </c>
      <c r="BN146" s="289">
        <v>96.1</v>
      </c>
      <c r="BO146" s="289">
        <v>3.9</v>
      </c>
      <c r="BP146" s="289" t="s">
        <v>409</v>
      </c>
      <c r="BQ146" s="289" t="s">
        <v>409</v>
      </c>
      <c r="BR146" s="289" t="s">
        <v>409</v>
      </c>
      <c r="BS146" s="214" t="s">
        <v>409</v>
      </c>
      <c r="BT146" s="214">
        <v>0</v>
      </c>
      <c r="BU146" s="402" t="s">
        <v>124</v>
      </c>
    </row>
    <row r="147" spans="1:82">
      <c r="A147" s="116">
        <v>46</v>
      </c>
      <c r="B147" s="116">
        <f>COUNTIFS($D$2:D147,D147,$F$2:F147,F147)</f>
        <v>1</v>
      </c>
      <c r="C147" s="499">
        <v>5900</v>
      </c>
      <c r="D147" s="420" t="s">
        <v>2538</v>
      </c>
      <c r="E147" s="411" t="s">
        <v>1118</v>
      </c>
      <c r="F147" s="661">
        <v>385125447</v>
      </c>
      <c r="G147" s="152">
        <v>79</v>
      </c>
      <c r="H147" s="660" t="s">
        <v>2885</v>
      </c>
      <c r="I147" s="419" t="s">
        <v>2884</v>
      </c>
      <c r="J147" s="418" t="s">
        <v>812</v>
      </c>
      <c r="K147" s="417" t="s">
        <v>670</v>
      </c>
      <c r="L147" s="411">
        <v>5</v>
      </c>
      <c r="M147" s="659">
        <v>1</v>
      </c>
      <c r="N147" s="658"/>
      <c r="O147" s="658"/>
      <c r="P147" s="657" t="s">
        <v>2858</v>
      </c>
      <c r="Q147" s="415"/>
      <c r="R147" s="415"/>
      <c r="S147" s="412"/>
      <c r="T147" s="412"/>
      <c r="U147" s="414"/>
      <c r="V147" s="412"/>
      <c r="W147" s="656"/>
      <c r="X147" s="412" t="s">
        <v>1493</v>
      </c>
      <c r="Y147" s="412"/>
      <c r="Z147" s="655"/>
      <c r="AA147" s="655"/>
      <c r="AB147" s="663">
        <v>9677</v>
      </c>
      <c r="AC147" s="662"/>
      <c r="AD147" s="662"/>
      <c r="AE147" s="662"/>
      <c r="AF147" s="662"/>
      <c r="AG147" s="115" t="s">
        <v>781</v>
      </c>
      <c r="AH147" s="408" t="s">
        <v>124</v>
      </c>
      <c r="AI147" s="407" t="s">
        <v>124</v>
      </c>
      <c r="AJ147" s="406" t="s">
        <v>124</v>
      </c>
      <c r="AK147" s="402" t="s">
        <v>124</v>
      </c>
      <c r="AL147" s="465" t="s">
        <v>124</v>
      </c>
      <c r="AM147" s="402" t="s">
        <v>124</v>
      </c>
      <c r="AN147" s="402" t="s">
        <v>124</v>
      </c>
      <c r="AO147" s="404"/>
      <c r="AP147" s="464" t="s">
        <v>124</v>
      </c>
      <c r="AQ147" s="402" t="s">
        <v>124</v>
      </c>
      <c r="AR147" s="402" t="s">
        <v>124</v>
      </c>
      <c r="AS147" s="496" t="s">
        <v>124</v>
      </c>
      <c r="AT147" s="495" t="s">
        <v>124</v>
      </c>
      <c r="AU147" s="402" t="s">
        <v>124</v>
      </c>
      <c r="AV147" s="402" t="s">
        <v>124</v>
      </c>
      <c r="AW147" s="464" t="s">
        <v>124</v>
      </c>
      <c r="AX147" s="463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02" t="s">
        <v>124</v>
      </c>
      <c r="BK147" s="214">
        <v>68.599999999999994</v>
      </c>
      <c r="BL147" s="214" t="s">
        <v>409</v>
      </c>
      <c r="BM147" s="214">
        <v>9677</v>
      </c>
      <c r="BN147" s="289">
        <v>73.7</v>
      </c>
      <c r="BO147" s="289">
        <v>26.3</v>
      </c>
      <c r="BP147" s="289">
        <v>48</v>
      </c>
      <c r="BQ147" s="289">
        <v>1170</v>
      </c>
      <c r="BR147" s="289" t="s">
        <v>409</v>
      </c>
      <c r="BS147" s="214">
        <v>4.17</v>
      </c>
      <c r="BT147" s="214">
        <v>0</v>
      </c>
      <c r="BU147" s="402" t="s">
        <v>124</v>
      </c>
      <c r="BV147" s="654"/>
      <c r="BW147" s="652"/>
      <c r="BX147" s="653"/>
      <c r="BY147" s="653"/>
      <c r="BZ147" s="652"/>
      <c r="CA147" s="652"/>
      <c r="CB147" s="652"/>
      <c r="CC147" s="652"/>
      <c r="CD147" s="652"/>
    </row>
    <row r="148" spans="1:82">
      <c r="A148" s="116">
        <v>47</v>
      </c>
      <c r="B148" s="116">
        <f>COUNTIFS($D$2:D148,D148,$F$2:F148,F148)</f>
        <v>1</v>
      </c>
      <c r="C148" s="499">
        <v>5911</v>
      </c>
      <c r="D148" s="420" t="s">
        <v>2883</v>
      </c>
      <c r="E148" s="411" t="s">
        <v>1454</v>
      </c>
      <c r="F148" s="661">
        <v>7258204602</v>
      </c>
      <c r="G148" s="152">
        <v>45</v>
      </c>
      <c r="H148" s="660" t="s">
        <v>2881</v>
      </c>
      <c r="I148" s="419" t="s">
        <v>60</v>
      </c>
      <c r="J148" s="418" t="s">
        <v>812</v>
      </c>
      <c r="K148" s="417" t="s">
        <v>670</v>
      </c>
      <c r="L148" s="411">
        <v>7</v>
      </c>
      <c r="M148" s="659">
        <v>1</v>
      </c>
      <c r="N148" s="658"/>
      <c r="O148" s="658"/>
      <c r="P148" s="657" t="s">
        <v>2858</v>
      </c>
      <c r="Q148" s="415"/>
      <c r="R148" s="415"/>
      <c r="S148" s="412"/>
      <c r="T148" s="412"/>
      <c r="U148" s="414"/>
      <c r="V148" s="412"/>
      <c r="W148" s="656"/>
      <c r="X148" s="412" t="s">
        <v>1493</v>
      </c>
      <c r="Y148" s="412"/>
      <c r="Z148" s="655"/>
      <c r="AA148" s="655"/>
      <c r="AB148" s="339">
        <v>2088</v>
      </c>
      <c r="AC148" s="650"/>
      <c r="AD148" s="650"/>
      <c r="AE148" s="650"/>
      <c r="AF148" s="650"/>
      <c r="AG148" s="553" t="s">
        <v>2878</v>
      </c>
      <c r="AH148" s="408" t="s">
        <v>124</v>
      </c>
      <c r="AI148" s="407" t="s">
        <v>124</v>
      </c>
      <c r="AJ148" s="406" t="s">
        <v>124</v>
      </c>
      <c r="AK148" s="402" t="s">
        <v>124</v>
      </c>
      <c r="AL148" s="465" t="s">
        <v>124</v>
      </c>
      <c r="AM148" s="402" t="s">
        <v>124</v>
      </c>
      <c r="AN148" s="402" t="s">
        <v>124</v>
      </c>
      <c r="AO148" s="404"/>
      <c r="AP148" s="464" t="s">
        <v>124</v>
      </c>
      <c r="AQ148" s="402" t="s">
        <v>124</v>
      </c>
      <c r="AR148" s="402" t="s">
        <v>124</v>
      </c>
      <c r="AS148" s="496" t="s">
        <v>124</v>
      </c>
      <c r="AT148" s="495" t="s">
        <v>124</v>
      </c>
      <c r="AU148" s="402" t="s">
        <v>124</v>
      </c>
      <c r="AV148" s="402" t="s">
        <v>124</v>
      </c>
      <c r="AW148" s="464" t="s">
        <v>124</v>
      </c>
      <c r="AX148" s="463"/>
      <c r="AY148" s="463"/>
      <c r="AZ148" s="463"/>
      <c r="BA148" s="463"/>
      <c r="BB148" s="463"/>
      <c r="BC148" s="463"/>
      <c r="BD148" s="463"/>
      <c r="BE148" s="463"/>
      <c r="BF148" s="463"/>
      <c r="BG148" s="463"/>
      <c r="BH148" s="463"/>
      <c r="BI148" s="463"/>
      <c r="BJ148" s="402" t="s">
        <v>124</v>
      </c>
      <c r="BK148" s="214" t="s">
        <v>409</v>
      </c>
      <c r="BL148" s="214" t="s">
        <v>409</v>
      </c>
      <c r="BM148" s="214">
        <v>2088</v>
      </c>
      <c r="BN148" s="289">
        <v>13.5</v>
      </c>
      <c r="BO148" s="289">
        <v>86.5</v>
      </c>
      <c r="BP148" s="289" t="s">
        <v>409</v>
      </c>
      <c r="BQ148" s="289" t="s">
        <v>409</v>
      </c>
      <c r="BR148" s="289" t="s">
        <v>409</v>
      </c>
      <c r="BS148" s="214" t="s">
        <v>409</v>
      </c>
      <c r="BT148" s="214">
        <v>0</v>
      </c>
      <c r="BU148" s="595" t="s">
        <v>124</v>
      </c>
      <c r="BV148" s="654"/>
      <c r="BW148" s="652"/>
      <c r="BX148" s="653"/>
      <c r="BY148" s="653"/>
      <c r="BZ148" s="652"/>
      <c r="CA148" s="652"/>
      <c r="CB148" s="652"/>
      <c r="CC148" s="652"/>
      <c r="CD148" s="652"/>
    </row>
    <row r="149" spans="1:82">
      <c r="A149" s="116">
        <v>48</v>
      </c>
      <c r="B149" s="116">
        <f>COUNTIFS($D$2:D149,D149,$F$2:F149,F149)</f>
        <v>1</v>
      </c>
      <c r="C149" s="571">
        <v>5912</v>
      </c>
      <c r="D149" s="154" t="s">
        <v>2882</v>
      </c>
      <c r="E149" s="152" t="s">
        <v>1183</v>
      </c>
      <c r="F149" s="152">
        <v>6362141302</v>
      </c>
      <c r="G149" s="152">
        <v>54</v>
      </c>
      <c r="H149" s="152" t="s">
        <v>2881</v>
      </c>
      <c r="I149" s="274" t="s">
        <v>1161</v>
      </c>
      <c r="J149" s="153" t="s">
        <v>812</v>
      </c>
      <c r="K149" s="318" t="s">
        <v>670</v>
      </c>
      <c r="L149" s="152">
        <v>7</v>
      </c>
      <c r="M149" s="152">
        <v>1</v>
      </c>
      <c r="N149" s="152"/>
      <c r="O149" s="152"/>
      <c r="P149" s="380" t="s">
        <v>2858</v>
      </c>
      <c r="Q149" s="380"/>
      <c r="R149" s="380"/>
      <c r="S149" s="200" t="s">
        <v>1244</v>
      </c>
      <c r="T149" s="200"/>
      <c r="U149" s="524"/>
      <c r="V149" s="200"/>
      <c r="W149" s="523"/>
      <c r="X149" s="200" t="s">
        <v>1493</v>
      </c>
      <c r="Y149" s="200" t="s">
        <v>2677</v>
      </c>
      <c r="Z149" s="287"/>
      <c r="AA149" s="287"/>
      <c r="AB149" s="339">
        <v>350</v>
      </c>
      <c r="AC149" s="650"/>
      <c r="AD149" s="650"/>
      <c r="AE149" s="650"/>
      <c r="AF149" s="650"/>
      <c r="AG149" s="553" t="s">
        <v>2875</v>
      </c>
      <c r="AH149" s="126">
        <v>64.3</v>
      </c>
      <c r="AI149" s="146">
        <v>26.1</v>
      </c>
      <c r="AJ149" s="145">
        <v>2</v>
      </c>
      <c r="AK149" s="116">
        <v>43.1</v>
      </c>
      <c r="AL149" s="123">
        <v>10.7</v>
      </c>
      <c r="AM149" s="116">
        <v>18.3</v>
      </c>
      <c r="AN149" s="595" t="s">
        <v>124</v>
      </c>
      <c r="AO149" s="599"/>
      <c r="AP149" s="594" t="s">
        <v>124</v>
      </c>
      <c r="AQ149" s="595" t="s">
        <v>124</v>
      </c>
      <c r="AR149" s="595" t="s">
        <v>124</v>
      </c>
      <c r="AS149" s="597" t="s">
        <v>124</v>
      </c>
      <c r="AT149" s="596" t="s">
        <v>124</v>
      </c>
      <c r="AU149" s="595" t="s">
        <v>124</v>
      </c>
      <c r="AV149" s="595" t="s">
        <v>124</v>
      </c>
      <c r="AW149" s="594" t="s">
        <v>124</v>
      </c>
      <c r="AX149" s="440"/>
      <c r="AY149" s="440"/>
      <c r="AZ149" s="440"/>
      <c r="BA149" s="440"/>
      <c r="BB149" s="440"/>
      <c r="BC149" s="440"/>
      <c r="BD149" s="440"/>
      <c r="BE149" s="440"/>
      <c r="BF149" s="440"/>
      <c r="BG149" s="440"/>
      <c r="BH149" s="440"/>
      <c r="BI149" s="440"/>
      <c r="BJ149" s="118" t="s">
        <v>173</v>
      </c>
      <c r="BK149" s="214" t="s">
        <v>409</v>
      </c>
      <c r="BL149" s="214" t="s">
        <v>409</v>
      </c>
      <c r="BM149" s="285">
        <v>350</v>
      </c>
      <c r="BN149" s="213">
        <v>14.6</v>
      </c>
      <c r="BO149" s="213">
        <v>85.4</v>
      </c>
      <c r="BP149" s="213" t="s">
        <v>409</v>
      </c>
      <c r="BQ149" s="213" t="s">
        <v>409</v>
      </c>
      <c r="BR149" s="213" t="s">
        <v>409</v>
      </c>
      <c r="BS149" s="212" t="s">
        <v>409</v>
      </c>
      <c r="BT149" s="275">
        <v>0</v>
      </c>
      <c r="BU149" s="611" t="s">
        <v>124</v>
      </c>
    </row>
    <row r="150" spans="1:82">
      <c r="A150" s="116">
        <v>49</v>
      </c>
      <c r="B150" s="116">
        <f>COUNTIFS($D$2:D150,D150,$F$2:F150,F150)</f>
        <v>1</v>
      </c>
      <c r="C150" s="499">
        <v>5924</v>
      </c>
      <c r="D150" s="420" t="s">
        <v>2880</v>
      </c>
      <c r="E150" s="411" t="s">
        <v>941</v>
      </c>
      <c r="F150" s="661">
        <v>6602180387</v>
      </c>
      <c r="G150" s="152">
        <v>51</v>
      </c>
      <c r="H150" s="660" t="s">
        <v>2876</v>
      </c>
      <c r="I150" s="419" t="s">
        <v>2879</v>
      </c>
      <c r="J150" s="418" t="s">
        <v>812</v>
      </c>
      <c r="K150" s="417" t="s">
        <v>670</v>
      </c>
      <c r="L150" s="411">
        <v>5</v>
      </c>
      <c r="M150" s="659">
        <v>1</v>
      </c>
      <c r="N150" s="658"/>
      <c r="O150" s="658"/>
      <c r="P150" s="657" t="s">
        <v>2858</v>
      </c>
      <c r="Q150" s="415"/>
      <c r="R150" s="415"/>
      <c r="S150" s="412"/>
      <c r="T150" s="412"/>
      <c r="U150" s="414"/>
      <c r="V150" s="412"/>
      <c r="W150" s="656"/>
      <c r="X150" s="412" t="s">
        <v>1493</v>
      </c>
      <c r="Y150" s="412"/>
      <c r="Z150" s="655"/>
      <c r="AA150" s="655"/>
      <c r="AB150" s="339">
        <v>309</v>
      </c>
      <c r="AC150" s="650"/>
      <c r="AD150" s="650"/>
      <c r="AE150" s="650"/>
      <c r="AF150" s="650"/>
      <c r="AG150" s="553" t="s">
        <v>2878</v>
      </c>
      <c r="AH150" s="408" t="s">
        <v>124</v>
      </c>
      <c r="AI150" s="407" t="s">
        <v>124</v>
      </c>
      <c r="AJ150" s="406" t="s">
        <v>124</v>
      </c>
      <c r="AK150" s="402" t="s">
        <v>124</v>
      </c>
      <c r="AL150" s="465" t="s">
        <v>124</v>
      </c>
      <c r="AM150" s="402" t="s">
        <v>124</v>
      </c>
      <c r="AN150" s="402" t="s">
        <v>124</v>
      </c>
      <c r="AO150" s="404"/>
      <c r="AP150" s="464" t="s">
        <v>124</v>
      </c>
      <c r="AQ150" s="402" t="s">
        <v>124</v>
      </c>
      <c r="AR150" s="402" t="s">
        <v>124</v>
      </c>
      <c r="AS150" s="496" t="s">
        <v>124</v>
      </c>
      <c r="AT150" s="495" t="s">
        <v>124</v>
      </c>
      <c r="AU150" s="402" t="s">
        <v>124</v>
      </c>
      <c r="AV150" s="402" t="s">
        <v>124</v>
      </c>
      <c r="AW150" s="464" t="s">
        <v>124</v>
      </c>
      <c r="AX150" s="463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02" t="s">
        <v>124</v>
      </c>
      <c r="BK150" s="214" t="s">
        <v>409</v>
      </c>
      <c r="BL150" s="214" t="s">
        <v>409</v>
      </c>
      <c r="BM150" s="214">
        <v>309</v>
      </c>
      <c r="BN150" s="289">
        <v>13.9</v>
      </c>
      <c r="BO150" s="289">
        <v>86.1</v>
      </c>
      <c r="BP150" s="289" t="s">
        <v>409</v>
      </c>
      <c r="BQ150" s="289" t="s">
        <v>409</v>
      </c>
      <c r="BR150" s="289" t="s">
        <v>409</v>
      </c>
      <c r="BS150" s="214" t="s">
        <v>409</v>
      </c>
      <c r="BT150" s="214">
        <v>0</v>
      </c>
      <c r="BU150" s="595" t="s">
        <v>124</v>
      </c>
      <c r="BV150" s="654"/>
      <c r="BW150" s="652"/>
      <c r="BX150" s="653"/>
      <c r="BY150" s="653"/>
      <c r="BZ150" s="652"/>
      <c r="CA150" s="652"/>
      <c r="CB150" s="652"/>
      <c r="CC150" s="652"/>
      <c r="CD150" s="652"/>
    </row>
    <row r="151" spans="1:82">
      <c r="A151" s="116">
        <v>50</v>
      </c>
      <c r="B151" s="116">
        <f>COUNTIFS($D$2:D151,D151,$F$2:F151,F151)</f>
        <v>1</v>
      </c>
      <c r="C151" s="345">
        <v>5925</v>
      </c>
      <c r="D151" s="154" t="s">
        <v>2341</v>
      </c>
      <c r="E151" s="152" t="s">
        <v>2877</v>
      </c>
      <c r="F151" s="152">
        <v>525525106</v>
      </c>
      <c r="G151" s="152">
        <v>65</v>
      </c>
      <c r="H151" s="152" t="s">
        <v>2876</v>
      </c>
      <c r="I151" s="274" t="s">
        <v>164</v>
      </c>
      <c r="J151" s="153" t="s">
        <v>812</v>
      </c>
      <c r="K151" s="318" t="s">
        <v>670</v>
      </c>
      <c r="L151" s="152">
        <v>9</v>
      </c>
      <c r="M151" s="152">
        <v>1</v>
      </c>
      <c r="N151" s="152"/>
      <c r="O151" s="152"/>
      <c r="P151" s="380" t="s">
        <v>2858</v>
      </c>
      <c r="Q151" s="380"/>
      <c r="R151" s="380"/>
      <c r="S151" s="200" t="s">
        <v>1244</v>
      </c>
      <c r="T151" s="200"/>
      <c r="U151" s="524"/>
      <c r="V151" s="200"/>
      <c r="W151" s="523"/>
      <c r="X151" s="200" t="s">
        <v>1493</v>
      </c>
      <c r="Y151" s="200" t="s">
        <v>2677</v>
      </c>
      <c r="Z151" s="287"/>
      <c r="AA151" s="287"/>
      <c r="AB151" s="339">
        <v>495</v>
      </c>
      <c r="AC151" s="650"/>
      <c r="AD151" s="650"/>
      <c r="AE151" s="650"/>
      <c r="AF151" s="650"/>
      <c r="AG151" s="553" t="s">
        <v>2875</v>
      </c>
      <c r="AH151" s="126">
        <v>59.6</v>
      </c>
      <c r="AI151" s="146">
        <v>35</v>
      </c>
      <c r="AJ151" s="145">
        <v>2</v>
      </c>
      <c r="AK151" s="116">
        <v>36.299999999999997</v>
      </c>
      <c r="AL151" s="123">
        <v>9</v>
      </c>
      <c r="AM151" s="595" t="s">
        <v>124</v>
      </c>
      <c r="AN151" s="595" t="s">
        <v>124</v>
      </c>
      <c r="AO151" s="599"/>
      <c r="AP151" s="594" t="s">
        <v>124</v>
      </c>
      <c r="AQ151" s="595" t="s">
        <v>124</v>
      </c>
      <c r="AR151" s="595" t="s">
        <v>124</v>
      </c>
      <c r="AS151" s="597" t="s">
        <v>124</v>
      </c>
      <c r="AT151" s="596" t="s">
        <v>124</v>
      </c>
      <c r="AU151" s="595" t="s">
        <v>124</v>
      </c>
      <c r="AV151" s="595" t="s">
        <v>124</v>
      </c>
      <c r="AW151" s="594" t="s">
        <v>124</v>
      </c>
      <c r="AX151" s="440"/>
      <c r="AY151" s="440"/>
      <c r="AZ151" s="440"/>
      <c r="BA151" s="440"/>
      <c r="BB151" s="440"/>
      <c r="BC151" s="440"/>
      <c r="BD151" s="440"/>
      <c r="BE151" s="440"/>
      <c r="BF151" s="440"/>
      <c r="BG151" s="440"/>
      <c r="BH151" s="440"/>
      <c r="BI151" s="440"/>
      <c r="BJ151" s="118" t="s">
        <v>173</v>
      </c>
      <c r="BK151" s="214">
        <v>1.2</v>
      </c>
      <c r="BL151" s="214" t="s">
        <v>409</v>
      </c>
      <c r="BM151" s="285">
        <v>495</v>
      </c>
      <c r="BN151" s="213">
        <v>9.9</v>
      </c>
      <c r="BO151" s="213">
        <v>90.1</v>
      </c>
      <c r="BP151" s="213">
        <v>0.4</v>
      </c>
      <c r="BQ151" s="213">
        <v>122.9</v>
      </c>
      <c r="BR151" s="213" t="s">
        <v>409</v>
      </c>
      <c r="BS151" s="212">
        <v>3.09</v>
      </c>
      <c r="BT151" s="275">
        <v>0</v>
      </c>
      <c r="BU151" s="611" t="s">
        <v>124</v>
      </c>
    </row>
    <row r="152" spans="1:82">
      <c r="A152" s="116">
        <v>51</v>
      </c>
      <c r="B152" s="116">
        <f>COUNTIFS($D$2:D152,D152,$F$2:F152,F152)</f>
        <v>1</v>
      </c>
      <c r="C152" s="571">
        <v>5951</v>
      </c>
      <c r="D152" s="154" t="s">
        <v>2874</v>
      </c>
      <c r="E152" s="152" t="s">
        <v>1320</v>
      </c>
      <c r="F152" s="152">
        <v>6457060544</v>
      </c>
      <c r="G152" s="152">
        <v>53</v>
      </c>
      <c r="H152" s="152" t="s">
        <v>2872</v>
      </c>
      <c r="I152" s="274" t="s">
        <v>538</v>
      </c>
      <c r="J152" s="153" t="s">
        <v>812</v>
      </c>
      <c r="K152" s="318" t="s">
        <v>670</v>
      </c>
      <c r="L152" s="152">
        <v>9</v>
      </c>
      <c r="M152" s="152">
        <v>1</v>
      </c>
      <c r="N152" s="152"/>
      <c r="O152" s="152"/>
      <c r="P152" s="380" t="s">
        <v>2844</v>
      </c>
      <c r="Q152" s="380"/>
      <c r="R152" s="380"/>
      <c r="S152" s="200"/>
      <c r="T152" s="200"/>
      <c r="U152" s="524"/>
      <c r="V152" s="200"/>
      <c r="W152" s="523"/>
      <c r="X152" s="200" t="s">
        <v>1493</v>
      </c>
      <c r="Y152" s="200" t="s">
        <v>2677</v>
      </c>
      <c r="Z152" s="287"/>
      <c r="AA152" s="287"/>
      <c r="AB152" s="339">
        <v>56433</v>
      </c>
      <c r="AC152" s="650"/>
      <c r="AD152" s="650"/>
      <c r="AE152" s="650"/>
      <c r="AF152" s="650"/>
      <c r="AG152" s="553" t="s">
        <v>2857</v>
      </c>
      <c r="AH152" s="126">
        <v>3.8</v>
      </c>
      <c r="AI152" s="146">
        <v>3.1</v>
      </c>
      <c r="AJ152" s="145">
        <v>89.6</v>
      </c>
      <c r="AK152" s="116">
        <v>2.7</v>
      </c>
      <c r="AL152" s="123">
        <v>0.3</v>
      </c>
      <c r="AM152" s="595" t="s">
        <v>124</v>
      </c>
      <c r="AN152" s="595" t="s">
        <v>124</v>
      </c>
      <c r="AO152" s="599"/>
      <c r="AP152" s="594" t="s">
        <v>124</v>
      </c>
      <c r="AQ152" s="595" t="s">
        <v>124</v>
      </c>
      <c r="AR152" s="595" t="s">
        <v>124</v>
      </c>
      <c r="AS152" s="597" t="s">
        <v>124</v>
      </c>
      <c r="AT152" s="596" t="s">
        <v>124</v>
      </c>
      <c r="AU152" s="595" t="s">
        <v>124</v>
      </c>
      <c r="AV152" s="595" t="s">
        <v>124</v>
      </c>
      <c r="AW152" s="594" t="s">
        <v>124</v>
      </c>
      <c r="AX152" s="440"/>
      <c r="AY152" s="440"/>
      <c r="AZ152" s="440"/>
      <c r="BA152" s="440"/>
      <c r="BB152" s="440"/>
      <c r="BC152" s="440"/>
      <c r="BD152" s="440"/>
      <c r="BE152" s="440"/>
      <c r="BF152" s="440"/>
      <c r="BG152" s="440"/>
      <c r="BH152" s="440"/>
      <c r="BI152" s="440"/>
      <c r="BJ152" s="116" t="s">
        <v>784</v>
      </c>
      <c r="BK152" s="214" t="s">
        <v>409</v>
      </c>
      <c r="BL152" s="214" t="s">
        <v>409</v>
      </c>
      <c r="BM152" s="285">
        <v>56433</v>
      </c>
      <c r="BN152" s="213">
        <v>94</v>
      </c>
      <c r="BO152" s="213">
        <v>6</v>
      </c>
      <c r="BP152" s="213" t="s">
        <v>409</v>
      </c>
      <c r="BQ152" s="213" t="s">
        <v>409</v>
      </c>
      <c r="BR152" s="213" t="s">
        <v>409</v>
      </c>
      <c r="BS152" s="212" t="s">
        <v>409</v>
      </c>
      <c r="BT152" s="275">
        <v>0</v>
      </c>
      <c r="BU152" s="611" t="s">
        <v>124</v>
      </c>
    </row>
    <row r="153" spans="1:82">
      <c r="A153" s="116">
        <v>52</v>
      </c>
      <c r="B153" s="116">
        <f>COUNTIFS($D$2:D153,D153,$F$2:F153,F153)</f>
        <v>1</v>
      </c>
      <c r="C153" s="571">
        <v>5952</v>
      </c>
      <c r="D153" s="282" t="s">
        <v>2873</v>
      </c>
      <c r="E153" s="266" t="s">
        <v>838</v>
      </c>
      <c r="F153" s="266">
        <v>5806291579</v>
      </c>
      <c r="G153" s="152">
        <v>59</v>
      </c>
      <c r="H153" s="266" t="s">
        <v>2872</v>
      </c>
      <c r="I153" s="281" t="s">
        <v>164</v>
      </c>
      <c r="J153" s="271" t="s">
        <v>812</v>
      </c>
      <c r="K153" s="299" t="s">
        <v>670</v>
      </c>
      <c r="L153" s="266">
        <v>27</v>
      </c>
      <c r="M153" s="266">
        <v>1</v>
      </c>
      <c r="N153" s="266"/>
      <c r="O153" s="266"/>
      <c r="P153" s="391" t="s">
        <v>2844</v>
      </c>
      <c r="Q153" s="391"/>
      <c r="R153" s="391"/>
      <c r="S153" s="519" t="s">
        <v>1244</v>
      </c>
      <c r="T153" s="519" t="s">
        <v>1244</v>
      </c>
      <c r="U153" s="521" t="s">
        <v>2679</v>
      </c>
      <c r="V153" s="519" t="s">
        <v>1244</v>
      </c>
      <c r="W153" s="520" t="s">
        <v>2678</v>
      </c>
      <c r="X153" s="200" t="s">
        <v>1493</v>
      </c>
      <c r="Y153" s="200" t="s">
        <v>2677</v>
      </c>
      <c r="Z153" s="651"/>
      <c r="AA153" s="651"/>
      <c r="AB153" s="339">
        <v>243</v>
      </c>
      <c r="AC153" s="650"/>
      <c r="AD153" s="650"/>
      <c r="AE153" s="650"/>
      <c r="AF153" s="650"/>
      <c r="AG153" s="553" t="s">
        <v>2857</v>
      </c>
      <c r="AH153" s="126">
        <v>36.4</v>
      </c>
      <c r="AI153" s="146">
        <v>56.5</v>
      </c>
      <c r="AJ153" s="145">
        <v>3.2</v>
      </c>
      <c r="AK153" s="116">
        <v>34.200000000000003</v>
      </c>
      <c r="AL153" s="123">
        <v>0.9</v>
      </c>
      <c r="AM153" s="116">
        <v>2.5</v>
      </c>
      <c r="AN153" s="116" t="s">
        <v>124</v>
      </c>
      <c r="AP153" s="119">
        <v>0.2</v>
      </c>
      <c r="AQ153" s="116">
        <v>38.9</v>
      </c>
      <c r="AR153" s="116">
        <v>59.4</v>
      </c>
      <c r="AS153" s="142">
        <v>0.65488215488215484</v>
      </c>
      <c r="AT153" s="120">
        <v>0.4</v>
      </c>
      <c r="AU153" s="116">
        <v>0.6</v>
      </c>
      <c r="AV153" s="116">
        <v>1.7</v>
      </c>
      <c r="AW153" s="119">
        <v>3.4</v>
      </c>
      <c r="AX153" s="440"/>
      <c r="AY153" s="440"/>
      <c r="AZ153" s="440"/>
      <c r="BA153" s="440"/>
      <c r="BB153" s="440"/>
      <c r="BC153" s="440"/>
      <c r="BD153" s="440"/>
      <c r="BE153" s="440"/>
      <c r="BF153" s="440"/>
      <c r="BG153" s="440"/>
      <c r="BH153" s="440"/>
      <c r="BI153" s="440"/>
      <c r="BJ153" s="116" t="s">
        <v>792</v>
      </c>
      <c r="BK153" s="214" t="s">
        <v>409</v>
      </c>
      <c r="BL153" s="214" t="s">
        <v>409</v>
      </c>
      <c r="BM153" s="285">
        <v>243</v>
      </c>
      <c r="BN153" s="213">
        <v>16.899999999999999</v>
      </c>
      <c r="BO153" s="213">
        <v>83.1</v>
      </c>
      <c r="BP153" s="213" t="s">
        <v>409</v>
      </c>
      <c r="BQ153" s="213" t="s">
        <v>409</v>
      </c>
      <c r="BR153" s="213" t="s">
        <v>409</v>
      </c>
      <c r="BS153" s="212" t="s">
        <v>409</v>
      </c>
      <c r="BT153" s="275">
        <v>0</v>
      </c>
      <c r="BU153" s="611">
        <v>1.8</v>
      </c>
    </row>
    <row r="154" spans="1:82">
      <c r="A154" s="116">
        <v>53</v>
      </c>
      <c r="B154" s="116">
        <f>COUNTIFS($D$2:D154,D154,$F$2:F154,F154)</f>
        <v>1</v>
      </c>
      <c r="C154" s="499">
        <v>5967</v>
      </c>
      <c r="D154" s="420" t="s">
        <v>2871</v>
      </c>
      <c r="E154" s="411" t="s">
        <v>913</v>
      </c>
      <c r="F154" s="411">
        <v>5756270762</v>
      </c>
      <c r="G154" s="152">
        <v>60</v>
      </c>
      <c r="H154" s="411" t="s">
        <v>2870</v>
      </c>
      <c r="I154" s="419" t="s">
        <v>60</v>
      </c>
      <c r="J154" s="418" t="s">
        <v>812</v>
      </c>
      <c r="K154" s="417" t="s">
        <v>670</v>
      </c>
      <c r="L154" s="411">
        <v>5</v>
      </c>
      <c r="M154" s="411">
        <v>1</v>
      </c>
      <c r="N154" s="411"/>
      <c r="O154" s="411"/>
      <c r="P154" s="415" t="s">
        <v>2858</v>
      </c>
      <c r="Q154" s="415"/>
      <c r="R154" s="415"/>
      <c r="S154" s="412"/>
      <c r="T154" s="412"/>
      <c r="U154" s="414"/>
      <c r="V154" s="412"/>
      <c r="W154" s="413"/>
      <c r="X154" s="412" t="s">
        <v>1493</v>
      </c>
      <c r="Y154" s="412"/>
      <c r="Z154" s="411"/>
      <c r="AA154" s="411"/>
      <c r="AB154" s="410">
        <v>359</v>
      </c>
      <c r="AC154" s="498"/>
      <c r="AD154" s="498"/>
      <c r="AE154" s="498"/>
      <c r="AF154" s="498"/>
      <c r="AG154" s="497" t="s">
        <v>2869</v>
      </c>
      <c r="AH154" s="408" t="s">
        <v>124</v>
      </c>
      <c r="AI154" s="407" t="s">
        <v>124</v>
      </c>
      <c r="AJ154" s="406" t="s">
        <v>124</v>
      </c>
      <c r="AK154" s="402" t="s">
        <v>124</v>
      </c>
      <c r="AL154" s="465" t="s">
        <v>124</v>
      </c>
      <c r="AM154" s="402" t="s">
        <v>124</v>
      </c>
      <c r="AN154" s="402" t="s">
        <v>124</v>
      </c>
      <c r="AO154" s="404"/>
      <c r="AP154" s="464" t="s">
        <v>124</v>
      </c>
      <c r="AQ154" s="402" t="s">
        <v>124</v>
      </c>
      <c r="AR154" s="402" t="s">
        <v>124</v>
      </c>
      <c r="AS154" s="496" t="s">
        <v>124</v>
      </c>
      <c r="AT154" s="495" t="s">
        <v>124</v>
      </c>
      <c r="AU154" s="402" t="s">
        <v>124</v>
      </c>
      <c r="AV154" s="402" t="s">
        <v>124</v>
      </c>
      <c r="AW154" s="464" t="s">
        <v>124</v>
      </c>
      <c r="AX154" s="463"/>
      <c r="AY154" s="463"/>
      <c r="AZ154" s="463"/>
      <c r="BA154" s="463"/>
      <c r="BB154" s="463"/>
      <c r="BC154" s="463"/>
      <c r="BD154" s="463"/>
      <c r="BE154" s="463"/>
      <c r="BF154" s="463"/>
      <c r="BG154" s="463"/>
      <c r="BH154" s="463"/>
      <c r="BI154" s="463"/>
      <c r="BJ154" s="402" t="s">
        <v>124</v>
      </c>
      <c r="BK154" s="214" t="s">
        <v>409</v>
      </c>
      <c r="BL154" s="214" t="s">
        <v>409</v>
      </c>
      <c r="BM154" s="214">
        <v>359</v>
      </c>
      <c r="BN154" s="289">
        <v>37.299999999999997</v>
      </c>
      <c r="BO154" s="289">
        <v>62.7</v>
      </c>
      <c r="BP154" s="289" t="s">
        <v>409</v>
      </c>
      <c r="BQ154" s="289" t="s">
        <v>409</v>
      </c>
      <c r="BR154" s="289" t="s">
        <v>409</v>
      </c>
      <c r="BS154" s="214" t="s">
        <v>409</v>
      </c>
      <c r="BT154" s="214">
        <v>0</v>
      </c>
      <c r="BU154" s="402" t="s">
        <v>124</v>
      </c>
    </row>
    <row r="155" spans="1:82">
      <c r="A155" s="116">
        <v>54</v>
      </c>
      <c r="B155" s="116">
        <f>COUNTIFS($D$2:D155,D155,$F$2:F155,F155)</f>
        <v>1</v>
      </c>
      <c r="C155" s="649">
        <v>5970</v>
      </c>
      <c r="D155" s="648" t="s">
        <v>2868</v>
      </c>
      <c r="E155" s="647" t="s">
        <v>1018</v>
      </c>
      <c r="F155" s="266">
        <v>355302457</v>
      </c>
      <c r="G155" s="152">
        <v>82</v>
      </c>
      <c r="H155" s="266" t="s">
        <v>2867</v>
      </c>
      <c r="I155" s="281" t="s">
        <v>152</v>
      </c>
      <c r="J155" s="646" t="s">
        <v>1031</v>
      </c>
      <c r="K155" s="299" t="s">
        <v>670</v>
      </c>
      <c r="L155" s="266">
        <v>4</v>
      </c>
      <c r="M155" s="266" t="s">
        <v>2866</v>
      </c>
      <c r="N155" s="266"/>
      <c r="O155" s="266"/>
      <c r="P155" s="391" t="s">
        <v>2858</v>
      </c>
      <c r="Q155" s="391"/>
      <c r="R155" s="391"/>
      <c r="S155" s="519" t="s">
        <v>1244</v>
      </c>
      <c r="T155" s="519" t="s">
        <v>1244</v>
      </c>
      <c r="U155" s="521" t="s">
        <v>2679</v>
      </c>
      <c r="V155" s="519" t="s">
        <v>1244</v>
      </c>
      <c r="W155" s="520" t="s">
        <v>2678</v>
      </c>
      <c r="X155" s="200" t="s">
        <v>1493</v>
      </c>
      <c r="Y155" s="200" t="s">
        <v>2677</v>
      </c>
      <c r="Z155" s="266"/>
      <c r="AA155" s="266"/>
      <c r="AB155" s="339">
        <v>458</v>
      </c>
      <c r="AC155" s="339"/>
      <c r="AD155" s="339"/>
      <c r="AE155" s="339"/>
      <c r="AF155" s="339"/>
      <c r="AG155" s="562" t="s">
        <v>1029</v>
      </c>
      <c r="AH155" s="126">
        <v>48.8</v>
      </c>
      <c r="AI155" s="146">
        <v>32.5</v>
      </c>
      <c r="AJ155" s="145">
        <v>14.1</v>
      </c>
      <c r="AK155" s="595" t="s">
        <v>124</v>
      </c>
      <c r="AL155" s="600" t="s">
        <v>124</v>
      </c>
      <c r="AM155" s="595" t="s">
        <v>124</v>
      </c>
      <c r="AN155" s="595" t="s">
        <v>124</v>
      </c>
      <c r="AO155" s="122" t="s">
        <v>124</v>
      </c>
      <c r="AP155" s="594" t="s">
        <v>124</v>
      </c>
      <c r="AQ155" s="595" t="s">
        <v>124</v>
      </c>
      <c r="AR155" s="595" t="s">
        <v>124</v>
      </c>
      <c r="AS155" s="597" t="s">
        <v>124</v>
      </c>
      <c r="AT155" s="596" t="s">
        <v>124</v>
      </c>
      <c r="AU155" s="595" t="s">
        <v>124</v>
      </c>
      <c r="AV155" s="595" t="s">
        <v>124</v>
      </c>
      <c r="AW155" s="594" t="s">
        <v>124</v>
      </c>
      <c r="AX155" s="598" t="s">
        <v>2865</v>
      </c>
      <c r="AY155" s="598" t="s">
        <v>2864</v>
      </c>
      <c r="AZ155" s="598"/>
      <c r="BA155" s="437">
        <v>3.4000000000000021</v>
      </c>
      <c r="BB155" s="510">
        <v>31.7</v>
      </c>
      <c r="BC155" s="437">
        <v>20.9</v>
      </c>
      <c r="BD155" s="437">
        <v>6.6</v>
      </c>
      <c r="BE155" s="437">
        <v>47.6</v>
      </c>
      <c r="BF155" s="437">
        <v>15.1</v>
      </c>
      <c r="BG155" s="437">
        <v>20.9</v>
      </c>
      <c r="BH155" s="437">
        <v>6.6</v>
      </c>
      <c r="BI155" s="437">
        <v>0.4</v>
      </c>
      <c r="BJ155" s="116" t="s">
        <v>173</v>
      </c>
      <c r="BK155" s="214">
        <v>12</v>
      </c>
      <c r="BL155" s="214">
        <v>12.4</v>
      </c>
      <c r="BM155" s="285">
        <v>458</v>
      </c>
      <c r="BN155" s="213">
        <v>43.9</v>
      </c>
      <c r="BO155" s="213">
        <v>56.1</v>
      </c>
      <c r="BP155" s="213">
        <v>5.5</v>
      </c>
      <c r="BQ155" s="213">
        <v>977.9</v>
      </c>
      <c r="BR155" s="213">
        <v>66.900000000000006</v>
      </c>
      <c r="BS155" s="212">
        <v>4.7</v>
      </c>
      <c r="BT155" s="275">
        <v>0</v>
      </c>
      <c r="BU155" s="595" t="s">
        <v>124</v>
      </c>
    </row>
    <row r="156" spans="1:82">
      <c r="A156" s="116">
        <v>55</v>
      </c>
      <c r="B156" s="116">
        <f>COUNTIFS($D$2:D156,D156,$F$2:F156,F156)</f>
        <v>1</v>
      </c>
      <c r="C156" s="499">
        <v>5984</v>
      </c>
      <c r="D156" s="420" t="s">
        <v>2863</v>
      </c>
      <c r="E156" s="411" t="s">
        <v>2862</v>
      </c>
      <c r="F156" s="411">
        <v>495526331</v>
      </c>
      <c r="G156" s="152">
        <v>68</v>
      </c>
      <c r="H156" s="411" t="s">
        <v>2859</v>
      </c>
      <c r="I156" s="419" t="s">
        <v>2861</v>
      </c>
      <c r="J156" s="418" t="s">
        <v>812</v>
      </c>
      <c r="K156" s="417" t="s">
        <v>670</v>
      </c>
      <c r="L156" s="411">
        <v>6</v>
      </c>
      <c r="M156" s="411">
        <v>5</v>
      </c>
      <c r="N156" s="411"/>
      <c r="O156" s="411"/>
      <c r="P156" s="415" t="s">
        <v>2858</v>
      </c>
      <c r="Q156" s="415"/>
      <c r="R156" s="415" t="s">
        <v>2790</v>
      </c>
      <c r="S156" s="412"/>
      <c r="T156" s="412"/>
      <c r="U156" s="414"/>
      <c r="V156" s="412"/>
      <c r="W156" s="413"/>
      <c r="X156" s="412" t="s">
        <v>1493</v>
      </c>
      <c r="Y156" s="412"/>
      <c r="Z156" s="411"/>
      <c r="AA156" s="411"/>
      <c r="AB156" s="410">
        <v>353</v>
      </c>
      <c r="AC156" s="554"/>
      <c r="AD156" s="554"/>
      <c r="AE156" s="554"/>
      <c r="AF156" s="554"/>
      <c r="AG156" s="553" t="s">
        <v>2860</v>
      </c>
      <c r="AH156" s="408" t="s">
        <v>124</v>
      </c>
      <c r="AI156" s="407" t="s">
        <v>124</v>
      </c>
      <c r="AJ156" s="406" t="s">
        <v>124</v>
      </c>
      <c r="AK156" s="402" t="s">
        <v>124</v>
      </c>
      <c r="AL156" s="465" t="s">
        <v>124</v>
      </c>
      <c r="AM156" s="402" t="s">
        <v>124</v>
      </c>
      <c r="AN156" s="402" t="s">
        <v>124</v>
      </c>
      <c r="AO156" s="404"/>
      <c r="AP156" s="464" t="s">
        <v>124</v>
      </c>
      <c r="AQ156" s="402" t="s">
        <v>124</v>
      </c>
      <c r="AR156" s="402" t="s">
        <v>124</v>
      </c>
      <c r="AS156" s="496" t="s">
        <v>124</v>
      </c>
      <c r="AT156" s="495" t="s">
        <v>124</v>
      </c>
      <c r="AU156" s="402" t="s">
        <v>124</v>
      </c>
      <c r="AV156" s="402" t="s">
        <v>124</v>
      </c>
      <c r="AW156" s="464" t="s">
        <v>124</v>
      </c>
      <c r="AX156" s="463"/>
      <c r="AY156" s="463"/>
      <c r="AZ156" s="463"/>
      <c r="BA156" s="463"/>
      <c r="BB156" s="463"/>
      <c r="BC156" s="463"/>
      <c r="BD156" s="463"/>
      <c r="BE156" s="463"/>
      <c r="BF156" s="463"/>
      <c r="BG156" s="463"/>
      <c r="BH156" s="463"/>
      <c r="BI156" s="463"/>
      <c r="BJ156" s="402" t="s">
        <v>124</v>
      </c>
      <c r="BK156" s="214" t="s">
        <v>409</v>
      </c>
      <c r="BL156" s="214" t="s">
        <v>409</v>
      </c>
      <c r="BM156" s="214">
        <v>353</v>
      </c>
      <c r="BN156" s="289">
        <v>13</v>
      </c>
      <c r="BO156" s="289">
        <v>87</v>
      </c>
      <c r="BP156" s="289" t="s">
        <v>409</v>
      </c>
      <c r="BQ156" s="289" t="s">
        <v>409</v>
      </c>
      <c r="BR156" s="289" t="s">
        <v>409</v>
      </c>
      <c r="BS156" s="214" t="s">
        <v>409</v>
      </c>
      <c r="BT156" s="214">
        <v>0</v>
      </c>
      <c r="BU156" s="595" t="s">
        <v>124</v>
      </c>
    </row>
    <row r="157" spans="1:82">
      <c r="A157" s="116">
        <v>56</v>
      </c>
      <c r="B157" s="116">
        <f>COUNTIFS($D$2:D157,D157,$F$2:F157,F157)</f>
        <v>2</v>
      </c>
      <c r="C157" s="626">
        <v>5985</v>
      </c>
      <c r="D157" s="625" t="s">
        <v>2755</v>
      </c>
      <c r="E157" s="621" t="s">
        <v>2754</v>
      </c>
      <c r="F157" s="621">
        <v>6311247140</v>
      </c>
      <c r="G157" s="152">
        <v>54</v>
      </c>
      <c r="H157" s="621" t="s">
        <v>2859</v>
      </c>
      <c r="I157" s="624" t="s">
        <v>60</v>
      </c>
      <c r="J157" s="623" t="s">
        <v>812</v>
      </c>
      <c r="K157" s="641" t="s">
        <v>670</v>
      </c>
      <c r="L157" s="640">
        <v>13</v>
      </c>
      <c r="M157" s="621">
        <v>1</v>
      </c>
      <c r="N157" s="645"/>
      <c r="O157" s="645"/>
      <c r="P157" s="644" t="s">
        <v>2858</v>
      </c>
      <c r="Q157" s="620"/>
      <c r="R157" s="643" t="s">
        <v>2790</v>
      </c>
      <c r="S157" s="637" t="s">
        <v>1244</v>
      </c>
      <c r="T157" s="615" t="s">
        <v>1244</v>
      </c>
      <c r="U157" s="642"/>
      <c r="V157" s="616"/>
      <c r="W157" s="636" t="s">
        <v>2678</v>
      </c>
      <c r="X157" s="616" t="s">
        <v>1493</v>
      </c>
      <c r="Y157" s="615" t="s">
        <v>2677</v>
      </c>
      <c r="Z157" s="614"/>
      <c r="AA157" s="614"/>
      <c r="AB157" s="635">
        <v>280</v>
      </c>
      <c r="AC157" s="634"/>
      <c r="AD157" s="634"/>
      <c r="AE157" s="634"/>
      <c r="AF157" s="634"/>
      <c r="AG157" s="553" t="s">
        <v>2857</v>
      </c>
      <c r="AH157" s="126">
        <v>58.1</v>
      </c>
      <c r="AI157" s="146">
        <v>34.700000000000003</v>
      </c>
      <c r="AJ157" s="145">
        <v>2.1</v>
      </c>
      <c r="AK157" s="116">
        <v>47.7</v>
      </c>
      <c r="AL157" s="123">
        <v>4.7</v>
      </c>
      <c r="AM157" s="595" t="s">
        <v>124</v>
      </c>
      <c r="AN157" s="595" t="s">
        <v>124</v>
      </c>
      <c r="AO157" s="599"/>
      <c r="AP157" s="594" t="s">
        <v>124</v>
      </c>
      <c r="AQ157" s="116">
        <v>49.6</v>
      </c>
      <c r="AR157" s="116">
        <v>48.8</v>
      </c>
      <c r="AS157" s="142">
        <v>1.0163934426229508</v>
      </c>
      <c r="AT157" s="120">
        <v>0.6</v>
      </c>
      <c r="AU157" s="116">
        <v>1.5</v>
      </c>
      <c r="AV157" s="116">
        <v>0.9</v>
      </c>
      <c r="AW157" s="119">
        <v>2.4</v>
      </c>
      <c r="AX157" s="440"/>
      <c r="AY157" s="440"/>
      <c r="AZ157" s="440"/>
      <c r="BA157" s="440"/>
      <c r="BB157" s="440"/>
      <c r="BC157" s="440"/>
      <c r="BD157" s="440"/>
      <c r="BE157" s="440"/>
      <c r="BF157" s="440"/>
      <c r="BG157" s="440"/>
      <c r="BH157" s="440"/>
      <c r="BI157" s="440"/>
      <c r="BJ157" s="116" t="s">
        <v>793</v>
      </c>
      <c r="BK157" s="214" t="s">
        <v>409</v>
      </c>
      <c r="BL157" s="214" t="s">
        <v>409</v>
      </c>
      <c r="BM157" s="285">
        <v>280</v>
      </c>
      <c r="BN157" s="213">
        <v>29.6</v>
      </c>
      <c r="BO157" s="213">
        <v>70.400000000000006</v>
      </c>
      <c r="BP157" s="213" t="s">
        <v>409</v>
      </c>
      <c r="BQ157" s="213" t="s">
        <v>409</v>
      </c>
      <c r="BR157" s="213" t="s">
        <v>409</v>
      </c>
      <c r="BS157" s="212" t="s">
        <v>409</v>
      </c>
      <c r="BT157" s="275">
        <v>0</v>
      </c>
      <c r="BU157" s="611" t="s">
        <v>124</v>
      </c>
    </row>
    <row r="158" spans="1:82">
      <c r="A158" s="116">
        <v>57</v>
      </c>
      <c r="B158" s="116">
        <f>COUNTIFS($D$2:D158,D158,$F$2:F158,F158)</f>
        <v>1</v>
      </c>
      <c r="C158" s="626">
        <v>5986</v>
      </c>
      <c r="D158" s="625" t="s">
        <v>2851</v>
      </c>
      <c r="E158" s="621" t="s">
        <v>831</v>
      </c>
      <c r="F158" s="621">
        <v>5854272226</v>
      </c>
      <c r="G158" s="152">
        <v>59</v>
      </c>
      <c r="H158" s="621" t="s">
        <v>2859</v>
      </c>
      <c r="I158" s="624" t="s">
        <v>2759</v>
      </c>
      <c r="J158" s="623" t="s">
        <v>812</v>
      </c>
      <c r="K158" s="641" t="s">
        <v>670</v>
      </c>
      <c r="L158" s="640">
        <v>30</v>
      </c>
      <c r="M158" s="640">
        <v>7</v>
      </c>
      <c r="N158" s="640"/>
      <c r="O158" s="640"/>
      <c r="P158" s="620" t="s">
        <v>2858</v>
      </c>
      <c r="Q158" s="639"/>
      <c r="R158" s="638" t="s">
        <v>2790</v>
      </c>
      <c r="S158" s="637" t="s">
        <v>1244</v>
      </c>
      <c r="T158" s="615"/>
      <c r="U158" s="618" t="s">
        <v>2679</v>
      </c>
      <c r="V158" s="615" t="s">
        <v>1244</v>
      </c>
      <c r="W158" s="636" t="s">
        <v>2678</v>
      </c>
      <c r="X158" s="616" t="s">
        <v>1493</v>
      </c>
      <c r="Y158" s="615" t="s">
        <v>2677</v>
      </c>
      <c r="Z158" s="614"/>
      <c r="AA158" s="614"/>
      <c r="AB158" s="635">
        <v>3136</v>
      </c>
      <c r="AC158" s="634"/>
      <c r="AD158" s="634"/>
      <c r="AE158" s="634"/>
      <c r="AF158" s="634"/>
      <c r="AG158" s="553" t="s">
        <v>2857</v>
      </c>
      <c r="AH158" s="126">
        <v>64.5</v>
      </c>
      <c r="AI158" s="146">
        <v>16.600000000000001</v>
      </c>
      <c r="AJ158" s="145">
        <v>14.4</v>
      </c>
      <c r="AK158" s="116">
        <v>62.9</v>
      </c>
      <c r="AL158" s="123">
        <v>0.7</v>
      </c>
      <c r="AM158" s="116">
        <v>1.1000000000000001</v>
      </c>
      <c r="AN158" s="116">
        <v>13.8</v>
      </c>
      <c r="AP158" s="119">
        <v>0.02</v>
      </c>
      <c r="AQ158" s="116">
        <v>61.8</v>
      </c>
      <c r="AR158" s="116">
        <v>37.700000000000003</v>
      </c>
      <c r="AS158" s="142">
        <v>1.6392572944297081</v>
      </c>
      <c r="AT158" s="120">
        <v>3.4</v>
      </c>
      <c r="AU158" s="116">
        <v>0.05</v>
      </c>
      <c r="AV158" s="116">
        <v>1.6</v>
      </c>
      <c r="AW158" s="119">
        <v>0.8</v>
      </c>
      <c r="AX158" s="440">
        <v>5.8</v>
      </c>
      <c r="AY158" s="440">
        <v>96.4</v>
      </c>
      <c r="AZ158" s="440"/>
      <c r="BA158" s="437">
        <v>0.5</v>
      </c>
      <c r="BB158" s="510">
        <v>16</v>
      </c>
      <c r="BC158" s="437" t="s">
        <v>124</v>
      </c>
      <c r="BD158" s="437" t="s">
        <v>124</v>
      </c>
      <c r="BE158" s="437" t="s">
        <v>124</v>
      </c>
      <c r="BF158" s="437" t="s">
        <v>124</v>
      </c>
      <c r="BG158" s="437">
        <v>60.6</v>
      </c>
      <c r="BH158" s="437">
        <v>9.6999999999999993</v>
      </c>
      <c r="BI158" s="437">
        <v>0.8</v>
      </c>
      <c r="BJ158" s="118" t="s">
        <v>173</v>
      </c>
      <c r="BK158" s="214" t="s">
        <v>409</v>
      </c>
      <c r="BL158" s="214" t="s">
        <v>409</v>
      </c>
      <c r="BM158" s="285">
        <v>3136</v>
      </c>
      <c r="BN158" s="213">
        <v>21.4</v>
      </c>
      <c r="BO158" s="213">
        <v>78.599999999999994</v>
      </c>
      <c r="BP158" s="213" t="s">
        <v>409</v>
      </c>
      <c r="BQ158" s="213" t="s">
        <v>409</v>
      </c>
      <c r="BR158" s="213" t="s">
        <v>409</v>
      </c>
      <c r="BS158" s="212" t="s">
        <v>409</v>
      </c>
      <c r="BT158" s="275">
        <v>0</v>
      </c>
      <c r="BU158" s="611">
        <v>29</v>
      </c>
    </row>
    <row r="159" spans="1:82">
      <c r="A159" s="116">
        <v>58</v>
      </c>
      <c r="B159" s="116">
        <f>COUNTIFS($D$2:D159,D159,$F$2:F159,F159)</f>
        <v>1</v>
      </c>
      <c r="C159" s="633">
        <v>5993</v>
      </c>
      <c r="D159" s="632" t="s">
        <v>2856</v>
      </c>
      <c r="E159" s="359" t="s">
        <v>1259</v>
      </c>
      <c r="F159" s="128">
        <v>8407804020</v>
      </c>
      <c r="G159" s="152">
        <v>33</v>
      </c>
      <c r="H159" s="119" t="s">
        <v>2855</v>
      </c>
      <c r="I159" s="631" t="s">
        <v>2854</v>
      </c>
      <c r="J159" s="630" t="s">
        <v>812</v>
      </c>
      <c r="K159" s="629" t="s">
        <v>670</v>
      </c>
      <c r="L159" s="359">
        <v>20</v>
      </c>
      <c r="M159" s="128">
        <v>1</v>
      </c>
      <c r="N159" s="128"/>
      <c r="O159" s="128"/>
      <c r="P159" s="391" t="s">
        <v>2811</v>
      </c>
      <c r="Q159" s="628"/>
      <c r="S159" s="200" t="s">
        <v>1244</v>
      </c>
      <c r="T159" s="519" t="s">
        <v>2852</v>
      </c>
      <c r="U159" s="200" t="s">
        <v>1493</v>
      </c>
      <c r="V159" s="200" t="s">
        <v>1493</v>
      </c>
      <c r="W159" s="627" t="s">
        <v>2678</v>
      </c>
      <c r="X159" s="200" t="s">
        <v>1493</v>
      </c>
      <c r="Y159" s="200"/>
      <c r="Z159" s="116"/>
      <c r="AB159" s="339">
        <v>301</v>
      </c>
      <c r="AC159" s="334"/>
      <c r="AD159" s="334"/>
      <c r="AE159" s="334"/>
      <c r="AF159" s="334"/>
      <c r="AG159" s="115" t="s">
        <v>777</v>
      </c>
      <c r="AH159" s="126">
        <v>56.7</v>
      </c>
      <c r="AI159" s="146">
        <v>33.299999999999997</v>
      </c>
      <c r="AJ159" s="145">
        <v>4.3</v>
      </c>
      <c r="AK159" s="116">
        <v>46.5</v>
      </c>
      <c r="AL159" s="600" t="s">
        <v>124</v>
      </c>
      <c r="AM159" s="595" t="s">
        <v>124</v>
      </c>
      <c r="AN159" s="595" t="s">
        <v>124</v>
      </c>
      <c r="AO159" s="599"/>
      <c r="AP159" s="594" t="s">
        <v>124</v>
      </c>
      <c r="AQ159" s="116">
        <v>36.1</v>
      </c>
      <c r="AR159" s="116">
        <v>63.4</v>
      </c>
      <c r="AS159" s="142">
        <v>0.56940063091482651</v>
      </c>
      <c r="AT159" s="120">
        <v>0.7</v>
      </c>
      <c r="AU159" s="116">
        <v>0.4</v>
      </c>
      <c r="AV159" s="116">
        <v>3.7</v>
      </c>
      <c r="AW159" s="119">
        <v>5.5</v>
      </c>
      <c r="AX159" s="440"/>
      <c r="AY159" s="440"/>
      <c r="AZ159" s="440"/>
      <c r="BA159" s="440"/>
      <c r="BB159" s="440"/>
      <c r="BC159" s="440"/>
      <c r="BD159" s="440"/>
      <c r="BE159" s="440"/>
      <c r="BF159" s="440"/>
      <c r="BG159" s="440"/>
      <c r="BH159" s="440"/>
      <c r="BI159" s="440"/>
      <c r="BJ159" s="116" t="s">
        <v>793</v>
      </c>
      <c r="BK159" s="214" t="s">
        <v>409</v>
      </c>
      <c r="BL159" s="214" t="s">
        <v>409</v>
      </c>
      <c r="BM159" s="285">
        <v>301</v>
      </c>
      <c r="BN159" s="213">
        <v>17.899999999999999</v>
      </c>
      <c r="BO159" s="213">
        <v>82.1</v>
      </c>
      <c r="BP159" s="213" t="s">
        <v>409</v>
      </c>
      <c r="BQ159" s="213" t="s">
        <v>409</v>
      </c>
      <c r="BR159" s="213" t="s">
        <v>409</v>
      </c>
      <c r="BS159" s="212" t="s">
        <v>409</v>
      </c>
      <c r="BT159" s="275">
        <v>0</v>
      </c>
      <c r="BU159" s="611" t="s">
        <v>124</v>
      </c>
    </row>
    <row r="160" spans="1:82">
      <c r="A160" s="116">
        <v>59</v>
      </c>
      <c r="B160" s="116">
        <f>COUNTIFS($D$2:D160,D160,$F$2:F160,F160)</f>
        <v>1</v>
      </c>
      <c r="C160" s="511">
        <v>5996</v>
      </c>
      <c r="D160" s="282" t="s">
        <v>2226</v>
      </c>
      <c r="E160" s="266" t="s">
        <v>1561</v>
      </c>
      <c r="F160" s="152">
        <v>361108467</v>
      </c>
      <c r="G160" s="152">
        <v>81</v>
      </c>
      <c r="H160" s="152" t="s">
        <v>2853</v>
      </c>
      <c r="I160" s="274" t="s">
        <v>60</v>
      </c>
      <c r="J160" s="153" t="s">
        <v>812</v>
      </c>
      <c r="K160" s="318" t="s">
        <v>670</v>
      </c>
      <c r="L160" s="152"/>
      <c r="M160" s="152"/>
      <c r="N160" s="152"/>
      <c r="O160" s="152"/>
      <c r="P160" s="380" t="s">
        <v>2811</v>
      </c>
      <c r="Q160" s="380"/>
      <c r="R160" s="380"/>
      <c r="S160" s="200" t="s">
        <v>1244</v>
      </c>
      <c r="T160" s="200" t="s">
        <v>2852</v>
      </c>
      <c r="U160" s="524" t="s">
        <v>2679</v>
      </c>
      <c r="V160" s="200" t="s">
        <v>1493</v>
      </c>
      <c r="W160" s="627" t="s">
        <v>2678</v>
      </c>
      <c r="X160" s="200" t="s">
        <v>1493</v>
      </c>
      <c r="Y160" s="200" t="s">
        <v>2825</v>
      </c>
      <c r="Z160" s="116"/>
      <c r="AB160" s="489">
        <v>11286</v>
      </c>
      <c r="AC160" s="488"/>
      <c r="AD160" s="488"/>
      <c r="AE160" s="488"/>
      <c r="AF160" s="488"/>
      <c r="AG160" s="115" t="s">
        <v>777</v>
      </c>
      <c r="AH160" s="126">
        <v>2</v>
      </c>
      <c r="AI160" s="146">
        <v>12.8</v>
      </c>
      <c r="AJ160" s="145">
        <v>81.400000000000006</v>
      </c>
      <c r="AK160" s="116">
        <v>0.3</v>
      </c>
      <c r="AL160" s="123">
        <v>0.9</v>
      </c>
      <c r="AM160" s="595" t="s">
        <v>124</v>
      </c>
      <c r="AN160" s="595" t="s">
        <v>124</v>
      </c>
      <c r="AO160" s="599"/>
      <c r="AP160" s="594" t="s">
        <v>124</v>
      </c>
      <c r="AQ160" s="116">
        <v>77.7</v>
      </c>
      <c r="AR160" s="116">
        <v>21.8</v>
      </c>
      <c r="AS160" s="142">
        <v>3.5642201834862384</v>
      </c>
      <c r="AT160" s="120">
        <v>0</v>
      </c>
      <c r="AU160" s="116">
        <v>0</v>
      </c>
      <c r="AV160" s="116">
        <v>21.6</v>
      </c>
      <c r="AW160" s="119">
        <v>21.7</v>
      </c>
      <c r="AX160" s="440"/>
      <c r="AY160" s="440"/>
      <c r="AZ160" s="440"/>
      <c r="BA160" s="440"/>
      <c r="BB160" s="440"/>
      <c r="BC160" s="440"/>
      <c r="BD160" s="440"/>
      <c r="BE160" s="440"/>
      <c r="BF160" s="440"/>
      <c r="BG160" s="440"/>
      <c r="BH160" s="440"/>
      <c r="BI160" s="440"/>
      <c r="BJ160" s="116" t="s">
        <v>778</v>
      </c>
      <c r="BK160" s="214" t="s">
        <v>409</v>
      </c>
      <c r="BL160" s="214" t="s">
        <v>409</v>
      </c>
      <c r="BM160" s="285">
        <v>11286</v>
      </c>
      <c r="BN160" s="213">
        <v>83.9</v>
      </c>
      <c r="BO160" s="213">
        <v>16.100000000000001</v>
      </c>
      <c r="BP160" s="213" t="s">
        <v>409</v>
      </c>
      <c r="BQ160" s="213" t="s">
        <v>409</v>
      </c>
      <c r="BR160" s="213" t="s">
        <v>409</v>
      </c>
      <c r="BS160" s="212" t="s">
        <v>409</v>
      </c>
      <c r="BT160" s="275">
        <v>8</v>
      </c>
      <c r="BU160" s="611" t="s">
        <v>124</v>
      </c>
    </row>
    <row r="161" spans="1:73">
      <c r="A161" s="116">
        <v>60</v>
      </c>
      <c r="B161" s="116">
        <f>COUNTIFS($D$2:D161,D161,$F$2:F161,F161)</f>
        <v>2</v>
      </c>
      <c r="C161" s="511">
        <v>6008</v>
      </c>
      <c r="D161" s="282" t="s">
        <v>2851</v>
      </c>
      <c r="E161" s="266" t="s">
        <v>831</v>
      </c>
      <c r="F161" s="266">
        <v>5854272226</v>
      </c>
      <c r="G161" s="152">
        <v>59</v>
      </c>
      <c r="H161" s="266" t="s">
        <v>2850</v>
      </c>
      <c r="I161" s="281" t="s">
        <v>1593</v>
      </c>
      <c r="J161" s="271" t="s">
        <v>812</v>
      </c>
      <c r="K161" s="318" t="s">
        <v>670</v>
      </c>
      <c r="L161" s="266">
        <v>8</v>
      </c>
      <c r="M161" s="266">
        <v>2</v>
      </c>
      <c r="N161" s="266"/>
      <c r="O161" s="266"/>
      <c r="P161" s="391" t="s">
        <v>2811</v>
      </c>
      <c r="Q161" s="391"/>
      <c r="R161" s="391"/>
      <c r="S161" s="519" t="s">
        <v>1244</v>
      </c>
      <c r="T161" s="519" t="s">
        <v>2826</v>
      </c>
      <c r="U161" s="200" t="s">
        <v>1493</v>
      </c>
      <c r="V161" s="200" t="s">
        <v>1493</v>
      </c>
      <c r="W161" s="530" t="s">
        <v>2678</v>
      </c>
      <c r="X161" s="200" t="s">
        <v>1493</v>
      </c>
      <c r="Y161" s="200" t="s">
        <v>2825</v>
      </c>
      <c r="Z161" s="116"/>
      <c r="AB161" s="489">
        <v>728</v>
      </c>
      <c r="AC161" s="488"/>
      <c r="AD161" s="488"/>
      <c r="AE161" s="488"/>
      <c r="AF161" s="488"/>
      <c r="AG161" s="115" t="s">
        <v>781</v>
      </c>
      <c r="AH161" s="126">
        <v>87.6</v>
      </c>
      <c r="AI161" s="146">
        <v>9.3000000000000007</v>
      </c>
      <c r="AJ161" s="145">
        <v>0.6</v>
      </c>
      <c r="AK161" s="116">
        <v>84.1</v>
      </c>
      <c r="AL161" s="123">
        <v>0.7</v>
      </c>
      <c r="AM161" s="595" t="s">
        <v>124</v>
      </c>
      <c r="AN161" s="595" t="s">
        <v>124</v>
      </c>
      <c r="AO161" s="599"/>
      <c r="AP161" s="594" t="s">
        <v>124</v>
      </c>
      <c r="AQ161" s="116">
        <v>73</v>
      </c>
      <c r="AR161" s="116">
        <v>26.2</v>
      </c>
      <c r="AS161" s="142">
        <v>2.7862595419847329</v>
      </c>
      <c r="AT161" s="120">
        <v>22.7</v>
      </c>
      <c r="AU161" s="116">
        <v>0.1</v>
      </c>
      <c r="AV161" s="116">
        <v>10.8</v>
      </c>
      <c r="AW161" s="119">
        <v>2.4</v>
      </c>
      <c r="AX161" s="440"/>
      <c r="AY161" s="440"/>
      <c r="AZ161" s="440"/>
      <c r="BA161" s="440"/>
      <c r="BB161" s="440"/>
      <c r="BC161" s="440"/>
      <c r="BD161" s="440"/>
      <c r="BE161" s="440"/>
      <c r="BF161" s="440"/>
      <c r="BG161" s="440"/>
      <c r="BH161" s="440"/>
      <c r="BI161" s="440"/>
      <c r="BJ161" s="118" t="s">
        <v>173</v>
      </c>
      <c r="BK161" s="214" t="s">
        <v>409</v>
      </c>
      <c r="BL161" s="214" t="s">
        <v>409</v>
      </c>
      <c r="BM161" s="219">
        <v>728</v>
      </c>
      <c r="BN161" s="219">
        <v>3.6</v>
      </c>
      <c r="BO161" s="219">
        <v>96.4</v>
      </c>
      <c r="BP161" s="213">
        <v>0.6</v>
      </c>
      <c r="BQ161" s="213">
        <v>296.39999999999998</v>
      </c>
      <c r="BR161" s="213" t="s">
        <v>409</v>
      </c>
      <c r="BS161" s="212">
        <v>2.92</v>
      </c>
      <c r="BT161" s="275">
        <v>0</v>
      </c>
      <c r="BU161" s="611" t="s">
        <v>124</v>
      </c>
    </row>
    <row r="162" spans="1:73">
      <c r="A162" s="116">
        <v>61</v>
      </c>
      <c r="B162" s="116">
        <f>COUNTIFS($D$2:D162,D162,$F$2:F162,F162)</f>
        <v>1</v>
      </c>
      <c r="C162" s="626">
        <v>6019</v>
      </c>
      <c r="D162" s="625" t="s">
        <v>2849</v>
      </c>
      <c r="E162" s="621" t="s">
        <v>2848</v>
      </c>
      <c r="F162" s="621">
        <v>5510150602</v>
      </c>
      <c r="G162" s="152">
        <v>62</v>
      </c>
      <c r="H162" s="621" t="s">
        <v>2846</v>
      </c>
      <c r="I162" s="624" t="s">
        <v>1593</v>
      </c>
      <c r="J162" s="623" t="s">
        <v>812</v>
      </c>
      <c r="K162" s="622" t="s">
        <v>670</v>
      </c>
      <c r="L162" s="621">
        <v>20</v>
      </c>
      <c r="M162" s="621">
        <v>2</v>
      </c>
      <c r="N162" s="621"/>
      <c r="O162" s="621"/>
      <c r="P162" s="620" t="s">
        <v>2844</v>
      </c>
      <c r="Q162" s="620"/>
      <c r="R162" s="620"/>
      <c r="S162" s="619" t="s">
        <v>1244</v>
      </c>
      <c r="T162" s="615" t="s">
        <v>2826</v>
      </c>
      <c r="U162" s="618" t="s">
        <v>2679</v>
      </c>
      <c r="V162" s="615" t="s">
        <v>1244</v>
      </c>
      <c r="W162" s="617" t="s">
        <v>2678</v>
      </c>
      <c r="X162" s="616" t="s">
        <v>1493</v>
      </c>
      <c r="Y162" s="615" t="s">
        <v>2825</v>
      </c>
      <c r="Z162" s="614"/>
      <c r="AA162" s="614"/>
      <c r="AB162" s="613">
        <v>13989</v>
      </c>
      <c r="AC162" s="612"/>
      <c r="AD162" s="612"/>
      <c r="AE162" s="612"/>
      <c r="AF162" s="612"/>
      <c r="AG162" s="553" t="s">
        <v>2847</v>
      </c>
      <c r="AH162" s="126">
        <v>11.6</v>
      </c>
      <c r="AI162" s="146">
        <v>10.8</v>
      </c>
      <c r="AJ162" s="145">
        <v>76.2</v>
      </c>
      <c r="AK162" s="116">
        <v>10.5</v>
      </c>
      <c r="AL162" s="123">
        <v>0.4</v>
      </c>
      <c r="AM162" s="116">
        <v>3.9</v>
      </c>
      <c r="AN162" s="116">
        <v>18.399999999999999</v>
      </c>
      <c r="AP162" s="119">
        <v>0.05</v>
      </c>
      <c r="AQ162" s="116">
        <v>59.3</v>
      </c>
      <c r="AR162" s="116">
        <v>40</v>
      </c>
      <c r="AS162" s="142">
        <v>1.4824999999999999</v>
      </c>
      <c r="AT162" s="120">
        <v>1</v>
      </c>
      <c r="AU162" s="116">
        <v>0.05</v>
      </c>
      <c r="AV162" s="116">
        <v>4</v>
      </c>
      <c r="AW162" s="119">
        <v>6</v>
      </c>
      <c r="AX162" s="440"/>
      <c r="AY162" s="440"/>
      <c r="AZ162" s="440"/>
      <c r="BA162" s="440"/>
      <c r="BB162" s="440"/>
      <c r="BC162" s="440"/>
      <c r="BD162" s="440"/>
      <c r="BE162" s="440"/>
      <c r="BF162" s="440"/>
      <c r="BG162" s="440"/>
      <c r="BH162" s="440"/>
      <c r="BI162" s="440"/>
      <c r="BJ162" s="116" t="s">
        <v>778</v>
      </c>
      <c r="BK162" s="214" t="s">
        <v>409</v>
      </c>
      <c r="BL162" s="214" t="s">
        <v>409</v>
      </c>
      <c r="BM162" s="285">
        <v>13989</v>
      </c>
      <c r="BN162" s="213">
        <v>69.099999999999994</v>
      </c>
      <c r="BO162" s="213">
        <v>30.9</v>
      </c>
      <c r="BP162" s="213" t="s">
        <v>409</v>
      </c>
      <c r="BQ162" s="213" t="s">
        <v>409</v>
      </c>
      <c r="BR162" s="213" t="s">
        <v>409</v>
      </c>
      <c r="BS162" s="212" t="s">
        <v>409</v>
      </c>
      <c r="BT162" s="275">
        <v>8</v>
      </c>
      <c r="BU162" s="611">
        <v>75</v>
      </c>
    </row>
    <row r="163" spans="1:73">
      <c r="A163" s="116">
        <v>62</v>
      </c>
      <c r="B163" s="116">
        <f>COUNTIFS($D$2:D163,D163,$F$2:F163,F163)</f>
        <v>1</v>
      </c>
      <c r="C163" s="499">
        <v>6020</v>
      </c>
      <c r="D163" s="420" t="s">
        <v>576</v>
      </c>
      <c r="E163" s="411" t="s">
        <v>1086</v>
      </c>
      <c r="F163" s="411">
        <v>5755310770</v>
      </c>
      <c r="G163" s="152">
        <v>60</v>
      </c>
      <c r="H163" s="411" t="s">
        <v>2846</v>
      </c>
      <c r="I163" s="419" t="s">
        <v>2845</v>
      </c>
      <c r="J163" s="418" t="s">
        <v>812</v>
      </c>
      <c r="K163" s="417" t="s">
        <v>670</v>
      </c>
      <c r="L163" s="411">
        <v>3</v>
      </c>
      <c r="M163" s="411">
        <v>1</v>
      </c>
      <c r="N163" s="411"/>
      <c r="O163" s="411"/>
      <c r="P163" s="415" t="s">
        <v>2844</v>
      </c>
      <c r="Q163" s="415"/>
      <c r="R163" s="415"/>
      <c r="S163" s="412"/>
      <c r="T163" s="412" t="s">
        <v>2826</v>
      </c>
      <c r="U163" s="414" t="s">
        <v>2679</v>
      </c>
      <c r="V163" s="412" t="s">
        <v>1244</v>
      </c>
      <c r="W163" s="413" t="s">
        <v>2678</v>
      </c>
      <c r="X163" s="412" t="s">
        <v>1493</v>
      </c>
      <c r="Y163" s="412" t="s">
        <v>2825</v>
      </c>
      <c r="Z163" s="411"/>
      <c r="AA163" s="411"/>
      <c r="AB163" s="410">
        <v>379</v>
      </c>
      <c r="AC163" s="554"/>
      <c r="AD163" s="554"/>
      <c r="AE163" s="554"/>
      <c r="AF163" s="554"/>
      <c r="AG163" s="553" t="s">
        <v>2843</v>
      </c>
      <c r="AH163" s="408" t="s">
        <v>124</v>
      </c>
      <c r="AI163" s="407" t="s">
        <v>124</v>
      </c>
      <c r="AJ163" s="406" t="s">
        <v>124</v>
      </c>
      <c r="AK163" s="402" t="s">
        <v>124</v>
      </c>
      <c r="AL163" s="465" t="s">
        <v>124</v>
      </c>
      <c r="AM163" s="402" t="s">
        <v>124</v>
      </c>
      <c r="AN163" s="402" t="s">
        <v>124</v>
      </c>
      <c r="AO163" s="404"/>
      <c r="AP163" s="464" t="s">
        <v>124</v>
      </c>
      <c r="AQ163" s="402" t="s">
        <v>124</v>
      </c>
      <c r="AR163" s="402" t="s">
        <v>124</v>
      </c>
      <c r="AS163" s="496" t="s">
        <v>124</v>
      </c>
      <c r="AT163" s="495" t="s">
        <v>124</v>
      </c>
      <c r="AU163" s="402" t="s">
        <v>124</v>
      </c>
      <c r="AV163" s="402" t="s">
        <v>124</v>
      </c>
      <c r="AW163" s="464" t="s">
        <v>124</v>
      </c>
      <c r="AX163" s="463"/>
      <c r="AY163" s="463"/>
      <c r="AZ163" s="463"/>
      <c r="BA163" s="463"/>
      <c r="BB163" s="463"/>
      <c r="BC163" s="463"/>
      <c r="BD163" s="463"/>
      <c r="BE163" s="463"/>
      <c r="BF163" s="463"/>
      <c r="BG163" s="463"/>
      <c r="BH163" s="463"/>
      <c r="BI163" s="463"/>
      <c r="BJ163" s="402" t="s">
        <v>124</v>
      </c>
      <c r="BK163" s="214">
        <v>1.7</v>
      </c>
      <c r="BL163" s="214" t="s">
        <v>409</v>
      </c>
      <c r="BM163" s="214">
        <v>379</v>
      </c>
      <c r="BN163" s="289">
        <v>29.8</v>
      </c>
      <c r="BO163" s="289">
        <v>70.2</v>
      </c>
      <c r="BP163" s="289" t="s">
        <v>409</v>
      </c>
      <c r="BQ163" s="289" t="s">
        <v>409</v>
      </c>
      <c r="BR163" s="289" t="s">
        <v>409</v>
      </c>
      <c r="BS163" s="214" t="s">
        <v>409</v>
      </c>
      <c r="BT163" s="214">
        <v>0</v>
      </c>
      <c r="BU163" s="595" t="s">
        <v>124</v>
      </c>
    </row>
    <row r="164" spans="1:73">
      <c r="A164" s="116">
        <v>63</v>
      </c>
      <c r="B164" s="116">
        <f>COUNTIFS($D$2:D164,D164,$F$2:F164,F164)</f>
        <v>2</v>
      </c>
      <c r="C164" s="345">
        <v>6027</v>
      </c>
      <c r="D164" s="154" t="s">
        <v>2842</v>
      </c>
      <c r="E164" s="152" t="s">
        <v>1416</v>
      </c>
      <c r="F164" s="152">
        <v>365821410</v>
      </c>
      <c r="G164" s="152">
        <v>81</v>
      </c>
      <c r="H164" s="152" t="s">
        <v>2841</v>
      </c>
      <c r="I164" s="274" t="s">
        <v>2840</v>
      </c>
      <c r="J164" s="153" t="s">
        <v>812</v>
      </c>
      <c r="K164" s="318" t="s">
        <v>670</v>
      </c>
      <c r="L164" s="152">
        <v>30</v>
      </c>
      <c r="M164" s="152">
        <v>9</v>
      </c>
      <c r="N164" s="152"/>
      <c r="O164" s="152"/>
      <c r="P164" s="380" t="s">
        <v>2811</v>
      </c>
      <c r="Q164" s="380"/>
      <c r="R164" s="380"/>
      <c r="S164" s="200" t="s">
        <v>1244</v>
      </c>
      <c r="T164" s="200" t="s">
        <v>2826</v>
      </c>
      <c r="U164" s="524" t="s">
        <v>2679</v>
      </c>
      <c r="V164" s="200" t="s">
        <v>1493</v>
      </c>
      <c r="W164" s="523"/>
      <c r="X164" s="200" t="s">
        <v>1493</v>
      </c>
      <c r="Y164" s="200" t="s">
        <v>2825</v>
      </c>
      <c r="Z164" s="152"/>
      <c r="AA164" s="152"/>
      <c r="AB164" s="490">
        <v>47344</v>
      </c>
      <c r="AC164" s="490"/>
      <c r="AD164" s="490"/>
      <c r="AE164" s="490"/>
      <c r="AF164" s="490"/>
      <c r="AG164" s="222" t="s">
        <v>2839</v>
      </c>
      <c r="AH164" s="126">
        <v>7.2</v>
      </c>
      <c r="AI164" s="146">
        <v>1</v>
      </c>
      <c r="AJ164" s="145">
        <v>88.6</v>
      </c>
      <c r="AK164" s="116">
        <v>4.0999999999999996</v>
      </c>
      <c r="AL164" s="123">
        <v>0.7</v>
      </c>
      <c r="AM164" s="595" t="s">
        <v>124</v>
      </c>
      <c r="AN164" s="595" t="s">
        <v>124</v>
      </c>
      <c r="AO164" s="599"/>
      <c r="AP164" s="594" t="s">
        <v>124</v>
      </c>
      <c r="AQ164" s="595" t="s">
        <v>124</v>
      </c>
      <c r="AR164" s="595" t="s">
        <v>124</v>
      </c>
      <c r="AS164" s="597" t="s">
        <v>124</v>
      </c>
      <c r="AT164" s="596" t="s">
        <v>124</v>
      </c>
      <c r="AU164" s="595" t="s">
        <v>124</v>
      </c>
      <c r="AV164" s="595" t="s">
        <v>124</v>
      </c>
      <c r="AW164" s="594" t="s">
        <v>124</v>
      </c>
      <c r="AX164" s="598"/>
      <c r="AY164" s="598"/>
      <c r="AZ164" s="598"/>
      <c r="BA164" s="598"/>
      <c r="BB164" s="598"/>
      <c r="BC164" s="598"/>
      <c r="BD164" s="598"/>
      <c r="BE164" s="598"/>
      <c r="BF164" s="598"/>
      <c r="BG164" s="598"/>
      <c r="BH164" s="598"/>
      <c r="BI164" s="598"/>
      <c r="BJ164" s="467" t="s">
        <v>784</v>
      </c>
      <c r="BK164" s="214">
        <v>11.4</v>
      </c>
      <c r="BL164" s="214" t="s">
        <v>409</v>
      </c>
      <c r="BM164" s="285">
        <v>47344</v>
      </c>
      <c r="BN164" s="213">
        <v>91</v>
      </c>
      <c r="BO164" s="213">
        <v>9</v>
      </c>
      <c r="BP164" s="213" t="s">
        <v>409</v>
      </c>
      <c r="BQ164" s="213" t="s">
        <v>409</v>
      </c>
      <c r="BR164" s="213" t="s">
        <v>409</v>
      </c>
      <c r="BS164" s="212" t="s">
        <v>409</v>
      </c>
      <c r="BT164" s="275">
        <v>8</v>
      </c>
      <c r="BU164" s="116" t="s">
        <v>124</v>
      </c>
    </row>
    <row r="165" spans="1:73">
      <c r="A165" s="116">
        <v>64</v>
      </c>
      <c r="B165" s="116">
        <f>COUNTIFS($D$2:D165,D165,$F$2:F165,F165)</f>
        <v>1</v>
      </c>
      <c r="C165" s="345">
        <v>6034</v>
      </c>
      <c r="D165" s="154" t="s">
        <v>2838</v>
      </c>
      <c r="E165" s="152" t="s">
        <v>1001</v>
      </c>
      <c r="F165" s="152">
        <v>420525077</v>
      </c>
      <c r="G165" s="152">
        <v>75</v>
      </c>
      <c r="H165" s="152" t="s">
        <v>2834</v>
      </c>
      <c r="I165" s="274" t="s">
        <v>2837</v>
      </c>
      <c r="J165" s="153" t="s">
        <v>812</v>
      </c>
      <c r="K165" s="318" t="s">
        <v>670</v>
      </c>
      <c r="L165" s="152">
        <v>17</v>
      </c>
      <c r="M165" s="152">
        <v>1</v>
      </c>
      <c r="N165" s="152"/>
      <c r="O165" s="152"/>
      <c r="P165" s="380" t="s">
        <v>2811</v>
      </c>
      <c r="Q165" s="380"/>
      <c r="R165" s="380"/>
      <c r="S165" s="200" t="s">
        <v>1244</v>
      </c>
      <c r="T165" s="200" t="s">
        <v>2826</v>
      </c>
      <c r="U165" s="200" t="s">
        <v>1493</v>
      </c>
      <c r="V165" s="200" t="s">
        <v>1493</v>
      </c>
      <c r="W165" s="523" t="s">
        <v>2678</v>
      </c>
      <c r="X165" s="200" t="s">
        <v>1493</v>
      </c>
      <c r="Y165" s="200" t="s">
        <v>2825</v>
      </c>
      <c r="Z165" s="152"/>
      <c r="AA165" s="152"/>
      <c r="AB165" s="339">
        <v>415</v>
      </c>
      <c r="AC165" s="339"/>
      <c r="AD165" s="339"/>
      <c r="AE165" s="339"/>
      <c r="AF165" s="339"/>
      <c r="AG165" s="222" t="s">
        <v>2836</v>
      </c>
      <c r="AH165" s="126">
        <v>27.4</v>
      </c>
      <c r="AI165" s="146">
        <v>49.5</v>
      </c>
      <c r="AJ165" s="145">
        <v>16.399999999999999</v>
      </c>
      <c r="AK165" s="116">
        <v>19.399999999999999</v>
      </c>
      <c r="AL165" s="123">
        <v>1.3</v>
      </c>
      <c r="AM165" s="595" t="s">
        <v>124</v>
      </c>
      <c r="AN165" s="595" t="s">
        <v>124</v>
      </c>
      <c r="AO165" s="599"/>
      <c r="AP165" s="594" t="s">
        <v>124</v>
      </c>
      <c r="AQ165" s="116">
        <v>67.8</v>
      </c>
      <c r="AR165" s="116">
        <v>31.1</v>
      </c>
      <c r="AS165" s="142">
        <v>2.180064308681672</v>
      </c>
      <c r="AT165" s="120">
        <v>1.8</v>
      </c>
      <c r="AU165" s="116">
        <v>0.06</v>
      </c>
      <c r="AV165" s="116">
        <v>21.1</v>
      </c>
      <c r="AW165" s="119">
        <v>56.5</v>
      </c>
      <c r="AX165" s="440">
        <v>25.1</v>
      </c>
      <c r="AY165" s="440">
        <v>96.5</v>
      </c>
      <c r="AZ165" s="440"/>
      <c r="BA165" s="437">
        <v>1.8</v>
      </c>
      <c r="BB165" s="510">
        <v>49.7</v>
      </c>
      <c r="BC165" s="437" t="s">
        <v>124</v>
      </c>
      <c r="BD165" s="437" t="s">
        <v>124</v>
      </c>
      <c r="BE165" s="437" t="s">
        <v>124</v>
      </c>
      <c r="BF165" s="437" t="s">
        <v>124</v>
      </c>
      <c r="BG165" s="437">
        <v>46.4</v>
      </c>
      <c r="BH165" s="437">
        <v>22.8</v>
      </c>
      <c r="BI165" s="437">
        <v>0.7</v>
      </c>
      <c r="BJ165" s="118" t="s">
        <v>792</v>
      </c>
      <c r="BK165" s="214" t="s">
        <v>409</v>
      </c>
      <c r="BL165" s="214" t="s">
        <v>409</v>
      </c>
      <c r="BM165" s="285">
        <v>415</v>
      </c>
      <c r="BN165" s="213">
        <v>31.3</v>
      </c>
      <c r="BO165" s="213">
        <v>68.7</v>
      </c>
      <c r="BP165" s="213" t="s">
        <v>409</v>
      </c>
      <c r="BQ165" s="213" t="s">
        <v>409</v>
      </c>
      <c r="BR165" s="213" t="s">
        <v>409</v>
      </c>
      <c r="BS165" s="212" t="s">
        <v>409</v>
      </c>
      <c r="BT165" s="275">
        <v>0</v>
      </c>
      <c r="BU165" s="116">
        <v>13</v>
      </c>
    </row>
    <row r="166" spans="1:73">
      <c r="A166" s="116">
        <v>65</v>
      </c>
      <c r="B166" s="116">
        <f>COUNTIFS($D$2:D166,D166,$F$2:F166,F166)</f>
        <v>1</v>
      </c>
      <c r="C166" s="610">
        <v>6036</v>
      </c>
      <c r="D166" s="609" t="s">
        <v>2835</v>
      </c>
      <c r="E166" s="608" t="s">
        <v>1328</v>
      </c>
      <c r="F166" s="152">
        <v>440912468</v>
      </c>
      <c r="G166" s="152">
        <v>73</v>
      </c>
      <c r="H166" s="152" t="s">
        <v>2834</v>
      </c>
      <c r="I166" s="274" t="s">
        <v>2833</v>
      </c>
      <c r="J166" s="194" t="s">
        <v>1742</v>
      </c>
      <c r="K166" s="318" t="s">
        <v>670</v>
      </c>
      <c r="L166" s="152">
        <v>5</v>
      </c>
      <c r="M166" s="152" t="s">
        <v>881</v>
      </c>
      <c r="N166" s="152"/>
      <c r="O166" s="152"/>
      <c r="P166" s="380" t="s">
        <v>2811</v>
      </c>
      <c r="Q166" s="380"/>
      <c r="R166" s="380"/>
      <c r="S166" s="200" t="s">
        <v>1244</v>
      </c>
      <c r="T166" s="200" t="s">
        <v>2826</v>
      </c>
      <c r="U166" s="200" t="s">
        <v>1493</v>
      </c>
      <c r="V166" s="200" t="s">
        <v>1244</v>
      </c>
      <c r="W166" s="523"/>
      <c r="X166" s="200" t="s">
        <v>1493</v>
      </c>
      <c r="Y166" s="200" t="s">
        <v>2825</v>
      </c>
      <c r="Z166" s="152"/>
      <c r="AA166" s="152"/>
      <c r="AB166" s="339" t="s">
        <v>1493</v>
      </c>
      <c r="AC166" s="339"/>
      <c r="AD166" s="339"/>
      <c r="AE166" s="339"/>
      <c r="AF166" s="339"/>
      <c r="AG166" s="222"/>
      <c r="AH166" s="126">
        <v>1.3</v>
      </c>
      <c r="AI166" s="146">
        <v>6.7</v>
      </c>
      <c r="AJ166" s="145">
        <v>89.3</v>
      </c>
      <c r="AK166" s="116">
        <v>0.5</v>
      </c>
      <c r="AL166" s="123">
        <v>0.2</v>
      </c>
      <c r="AM166" s="334">
        <v>19.3</v>
      </c>
      <c r="AN166" s="116">
        <v>6.6</v>
      </c>
      <c r="AP166" s="119">
        <v>0</v>
      </c>
      <c r="AQ166" s="595" t="s">
        <v>124</v>
      </c>
      <c r="AR166" s="595" t="s">
        <v>124</v>
      </c>
      <c r="AS166" s="597" t="s">
        <v>124</v>
      </c>
      <c r="AT166" s="596" t="s">
        <v>124</v>
      </c>
      <c r="AU166" s="595" t="s">
        <v>124</v>
      </c>
      <c r="AV166" s="595" t="s">
        <v>124</v>
      </c>
      <c r="AW166" s="594" t="s">
        <v>124</v>
      </c>
      <c r="AX166" s="440"/>
      <c r="AY166" s="440"/>
      <c r="AZ166" s="440"/>
      <c r="BA166" s="440"/>
      <c r="BB166" s="440"/>
      <c r="BC166" s="440"/>
      <c r="BD166" s="440"/>
      <c r="BE166" s="440"/>
      <c r="BF166" s="440"/>
      <c r="BG166" s="440"/>
      <c r="BH166" s="440"/>
      <c r="BI166" s="440"/>
      <c r="BJ166" s="116" t="s">
        <v>778</v>
      </c>
      <c r="BK166" s="214">
        <v>19.3</v>
      </c>
      <c r="BL166" s="214" t="s">
        <v>409</v>
      </c>
      <c r="BM166" s="214" t="s">
        <v>409</v>
      </c>
      <c r="BN166" s="289" t="s">
        <v>409</v>
      </c>
      <c r="BO166" s="289" t="s">
        <v>409</v>
      </c>
      <c r="BP166" s="289">
        <v>1.1000000000000001</v>
      </c>
      <c r="BQ166" s="289">
        <v>21323</v>
      </c>
      <c r="BR166" s="289" t="s">
        <v>409</v>
      </c>
      <c r="BS166" s="214">
        <v>6.56</v>
      </c>
      <c r="BT166" s="214">
        <v>0</v>
      </c>
      <c r="BU166" s="116">
        <v>48</v>
      </c>
    </row>
    <row r="167" spans="1:73">
      <c r="A167" s="116">
        <v>66</v>
      </c>
      <c r="B167" s="116">
        <f>COUNTIFS($D$2:D167,D167,$F$2:F167,F167)</f>
        <v>1</v>
      </c>
      <c r="C167" s="345">
        <v>6067</v>
      </c>
      <c r="D167" s="154" t="s">
        <v>2793</v>
      </c>
      <c r="E167" s="152" t="s">
        <v>1253</v>
      </c>
      <c r="F167" s="152">
        <v>7361245727</v>
      </c>
      <c r="G167" s="152">
        <v>44</v>
      </c>
      <c r="H167" s="152" t="s">
        <v>2829</v>
      </c>
      <c r="I167" s="274" t="s">
        <v>164</v>
      </c>
      <c r="J167" s="153" t="s">
        <v>812</v>
      </c>
      <c r="K167" s="318" t="s">
        <v>670</v>
      </c>
      <c r="L167" s="152">
        <v>16</v>
      </c>
      <c r="M167" s="152">
        <v>3</v>
      </c>
      <c r="N167" s="152"/>
      <c r="O167" s="152"/>
      <c r="P167" s="380" t="s">
        <v>2811</v>
      </c>
      <c r="Q167" s="380"/>
      <c r="R167" s="391"/>
      <c r="S167" s="200" t="s">
        <v>1244</v>
      </c>
      <c r="T167" s="200" t="s">
        <v>1493</v>
      </c>
      <c r="U167" s="524" t="s">
        <v>2679</v>
      </c>
      <c r="V167" s="200" t="s">
        <v>1493</v>
      </c>
      <c r="W167" s="200" t="s">
        <v>2828</v>
      </c>
      <c r="X167" s="200" t="s">
        <v>1493</v>
      </c>
      <c r="Y167" s="200" t="s">
        <v>2825</v>
      </c>
      <c r="Z167" s="116"/>
      <c r="AB167" s="489">
        <v>158</v>
      </c>
      <c r="AC167" s="488"/>
      <c r="AD167" s="488"/>
      <c r="AE167" s="488"/>
      <c r="AF167" s="488"/>
      <c r="AG167" s="115" t="s">
        <v>777</v>
      </c>
      <c r="AH167" s="126">
        <v>26</v>
      </c>
      <c r="AI167" s="146">
        <v>39.299999999999997</v>
      </c>
      <c r="AJ167" s="145">
        <v>31.8</v>
      </c>
      <c r="AK167" s="116">
        <v>23</v>
      </c>
      <c r="AL167" s="123">
        <v>1</v>
      </c>
      <c r="AM167" s="595" t="s">
        <v>124</v>
      </c>
      <c r="AN167" s="595" t="s">
        <v>124</v>
      </c>
      <c r="AO167" s="599"/>
      <c r="AP167" s="594" t="s">
        <v>124</v>
      </c>
      <c r="AQ167" s="116">
        <v>42.2</v>
      </c>
      <c r="AR167" s="116">
        <v>57.4</v>
      </c>
      <c r="AS167" s="142">
        <v>0.73519163763066209</v>
      </c>
      <c r="AT167" s="120">
        <v>0.5</v>
      </c>
      <c r="AU167" s="116">
        <v>0.6</v>
      </c>
      <c r="AV167" s="116">
        <v>2.7</v>
      </c>
      <c r="AW167" s="119">
        <v>4.3</v>
      </c>
      <c r="AX167" s="440"/>
      <c r="AY167" s="440"/>
      <c r="AZ167" s="440"/>
      <c r="BA167" s="440"/>
      <c r="BB167" s="440"/>
      <c r="BC167" s="440"/>
      <c r="BD167" s="440"/>
      <c r="BE167" s="440"/>
      <c r="BF167" s="440"/>
      <c r="BG167" s="440"/>
      <c r="BH167" s="440"/>
      <c r="BI167" s="440"/>
      <c r="BJ167" s="116" t="s">
        <v>789</v>
      </c>
      <c r="BK167" s="214" t="s">
        <v>409</v>
      </c>
      <c r="BL167" s="214" t="s">
        <v>409</v>
      </c>
      <c r="BM167" s="285">
        <v>158</v>
      </c>
      <c r="BN167" s="213">
        <v>25.3</v>
      </c>
      <c r="BO167" s="213">
        <v>74.7</v>
      </c>
      <c r="BP167" s="213" t="s">
        <v>409</v>
      </c>
      <c r="BQ167" s="213" t="s">
        <v>409</v>
      </c>
      <c r="BR167" s="213" t="s">
        <v>409</v>
      </c>
      <c r="BS167" s="212" t="s">
        <v>409</v>
      </c>
      <c r="BT167" s="275">
        <v>0</v>
      </c>
      <c r="BU167" s="116">
        <v>6.8</v>
      </c>
    </row>
    <row r="168" spans="1:73">
      <c r="A168" s="116">
        <v>67</v>
      </c>
      <c r="B168" s="116">
        <f>COUNTIFS($D$2:D168,D168,$F$2:F168,F168)</f>
        <v>1</v>
      </c>
      <c r="C168" s="345">
        <v>6068</v>
      </c>
      <c r="D168" s="154" t="s">
        <v>1935</v>
      </c>
      <c r="E168" s="152" t="s">
        <v>1934</v>
      </c>
      <c r="F168" s="152">
        <v>511219201</v>
      </c>
      <c r="G168" s="152">
        <v>66</v>
      </c>
      <c r="H168" s="152" t="s">
        <v>2829</v>
      </c>
      <c r="I168" s="274" t="s">
        <v>60</v>
      </c>
      <c r="J168" s="153" t="s">
        <v>812</v>
      </c>
      <c r="K168" s="318" t="s">
        <v>670</v>
      </c>
      <c r="L168" s="152">
        <v>16</v>
      </c>
      <c r="M168" s="152">
        <v>3</v>
      </c>
      <c r="N168" s="152"/>
      <c r="O168" s="152"/>
      <c r="P168" s="380" t="s">
        <v>2811</v>
      </c>
      <c r="Q168" s="380"/>
      <c r="R168" s="391"/>
      <c r="S168" s="200" t="s">
        <v>1244</v>
      </c>
      <c r="T168" s="200" t="s">
        <v>1493</v>
      </c>
      <c r="U168" s="524" t="s">
        <v>2679</v>
      </c>
      <c r="V168" s="200" t="s">
        <v>1493</v>
      </c>
      <c r="W168" s="200" t="s">
        <v>2828</v>
      </c>
      <c r="X168" s="200" t="s">
        <v>1493</v>
      </c>
      <c r="Y168" s="200" t="s">
        <v>2825</v>
      </c>
      <c r="Z168" s="152"/>
      <c r="AA168" s="152"/>
      <c r="AB168" s="489">
        <v>12750</v>
      </c>
      <c r="AC168" s="489"/>
      <c r="AD168" s="489"/>
      <c r="AE168" s="489"/>
      <c r="AF168" s="489"/>
      <c r="AG168" s="222" t="s">
        <v>2832</v>
      </c>
      <c r="AH168" s="126">
        <v>22</v>
      </c>
      <c r="AI168" s="146">
        <v>11.9</v>
      </c>
      <c r="AJ168" s="145">
        <v>64.599999999999994</v>
      </c>
      <c r="AK168" s="116">
        <v>20.3</v>
      </c>
      <c r="AL168" s="123">
        <v>0.2</v>
      </c>
      <c r="AM168" s="595" t="s">
        <v>124</v>
      </c>
      <c r="AN168" s="595" t="s">
        <v>124</v>
      </c>
      <c r="AO168" s="599"/>
      <c r="AP168" s="594" t="s">
        <v>124</v>
      </c>
      <c r="AQ168" s="116">
        <v>44</v>
      </c>
      <c r="AR168" s="116">
        <v>55.9</v>
      </c>
      <c r="AS168" s="142">
        <v>0.7871198568872988</v>
      </c>
      <c r="AT168" s="120">
        <v>3</v>
      </c>
      <c r="AU168" s="116">
        <v>0.2</v>
      </c>
      <c r="AV168" s="116">
        <v>3.5</v>
      </c>
      <c r="AW168" s="119">
        <v>14.4</v>
      </c>
      <c r="AX168" s="440"/>
      <c r="AY168" s="440"/>
      <c r="AZ168" s="440"/>
      <c r="BA168" s="440"/>
      <c r="BB168" s="440"/>
      <c r="BC168" s="440"/>
      <c r="BD168" s="440"/>
      <c r="BE168" s="440"/>
      <c r="BF168" s="440"/>
      <c r="BG168" s="440"/>
      <c r="BH168" s="440"/>
      <c r="BI168" s="440"/>
      <c r="BJ168" s="116" t="s">
        <v>790</v>
      </c>
      <c r="BK168" s="214">
        <v>31.5</v>
      </c>
      <c r="BL168" s="214" t="s">
        <v>409</v>
      </c>
      <c r="BM168" s="211">
        <v>12750</v>
      </c>
      <c r="BN168" s="211">
        <v>40.6</v>
      </c>
      <c r="BO168" s="211">
        <v>59.4</v>
      </c>
      <c r="BP168" s="213" t="s">
        <v>409</v>
      </c>
      <c r="BQ168" s="213" t="s">
        <v>409</v>
      </c>
      <c r="BR168" s="213" t="s">
        <v>409</v>
      </c>
      <c r="BS168" s="212" t="s">
        <v>409</v>
      </c>
      <c r="BT168" s="275">
        <v>0</v>
      </c>
      <c r="BU168" s="116">
        <v>73.7</v>
      </c>
    </row>
    <row r="169" spans="1:73">
      <c r="A169" s="116">
        <v>68</v>
      </c>
      <c r="B169" s="116">
        <f>COUNTIFS($D$2:D169,D169,$F$2:F169,F169)</f>
        <v>2</v>
      </c>
      <c r="C169" s="345">
        <v>6069</v>
      </c>
      <c r="D169" s="154" t="s">
        <v>1935</v>
      </c>
      <c r="E169" s="152" t="s">
        <v>1934</v>
      </c>
      <c r="F169" s="152">
        <v>511219201</v>
      </c>
      <c r="G169" s="152">
        <v>66</v>
      </c>
      <c r="H169" s="152" t="s">
        <v>2829</v>
      </c>
      <c r="I169" s="274" t="s">
        <v>60</v>
      </c>
      <c r="J169" s="153" t="s">
        <v>812</v>
      </c>
      <c r="K169" s="318" t="s">
        <v>670</v>
      </c>
      <c r="L169" s="152">
        <v>5</v>
      </c>
      <c r="M169" s="152">
        <v>6</v>
      </c>
      <c r="N169" s="152"/>
      <c r="O169" s="152"/>
      <c r="P169" s="380" t="s">
        <v>2811</v>
      </c>
      <c r="Q169" s="380"/>
      <c r="R169" s="391"/>
      <c r="S169" s="200" t="s">
        <v>1244</v>
      </c>
      <c r="T169" s="200" t="s">
        <v>1493</v>
      </c>
      <c r="U169" s="524" t="s">
        <v>2679</v>
      </c>
      <c r="V169" s="200" t="s">
        <v>1493</v>
      </c>
      <c r="W169" s="200" t="s">
        <v>2828</v>
      </c>
      <c r="X169" s="200" t="s">
        <v>1493</v>
      </c>
      <c r="Y169" s="200" t="s">
        <v>2825</v>
      </c>
      <c r="Z169" s="152"/>
      <c r="AA169" s="152"/>
      <c r="AB169" s="489">
        <v>1164</v>
      </c>
      <c r="AC169" s="489"/>
      <c r="AD169" s="489"/>
      <c r="AE169" s="489"/>
      <c r="AF169" s="489"/>
      <c r="AG169" s="222" t="s">
        <v>2831</v>
      </c>
      <c r="AH169" s="126">
        <v>2.1</v>
      </c>
      <c r="AI169" s="146">
        <v>7.6</v>
      </c>
      <c r="AJ169" s="145">
        <v>89.1</v>
      </c>
      <c r="AK169" s="116">
        <v>1.8</v>
      </c>
      <c r="AL169" s="123">
        <v>0.1</v>
      </c>
      <c r="AM169" s="595" t="s">
        <v>124</v>
      </c>
      <c r="AN169" s="595" t="s">
        <v>124</v>
      </c>
      <c r="AO169" s="599"/>
      <c r="AP169" s="594" t="s">
        <v>124</v>
      </c>
      <c r="AQ169" s="116">
        <v>46.8</v>
      </c>
      <c r="AR169" s="116">
        <v>53.2</v>
      </c>
      <c r="AS169" s="142">
        <v>0.87969924812030065</v>
      </c>
      <c r="AT169" s="120">
        <v>0.1</v>
      </c>
      <c r="AU169" s="116">
        <v>0</v>
      </c>
      <c r="AV169" s="116">
        <v>7.7</v>
      </c>
      <c r="AW169" s="119">
        <v>13.9</v>
      </c>
      <c r="AX169" s="440"/>
      <c r="AY169" s="440"/>
      <c r="AZ169" s="440"/>
      <c r="BA169" s="440"/>
      <c r="BB169" s="440"/>
      <c r="BC169" s="440"/>
      <c r="BD169" s="440"/>
      <c r="BE169" s="440"/>
      <c r="BF169" s="440"/>
      <c r="BG169" s="440"/>
      <c r="BH169" s="440"/>
      <c r="BI169" s="440"/>
      <c r="BJ169" s="116" t="s">
        <v>778</v>
      </c>
      <c r="BK169" s="214">
        <v>31.5</v>
      </c>
      <c r="BL169" s="214" t="s">
        <v>409</v>
      </c>
      <c r="BM169" s="285">
        <v>1164</v>
      </c>
      <c r="BN169" s="213">
        <v>40.6</v>
      </c>
      <c r="BO169" s="213">
        <v>59.4</v>
      </c>
      <c r="BP169" s="213" t="s">
        <v>409</v>
      </c>
      <c r="BQ169" s="213" t="s">
        <v>409</v>
      </c>
      <c r="BR169" s="213" t="s">
        <v>409</v>
      </c>
      <c r="BS169" s="212" t="s">
        <v>409</v>
      </c>
      <c r="BT169" s="275">
        <v>2</v>
      </c>
      <c r="BU169" s="116">
        <v>84</v>
      </c>
    </row>
    <row r="170" spans="1:73">
      <c r="A170" s="116">
        <v>69</v>
      </c>
      <c r="B170" s="116">
        <f>COUNTIFS($D$2:D170,D170,$F$2:F170,F170)</f>
        <v>3</v>
      </c>
      <c r="C170" s="345">
        <v>6070</v>
      </c>
      <c r="D170" s="154" t="s">
        <v>2755</v>
      </c>
      <c r="E170" s="152" t="s">
        <v>2754</v>
      </c>
      <c r="F170" s="152">
        <v>6311247140</v>
      </c>
      <c r="G170" s="152">
        <v>54</v>
      </c>
      <c r="H170" s="152" t="s">
        <v>2829</v>
      </c>
      <c r="I170" s="274" t="s">
        <v>60</v>
      </c>
      <c r="J170" s="153" t="s">
        <v>812</v>
      </c>
      <c r="K170" s="318" t="s">
        <v>670</v>
      </c>
      <c r="L170" s="152">
        <v>14</v>
      </c>
      <c r="M170" s="152">
        <v>2</v>
      </c>
      <c r="N170" s="152"/>
      <c r="O170" s="152"/>
      <c r="P170" s="380" t="s">
        <v>2811</v>
      </c>
      <c r="Q170" s="380"/>
      <c r="R170" s="391"/>
      <c r="S170" s="200" t="s">
        <v>1244</v>
      </c>
      <c r="T170" s="200" t="s">
        <v>1493</v>
      </c>
      <c r="U170" s="524" t="s">
        <v>2679</v>
      </c>
      <c r="V170" s="200" t="s">
        <v>1493</v>
      </c>
      <c r="W170" s="200" t="s">
        <v>2828</v>
      </c>
      <c r="X170" s="200" t="s">
        <v>1493</v>
      </c>
      <c r="Y170" s="200" t="s">
        <v>2825</v>
      </c>
      <c r="Z170" s="116"/>
      <c r="AB170" s="490">
        <v>323</v>
      </c>
      <c r="AC170" s="488"/>
      <c r="AD170" s="488"/>
      <c r="AE170" s="488"/>
      <c r="AF170" s="488"/>
      <c r="AG170" s="115" t="s">
        <v>777</v>
      </c>
      <c r="AH170" s="126">
        <v>32.9</v>
      </c>
      <c r="AI170" s="146">
        <v>61.5</v>
      </c>
      <c r="AJ170" s="145">
        <v>2.1</v>
      </c>
      <c r="AK170" s="116">
        <v>26.4</v>
      </c>
      <c r="AL170" s="123">
        <v>2.4</v>
      </c>
      <c r="AM170" s="595" t="s">
        <v>124</v>
      </c>
      <c r="AN170" s="595" t="s">
        <v>124</v>
      </c>
      <c r="AO170" s="599"/>
      <c r="AP170" s="594" t="s">
        <v>124</v>
      </c>
      <c r="AQ170" s="116">
        <v>32.700000000000003</v>
      </c>
      <c r="AR170" s="116">
        <v>67.2</v>
      </c>
      <c r="AS170" s="142">
        <v>0.4866071428571429</v>
      </c>
      <c r="AT170" s="120">
        <v>0.5</v>
      </c>
      <c r="AU170" s="116">
        <v>0.4</v>
      </c>
      <c r="AV170" s="116">
        <v>1.7</v>
      </c>
      <c r="AW170" s="119">
        <v>6.7</v>
      </c>
      <c r="AX170" s="440"/>
      <c r="AY170" s="440"/>
      <c r="AZ170" s="440"/>
      <c r="BA170" s="440"/>
      <c r="BB170" s="440"/>
      <c r="BC170" s="440"/>
      <c r="BD170" s="440"/>
      <c r="BE170" s="440"/>
      <c r="BF170" s="440"/>
      <c r="BG170" s="440"/>
      <c r="BH170" s="440"/>
      <c r="BI170" s="440"/>
      <c r="BJ170" s="118" t="s">
        <v>792</v>
      </c>
      <c r="BK170" s="214" t="s">
        <v>409</v>
      </c>
      <c r="BL170" s="214" t="s">
        <v>409</v>
      </c>
      <c r="BM170" s="285">
        <v>323</v>
      </c>
      <c r="BN170" s="213">
        <v>10.8</v>
      </c>
      <c r="BO170" s="213">
        <v>89.2</v>
      </c>
      <c r="BP170" s="212" t="s">
        <v>409</v>
      </c>
      <c r="BQ170" s="212" t="s">
        <v>409</v>
      </c>
      <c r="BR170" s="212" t="s">
        <v>409</v>
      </c>
      <c r="BS170" s="212" t="s">
        <v>409</v>
      </c>
      <c r="BT170" s="275">
        <v>0</v>
      </c>
      <c r="BU170" s="116">
        <v>74.5</v>
      </c>
    </row>
    <row r="171" spans="1:73">
      <c r="A171" s="116">
        <v>70</v>
      </c>
      <c r="B171" s="116">
        <f>COUNTIFS($D$2:D171,D171,$F$2:F171,F171)</f>
        <v>2</v>
      </c>
      <c r="C171" s="345">
        <v>6071</v>
      </c>
      <c r="D171" s="154" t="s">
        <v>690</v>
      </c>
      <c r="E171" s="152" t="s">
        <v>1027</v>
      </c>
      <c r="F171" s="152">
        <v>6112040396</v>
      </c>
      <c r="G171" s="152">
        <v>56</v>
      </c>
      <c r="H171" s="152" t="s">
        <v>2829</v>
      </c>
      <c r="I171" s="274" t="s">
        <v>2830</v>
      </c>
      <c r="J171" s="153" t="s">
        <v>812</v>
      </c>
      <c r="K171" s="318" t="s">
        <v>670</v>
      </c>
      <c r="L171" s="152">
        <v>6</v>
      </c>
      <c r="M171" s="152">
        <v>2</v>
      </c>
      <c r="N171" s="152"/>
      <c r="O171" s="152"/>
      <c r="P171" s="380" t="s">
        <v>2811</v>
      </c>
      <c r="Q171" s="380"/>
      <c r="R171" s="391"/>
      <c r="S171" s="200" t="s">
        <v>1244</v>
      </c>
      <c r="T171" s="200" t="s">
        <v>1493</v>
      </c>
      <c r="U171" s="524" t="s">
        <v>2679</v>
      </c>
      <c r="V171" s="200" t="s">
        <v>1493</v>
      </c>
      <c r="W171" s="200" t="s">
        <v>2828</v>
      </c>
      <c r="X171" s="200" t="s">
        <v>1493</v>
      </c>
      <c r="Y171" s="200" t="s">
        <v>2825</v>
      </c>
      <c r="Z171" s="116"/>
      <c r="AB171" s="490">
        <v>114</v>
      </c>
      <c r="AC171" s="488"/>
      <c r="AD171" s="488"/>
      <c r="AE171" s="488"/>
      <c r="AF171" s="488"/>
      <c r="AG171" s="115" t="s">
        <v>777</v>
      </c>
      <c r="AH171" s="126">
        <v>32.799999999999997</v>
      </c>
      <c r="AI171" s="146">
        <v>44.3</v>
      </c>
      <c r="AJ171" s="145">
        <v>19.100000000000001</v>
      </c>
      <c r="AK171" s="116">
        <v>24.1</v>
      </c>
      <c r="AL171" s="123">
        <v>1.4</v>
      </c>
      <c r="AM171" s="595" t="s">
        <v>124</v>
      </c>
      <c r="AN171" s="595" t="s">
        <v>124</v>
      </c>
      <c r="AO171" s="599"/>
      <c r="AP171" s="594" t="s">
        <v>124</v>
      </c>
      <c r="AQ171" s="116">
        <v>18</v>
      </c>
      <c r="AR171" s="116">
        <v>82</v>
      </c>
      <c r="AS171" s="142">
        <v>0.21951219512195122</v>
      </c>
      <c r="AT171" s="120" t="s">
        <v>124</v>
      </c>
      <c r="AU171" s="116">
        <v>2.1</v>
      </c>
      <c r="AV171" s="116" t="s">
        <v>124</v>
      </c>
      <c r="AW171" s="119" t="s">
        <v>124</v>
      </c>
      <c r="AX171" s="440">
        <v>17.5</v>
      </c>
      <c r="AY171" s="440">
        <v>93.9</v>
      </c>
      <c r="AZ171" s="440"/>
      <c r="BA171" s="437">
        <v>2.2000000000000002</v>
      </c>
      <c r="BB171" s="510">
        <v>38.299999999999997</v>
      </c>
      <c r="BC171" s="437" t="s">
        <v>124</v>
      </c>
      <c r="BD171" s="437" t="s">
        <v>124</v>
      </c>
      <c r="BE171" s="437" t="s">
        <v>124</v>
      </c>
      <c r="BF171" s="437" t="s">
        <v>124</v>
      </c>
      <c r="BG171" s="437">
        <v>48.2</v>
      </c>
      <c r="BH171" s="437">
        <v>18.600000000000001</v>
      </c>
      <c r="BI171" s="437">
        <v>0.5</v>
      </c>
      <c r="BJ171" s="118" t="s">
        <v>792</v>
      </c>
      <c r="BK171" s="214" t="s">
        <v>409</v>
      </c>
      <c r="BL171" s="214" t="s">
        <v>409</v>
      </c>
      <c r="BM171" s="285">
        <v>114</v>
      </c>
      <c r="BN171" s="213">
        <v>29.8</v>
      </c>
      <c r="BO171" s="213">
        <v>70.2</v>
      </c>
      <c r="BP171" s="213" t="s">
        <v>409</v>
      </c>
      <c r="BQ171" s="213" t="s">
        <v>409</v>
      </c>
      <c r="BR171" s="213" t="s">
        <v>409</v>
      </c>
      <c r="BS171" s="212" t="s">
        <v>409</v>
      </c>
      <c r="BT171" s="275">
        <v>0</v>
      </c>
      <c r="BU171" s="116">
        <v>32.4</v>
      </c>
    </row>
    <row r="172" spans="1:73">
      <c r="A172" s="116">
        <v>71</v>
      </c>
      <c r="B172" s="116">
        <f>COUNTIFS($D$2:D172,D172,$F$2:F172,F172)</f>
        <v>1</v>
      </c>
      <c r="C172" s="345">
        <v>6072</v>
      </c>
      <c r="D172" s="154" t="s">
        <v>274</v>
      </c>
      <c r="E172" s="152" t="s">
        <v>1419</v>
      </c>
      <c r="F172" s="152">
        <v>5810161346</v>
      </c>
      <c r="G172" s="152">
        <v>59</v>
      </c>
      <c r="H172" s="152" t="s">
        <v>2829</v>
      </c>
      <c r="I172" s="274" t="s">
        <v>60</v>
      </c>
      <c r="J172" s="153" t="s">
        <v>812</v>
      </c>
      <c r="K172" s="318" t="s">
        <v>670</v>
      </c>
      <c r="L172" s="152">
        <v>18</v>
      </c>
      <c r="M172" s="152">
        <v>2</v>
      </c>
      <c r="N172" s="152"/>
      <c r="O172" s="152"/>
      <c r="P172" s="380" t="s">
        <v>2811</v>
      </c>
      <c r="Q172" s="380"/>
      <c r="R172" s="380"/>
      <c r="S172" s="200" t="s">
        <v>1244</v>
      </c>
      <c r="T172" s="200" t="s">
        <v>1493</v>
      </c>
      <c r="U172" s="524" t="s">
        <v>2679</v>
      </c>
      <c r="V172" s="200" t="s">
        <v>1493</v>
      </c>
      <c r="W172" s="602" t="s">
        <v>2828</v>
      </c>
      <c r="X172" s="200" t="s">
        <v>1493</v>
      </c>
      <c r="Y172" s="560" t="s">
        <v>2825</v>
      </c>
      <c r="Z172" s="287"/>
      <c r="AA172" s="287"/>
      <c r="AB172" s="339">
        <v>275</v>
      </c>
      <c r="AC172" s="339"/>
      <c r="AD172" s="339"/>
      <c r="AE172" s="339"/>
      <c r="AF172" s="339"/>
      <c r="AG172" s="222" t="s">
        <v>777</v>
      </c>
      <c r="AH172" s="126">
        <v>32.6</v>
      </c>
      <c r="AI172" s="146">
        <v>16</v>
      </c>
      <c r="AJ172" s="145">
        <v>47.8</v>
      </c>
      <c r="AK172" s="116">
        <v>28.5</v>
      </c>
      <c r="AL172" s="123">
        <v>1</v>
      </c>
      <c r="AM172" s="595" t="s">
        <v>124</v>
      </c>
      <c r="AN172" s="595" t="s">
        <v>124</v>
      </c>
      <c r="AO172" s="599"/>
      <c r="AP172" s="594" t="s">
        <v>124</v>
      </c>
      <c r="AQ172" s="116">
        <v>23.5</v>
      </c>
      <c r="AR172" s="116">
        <v>76</v>
      </c>
      <c r="AS172" s="142">
        <v>0.30921052631578949</v>
      </c>
      <c r="AT172" s="120">
        <v>0.7</v>
      </c>
      <c r="AU172" s="116">
        <v>0.2</v>
      </c>
      <c r="AV172" s="116">
        <v>5.5</v>
      </c>
      <c r="AW172" s="119">
        <v>2.7</v>
      </c>
      <c r="AX172" s="440"/>
      <c r="AY172" s="440"/>
      <c r="AZ172" s="440"/>
      <c r="BA172" s="440"/>
      <c r="BB172" s="440"/>
      <c r="BC172" s="440"/>
      <c r="BD172" s="440"/>
      <c r="BE172" s="440"/>
      <c r="BF172" s="440"/>
      <c r="BG172" s="440"/>
      <c r="BH172" s="440"/>
      <c r="BI172" s="440"/>
      <c r="BJ172" s="116" t="s">
        <v>790</v>
      </c>
      <c r="BK172" s="214" t="s">
        <v>409</v>
      </c>
      <c r="BL172" s="214" t="s">
        <v>409</v>
      </c>
      <c r="BM172" s="285">
        <v>275</v>
      </c>
      <c r="BN172" s="213">
        <v>34.200000000000003</v>
      </c>
      <c r="BO172" s="213">
        <v>65.8</v>
      </c>
      <c r="BP172" s="213" t="s">
        <v>409</v>
      </c>
      <c r="BQ172" s="213" t="s">
        <v>409</v>
      </c>
      <c r="BR172" s="213" t="s">
        <v>409</v>
      </c>
      <c r="BS172" s="212" t="s">
        <v>409</v>
      </c>
      <c r="BT172" s="275">
        <v>0</v>
      </c>
      <c r="BU172" s="116">
        <v>42.9</v>
      </c>
    </row>
    <row r="173" spans="1:73">
      <c r="A173" s="116">
        <v>72</v>
      </c>
      <c r="B173" s="116">
        <f>COUNTIFS($D$2:D173,D173,$F$2:F173,F173)</f>
        <v>1</v>
      </c>
      <c r="C173" s="345">
        <v>6084</v>
      </c>
      <c r="D173" s="154" t="s">
        <v>2827</v>
      </c>
      <c r="E173" s="152" t="s">
        <v>1394</v>
      </c>
      <c r="F173" s="152">
        <v>450824745</v>
      </c>
      <c r="G173" s="152">
        <v>72</v>
      </c>
      <c r="H173" s="152" t="s">
        <v>2819</v>
      </c>
      <c r="I173" s="274" t="s">
        <v>55</v>
      </c>
      <c r="J173" s="153" t="s">
        <v>812</v>
      </c>
      <c r="K173" s="318" t="s">
        <v>670</v>
      </c>
      <c r="L173" s="152">
        <v>21</v>
      </c>
      <c r="M173" s="152" t="s">
        <v>881</v>
      </c>
      <c r="N173" s="152"/>
      <c r="O173" s="152"/>
      <c r="P173" s="380" t="s">
        <v>2811</v>
      </c>
      <c r="Q173" s="380"/>
      <c r="R173" s="380"/>
      <c r="S173" s="200" t="s">
        <v>1244</v>
      </c>
      <c r="T173" s="200" t="s">
        <v>2826</v>
      </c>
      <c r="U173" s="524" t="s">
        <v>2679</v>
      </c>
      <c r="V173" s="560" t="s">
        <v>1244</v>
      </c>
      <c r="W173" s="602" t="s">
        <v>2816</v>
      </c>
      <c r="X173" s="200" t="s">
        <v>1493</v>
      </c>
      <c r="Y173" s="560" t="s">
        <v>2825</v>
      </c>
      <c r="Z173" s="287"/>
      <c r="AA173" s="287"/>
      <c r="AB173" s="607">
        <v>161</v>
      </c>
      <c r="AC173" s="607"/>
      <c r="AD173" s="607"/>
      <c r="AE173" s="607"/>
      <c r="AF173" s="607"/>
      <c r="AG173" s="222" t="s">
        <v>2824</v>
      </c>
      <c r="AH173" s="126">
        <v>46.2</v>
      </c>
      <c r="AI173" s="146">
        <v>39.6</v>
      </c>
      <c r="AJ173" s="145">
        <v>11.3</v>
      </c>
      <c r="AK173" s="116">
        <v>43</v>
      </c>
      <c r="AL173" s="123">
        <v>1.8</v>
      </c>
      <c r="AM173" s="116">
        <v>3.8</v>
      </c>
      <c r="AN173" s="116" t="s">
        <v>124</v>
      </c>
      <c r="AP173" s="119">
        <v>0.02</v>
      </c>
      <c r="AQ173" s="116">
        <v>25.1</v>
      </c>
      <c r="AR173" s="116">
        <v>74.5</v>
      </c>
      <c r="AS173" s="142">
        <v>0.3369127516778524</v>
      </c>
      <c r="AT173" s="120">
        <v>0.2</v>
      </c>
      <c r="AU173" s="116">
        <v>2.1</v>
      </c>
      <c r="AV173" s="116">
        <v>10.8</v>
      </c>
      <c r="AW173" s="119" t="s">
        <v>2823</v>
      </c>
      <c r="AX173" s="440">
        <v>21.4</v>
      </c>
      <c r="AY173" s="440">
        <v>93.8</v>
      </c>
      <c r="AZ173" s="440"/>
      <c r="BA173" s="437">
        <v>2.8999999999999986</v>
      </c>
      <c r="BB173" s="510">
        <v>38.799999999999997</v>
      </c>
      <c r="BC173" s="437">
        <v>23.1</v>
      </c>
      <c r="BD173" s="437">
        <v>8.9</v>
      </c>
      <c r="BE173" s="437">
        <v>31</v>
      </c>
      <c r="BF173" s="437">
        <v>12</v>
      </c>
      <c r="BG173" s="437">
        <v>38.6</v>
      </c>
      <c r="BH173" s="437">
        <v>15</v>
      </c>
      <c r="BI173" s="437">
        <v>0.6</v>
      </c>
      <c r="BJ173" s="118" t="s">
        <v>792</v>
      </c>
      <c r="BK173" s="214" t="s">
        <v>409</v>
      </c>
      <c r="BL173" s="214" t="s">
        <v>409</v>
      </c>
      <c r="BM173" s="285">
        <v>161</v>
      </c>
      <c r="BN173" s="213">
        <v>31.1</v>
      </c>
      <c r="BO173" s="213">
        <v>68.900000000000006</v>
      </c>
      <c r="BP173" s="213" t="s">
        <v>409</v>
      </c>
      <c r="BQ173" s="213" t="s">
        <v>409</v>
      </c>
      <c r="BR173" s="213" t="s">
        <v>409</v>
      </c>
      <c r="BS173" s="212" t="s">
        <v>409</v>
      </c>
      <c r="BT173" s="275">
        <v>0</v>
      </c>
      <c r="BU173" s="116">
        <v>1.5</v>
      </c>
    </row>
    <row r="174" spans="1:73">
      <c r="A174" s="116">
        <v>73</v>
      </c>
      <c r="B174" s="116">
        <f>COUNTIFS($D$2:D174,D174,$F$2:F174,F174)</f>
        <v>1</v>
      </c>
      <c r="C174" s="606">
        <v>6085</v>
      </c>
      <c r="D174" s="605" t="s">
        <v>2822</v>
      </c>
      <c r="E174" s="604" t="s">
        <v>2821</v>
      </c>
      <c r="F174" s="267" t="s">
        <v>2820</v>
      </c>
      <c r="G174" s="152">
        <v>17</v>
      </c>
      <c r="H174" s="152" t="s">
        <v>2819</v>
      </c>
      <c r="I174" s="274" t="s">
        <v>2818</v>
      </c>
      <c r="J174" s="603" t="s">
        <v>2817</v>
      </c>
      <c r="K174" s="318" t="s">
        <v>670</v>
      </c>
      <c r="L174" s="152">
        <v>5</v>
      </c>
      <c r="M174" s="152">
        <v>2</v>
      </c>
      <c r="N174" s="152"/>
      <c r="O174" s="152"/>
      <c r="P174" s="380" t="s">
        <v>2811</v>
      </c>
      <c r="Q174" s="380"/>
      <c r="R174" s="380"/>
      <c r="S174" s="200" t="s">
        <v>1244</v>
      </c>
      <c r="T174" s="200" t="s">
        <v>1493</v>
      </c>
      <c r="U174" s="524" t="s">
        <v>2679</v>
      </c>
      <c r="V174" s="200" t="s">
        <v>1493</v>
      </c>
      <c r="W174" s="602" t="s">
        <v>2816</v>
      </c>
      <c r="X174" s="200" t="s">
        <v>1493</v>
      </c>
      <c r="Y174" s="560" t="s">
        <v>2677</v>
      </c>
      <c r="Z174" s="287"/>
      <c r="AA174" s="287"/>
      <c r="AB174" s="339">
        <v>36255</v>
      </c>
      <c r="AC174" s="339"/>
      <c r="AD174" s="339"/>
      <c r="AE174" s="339"/>
      <c r="AF174" s="339"/>
      <c r="AG174" s="222" t="s">
        <v>2815</v>
      </c>
      <c r="AH174" s="126">
        <v>9.4</v>
      </c>
      <c r="AI174" s="146">
        <v>1.7</v>
      </c>
      <c r="AJ174" s="145">
        <v>86.3</v>
      </c>
      <c r="AK174" s="116">
        <v>8</v>
      </c>
      <c r="AL174" s="123">
        <v>0.6</v>
      </c>
      <c r="AM174" s="595" t="s">
        <v>124</v>
      </c>
      <c r="AN174" s="595" t="s">
        <v>124</v>
      </c>
      <c r="AO174" s="599"/>
      <c r="AP174" s="594" t="s">
        <v>124</v>
      </c>
      <c r="AQ174" s="116">
        <v>50.8</v>
      </c>
      <c r="AR174" s="116">
        <v>48.4</v>
      </c>
      <c r="AS174" s="142">
        <v>1.0495867768595042</v>
      </c>
      <c r="AT174" s="120">
        <v>0.7</v>
      </c>
      <c r="AU174" s="116">
        <v>0</v>
      </c>
      <c r="AV174" s="116">
        <v>13.4</v>
      </c>
      <c r="AW174" s="119">
        <v>12.5</v>
      </c>
      <c r="AX174" s="440"/>
      <c r="AY174" s="440"/>
      <c r="AZ174" s="440"/>
      <c r="BA174" s="440"/>
      <c r="BB174" s="440"/>
      <c r="BC174" s="440"/>
      <c r="BD174" s="440"/>
      <c r="BE174" s="440"/>
      <c r="BF174" s="440"/>
      <c r="BG174" s="440"/>
      <c r="BH174" s="440"/>
      <c r="BI174" s="440"/>
      <c r="BJ174" s="116" t="s">
        <v>784</v>
      </c>
      <c r="BK174" s="214" t="s">
        <v>409</v>
      </c>
      <c r="BL174" s="214" t="s">
        <v>409</v>
      </c>
      <c r="BM174" s="285">
        <v>36255</v>
      </c>
      <c r="BN174" s="213">
        <v>87.8</v>
      </c>
      <c r="BO174" s="213">
        <v>12.2</v>
      </c>
      <c r="BP174" s="213">
        <v>2.2999999999999998</v>
      </c>
      <c r="BQ174" s="213">
        <v>17384</v>
      </c>
      <c r="BR174" s="213" t="s">
        <v>409</v>
      </c>
      <c r="BS174" s="212">
        <v>4.8600000000000003</v>
      </c>
      <c r="BT174" s="275">
        <v>0</v>
      </c>
      <c r="BU174" s="116" t="s">
        <v>124</v>
      </c>
    </row>
    <row r="175" spans="1:73">
      <c r="A175" s="116">
        <v>74</v>
      </c>
      <c r="B175" s="116">
        <f>COUNTIFS($D$2:D175,D175,$F$2:F175,F175)</f>
        <v>1</v>
      </c>
      <c r="C175" s="571">
        <v>6121</v>
      </c>
      <c r="D175" s="154" t="s">
        <v>2784</v>
      </c>
      <c r="E175" s="152" t="s">
        <v>1387</v>
      </c>
      <c r="F175" s="152">
        <v>295501479</v>
      </c>
      <c r="G175" s="152">
        <v>88</v>
      </c>
      <c r="H175" s="152" t="s">
        <v>2814</v>
      </c>
      <c r="I175" s="274" t="s">
        <v>55</v>
      </c>
      <c r="J175" s="153" t="s">
        <v>812</v>
      </c>
      <c r="K175" s="318" t="s">
        <v>670</v>
      </c>
      <c r="L175" s="152">
        <v>9</v>
      </c>
      <c r="M175" s="152">
        <v>5</v>
      </c>
      <c r="N175" s="152"/>
      <c r="O175" s="152"/>
      <c r="P175" s="380" t="s">
        <v>2811</v>
      </c>
      <c r="Q175" s="380"/>
      <c r="R175" s="380"/>
      <c r="S175" s="200" t="s">
        <v>1244</v>
      </c>
      <c r="T175" s="200" t="s">
        <v>2680</v>
      </c>
      <c r="U175" s="524" t="s">
        <v>2679</v>
      </c>
      <c r="V175" s="200" t="s">
        <v>1493</v>
      </c>
      <c r="W175" s="200" t="s">
        <v>1493</v>
      </c>
      <c r="X175" s="200" t="s">
        <v>1493</v>
      </c>
      <c r="Y175" s="200" t="s">
        <v>1493</v>
      </c>
      <c r="Z175" s="116"/>
      <c r="AB175" s="489">
        <v>14564</v>
      </c>
      <c r="AC175" s="488"/>
      <c r="AD175" s="488"/>
      <c r="AE175" s="488"/>
      <c r="AF175" s="488"/>
      <c r="AG175" s="115" t="s">
        <v>777</v>
      </c>
      <c r="AH175" s="126">
        <v>3.7</v>
      </c>
      <c r="AI175" s="146">
        <v>3.6</v>
      </c>
      <c r="AJ175" s="145">
        <v>87</v>
      </c>
      <c r="AK175" s="595" t="s">
        <v>124</v>
      </c>
      <c r="AL175" s="600" t="s">
        <v>124</v>
      </c>
      <c r="AM175" s="595" t="s">
        <v>124</v>
      </c>
      <c r="AN175" s="595" t="s">
        <v>124</v>
      </c>
      <c r="AO175" s="599"/>
      <c r="AP175" s="594" t="s">
        <v>124</v>
      </c>
      <c r="AQ175" s="595" t="s">
        <v>124</v>
      </c>
      <c r="AR175" s="595" t="s">
        <v>124</v>
      </c>
      <c r="AS175" s="597" t="s">
        <v>124</v>
      </c>
      <c r="AT175" s="596" t="s">
        <v>124</v>
      </c>
      <c r="AU175" s="595" t="s">
        <v>124</v>
      </c>
      <c r="AV175" s="595" t="s">
        <v>124</v>
      </c>
      <c r="AW175" s="594" t="s">
        <v>124</v>
      </c>
      <c r="AX175" s="440"/>
      <c r="AY175" s="440"/>
      <c r="AZ175" s="440"/>
      <c r="BA175" s="440"/>
      <c r="BB175" s="440"/>
      <c r="BC175" s="440"/>
      <c r="BD175" s="440"/>
      <c r="BE175" s="440"/>
      <c r="BF175" s="440"/>
      <c r="BG175" s="440"/>
      <c r="BH175" s="440"/>
      <c r="BI175" s="440"/>
      <c r="BJ175" s="116" t="s">
        <v>784</v>
      </c>
      <c r="BK175" s="214">
        <v>35.200000000000003</v>
      </c>
      <c r="BL175" s="214">
        <v>2744</v>
      </c>
      <c r="BM175" s="285">
        <v>14564</v>
      </c>
      <c r="BN175" s="213">
        <v>89.2</v>
      </c>
      <c r="BO175" s="213">
        <v>10.8</v>
      </c>
      <c r="BP175" s="213">
        <v>10.199999999999999</v>
      </c>
      <c r="BQ175" s="213">
        <v>2744</v>
      </c>
      <c r="BR175" s="213" t="s">
        <v>409</v>
      </c>
      <c r="BS175" s="212">
        <v>7.72</v>
      </c>
      <c r="BT175" s="275">
        <v>0</v>
      </c>
      <c r="BU175" s="116" t="s">
        <v>124</v>
      </c>
    </row>
    <row r="176" spans="1:73">
      <c r="A176" s="116">
        <v>75</v>
      </c>
      <c r="B176" s="116">
        <f>COUNTIFS($D$2:D176,D176,$F$2:F176,F176)</f>
        <v>1</v>
      </c>
      <c r="C176" s="345">
        <v>6126</v>
      </c>
      <c r="D176" s="154" t="s">
        <v>2813</v>
      </c>
      <c r="E176" s="152" t="s">
        <v>838</v>
      </c>
      <c r="F176" s="152">
        <v>6509271417</v>
      </c>
      <c r="G176" s="152">
        <v>52</v>
      </c>
      <c r="H176" s="152" t="s">
        <v>2805</v>
      </c>
      <c r="I176" s="274" t="s">
        <v>1661</v>
      </c>
      <c r="J176" s="153" t="s">
        <v>812</v>
      </c>
      <c r="K176" s="318" t="s">
        <v>670</v>
      </c>
      <c r="L176" s="152">
        <v>15</v>
      </c>
      <c r="M176" s="152" t="s">
        <v>2812</v>
      </c>
      <c r="N176" s="152"/>
      <c r="O176" s="152"/>
      <c r="P176" s="380" t="s">
        <v>2811</v>
      </c>
      <c r="Q176" s="380"/>
      <c r="R176" s="380"/>
      <c r="S176" s="200" t="s">
        <v>1244</v>
      </c>
      <c r="T176" s="200" t="s">
        <v>2680</v>
      </c>
      <c r="U176" s="524" t="s">
        <v>2679</v>
      </c>
      <c r="V176" s="560" t="s">
        <v>1244</v>
      </c>
      <c r="W176" s="523" t="s">
        <v>2678</v>
      </c>
      <c r="X176" s="200" t="s">
        <v>1493</v>
      </c>
      <c r="Y176" s="560" t="s">
        <v>2677</v>
      </c>
      <c r="Z176" s="116"/>
      <c r="AB176" s="339">
        <v>390</v>
      </c>
      <c r="AC176" s="334"/>
      <c r="AD176" s="334"/>
      <c r="AE176" s="334"/>
      <c r="AF176" s="334"/>
      <c r="AG176" s="115" t="s">
        <v>781</v>
      </c>
      <c r="AH176" s="126">
        <v>22.4</v>
      </c>
      <c r="AI176" s="146">
        <v>41.9</v>
      </c>
      <c r="AJ176" s="145">
        <v>30.1</v>
      </c>
      <c r="AK176" s="116">
        <v>18.2</v>
      </c>
      <c r="AL176" s="123">
        <v>1.7</v>
      </c>
      <c r="AM176" s="116">
        <v>7.5</v>
      </c>
      <c r="AN176" s="116">
        <v>46.1</v>
      </c>
      <c r="AP176" s="119">
        <v>0.8</v>
      </c>
      <c r="AQ176" s="116">
        <v>56.1</v>
      </c>
      <c r="AR176" s="116">
        <v>39.4</v>
      </c>
      <c r="AS176" s="142">
        <v>1.4238578680203047</v>
      </c>
      <c r="AT176" s="120">
        <v>0.1</v>
      </c>
      <c r="AU176" s="116">
        <v>1.3</v>
      </c>
      <c r="AV176" s="116">
        <v>7.6</v>
      </c>
      <c r="AW176" s="119">
        <v>31.8</v>
      </c>
      <c r="AX176" s="440"/>
      <c r="AY176" s="440"/>
      <c r="AZ176" s="440"/>
      <c r="BA176" s="440"/>
      <c r="BB176" s="440"/>
      <c r="BC176" s="440"/>
      <c r="BD176" s="440"/>
      <c r="BE176" s="440"/>
      <c r="BF176" s="440"/>
      <c r="BG176" s="440"/>
      <c r="BH176" s="440"/>
      <c r="BI176" s="440"/>
      <c r="BJ176" s="118" t="s">
        <v>786</v>
      </c>
      <c r="BK176" s="214" t="s">
        <v>409</v>
      </c>
      <c r="BL176" s="214" t="s">
        <v>409</v>
      </c>
      <c r="BM176" s="285">
        <v>390</v>
      </c>
      <c r="BN176" s="213">
        <v>15.9</v>
      </c>
      <c r="BO176" s="213">
        <v>84.1</v>
      </c>
      <c r="BP176" s="213" t="s">
        <v>409</v>
      </c>
      <c r="BQ176" s="213" t="s">
        <v>409</v>
      </c>
      <c r="BR176" s="213" t="s">
        <v>409</v>
      </c>
      <c r="BS176" s="212" t="s">
        <v>409</v>
      </c>
      <c r="BT176" s="275">
        <v>0</v>
      </c>
      <c r="BU176" s="116">
        <v>12.4</v>
      </c>
    </row>
    <row r="177" spans="1:82">
      <c r="A177" s="116">
        <v>76</v>
      </c>
      <c r="B177" s="116">
        <f>COUNTIFS($D$2:D177,D177,$F$2:F177,F177)</f>
        <v>1</v>
      </c>
      <c r="C177" s="571">
        <v>6127</v>
      </c>
      <c r="D177" s="154" t="s">
        <v>2810</v>
      </c>
      <c r="E177" s="152" t="s">
        <v>1651</v>
      </c>
      <c r="F177" s="152">
        <v>7156074057</v>
      </c>
      <c r="G177" s="152">
        <v>46</v>
      </c>
      <c r="H177" s="152" t="s">
        <v>2805</v>
      </c>
      <c r="I177" s="274" t="s">
        <v>2809</v>
      </c>
      <c r="J177" s="153" t="s">
        <v>812</v>
      </c>
      <c r="K177" s="318" t="s">
        <v>670</v>
      </c>
      <c r="L177" s="152">
        <v>3</v>
      </c>
      <c r="M177" s="152">
        <v>1</v>
      </c>
      <c r="N177" s="152"/>
      <c r="O177" s="152"/>
      <c r="P177" s="380" t="s">
        <v>2808</v>
      </c>
      <c r="Q177" s="380"/>
      <c r="R177" s="380"/>
      <c r="S177" s="200" t="s">
        <v>1244</v>
      </c>
      <c r="T177" s="200" t="s">
        <v>2680</v>
      </c>
      <c r="U177" s="524" t="s">
        <v>2679</v>
      </c>
      <c r="V177" s="200" t="s">
        <v>1493</v>
      </c>
      <c r="W177" s="200" t="s">
        <v>1493</v>
      </c>
      <c r="X177" s="200" t="s">
        <v>1493</v>
      </c>
      <c r="Y177" s="200" t="s">
        <v>1493</v>
      </c>
      <c r="Z177" s="116"/>
      <c r="AB177" s="389">
        <v>145</v>
      </c>
      <c r="AC177" s="334"/>
      <c r="AD177" s="334"/>
      <c r="AE177" s="334"/>
      <c r="AF177" s="334"/>
      <c r="AG177" s="115" t="s">
        <v>781</v>
      </c>
      <c r="AH177" s="126">
        <v>94.1</v>
      </c>
      <c r="AI177" s="146">
        <v>1.7</v>
      </c>
      <c r="AJ177" s="145">
        <v>0.1</v>
      </c>
      <c r="AK177" s="595" t="s">
        <v>124</v>
      </c>
      <c r="AL177" s="600" t="s">
        <v>124</v>
      </c>
      <c r="AM177" s="595" t="s">
        <v>124</v>
      </c>
      <c r="AN177" s="595" t="s">
        <v>124</v>
      </c>
      <c r="AO177" s="599"/>
      <c r="AP177" s="594" t="s">
        <v>124</v>
      </c>
      <c r="AQ177" s="595" t="s">
        <v>124</v>
      </c>
      <c r="AR177" s="595" t="s">
        <v>124</v>
      </c>
      <c r="AS177" s="597" t="s">
        <v>124</v>
      </c>
      <c r="AT177" s="596" t="s">
        <v>124</v>
      </c>
      <c r="AU177" s="595" t="s">
        <v>124</v>
      </c>
      <c r="AV177" s="595" t="s">
        <v>124</v>
      </c>
      <c r="AW177" s="594" t="s">
        <v>124</v>
      </c>
      <c r="AX177" s="440"/>
      <c r="AY177" s="440"/>
      <c r="AZ177" s="440"/>
      <c r="BA177" s="440"/>
      <c r="BB177" s="440"/>
      <c r="BC177" s="440"/>
      <c r="BD177" s="440"/>
      <c r="BE177" s="440"/>
      <c r="BF177" s="440"/>
      <c r="BG177" s="440"/>
      <c r="BH177" s="440"/>
      <c r="BI177" s="440"/>
      <c r="BJ177" s="116" t="s">
        <v>173</v>
      </c>
      <c r="BK177" s="214" t="s">
        <v>2807</v>
      </c>
      <c r="BL177" s="214" t="s">
        <v>409</v>
      </c>
      <c r="BM177" s="214" t="s">
        <v>409</v>
      </c>
      <c r="BN177" s="289">
        <v>145</v>
      </c>
      <c r="BO177" s="289">
        <v>2.1</v>
      </c>
      <c r="BP177" s="289">
        <v>97.9</v>
      </c>
      <c r="BQ177" s="289" t="s">
        <v>409</v>
      </c>
      <c r="BR177" s="289" t="s">
        <v>409</v>
      </c>
      <c r="BS177" s="214" t="s">
        <v>409</v>
      </c>
      <c r="BT177" s="601" t="s">
        <v>2806</v>
      </c>
      <c r="BU177" s="116" t="s">
        <v>124</v>
      </c>
    </row>
    <row r="178" spans="1:82">
      <c r="A178" s="116">
        <v>77</v>
      </c>
      <c r="B178" s="116">
        <f>COUNTIFS($D$2:D178,D178,$F$2:F178,F178)</f>
        <v>1</v>
      </c>
      <c r="C178" s="345">
        <v>6128</v>
      </c>
      <c r="D178" s="154" t="s">
        <v>1801</v>
      </c>
      <c r="E178" s="152" t="s">
        <v>1051</v>
      </c>
      <c r="F178" s="152">
        <v>5905120012</v>
      </c>
      <c r="G178" s="152">
        <v>58</v>
      </c>
      <c r="H178" s="152" t="s">
        <v>2805</v>
      </c>
      <c r="I178" s="274" t="s">
        <v>60</v>
      </c>
      <c r="J178" s="153" t="s">
        <v>812</v>
      </c>
      <c r="K178" s="318" t="s">
        <v>670</v>
      </c>
      <c r="L178" s="152">
        <v>7</v>
      </c>
      <c r="M178" s="152">
        <v>2</v>
      </c>
      <c r="N178" s="152"/>
      <c r="O178" s="152"/>
      <c r="P178" s="380" t="s">
        <v>2778</v>
      </c>
      <c r="Q178" s="380"/>
      <c r="R178" s="380"/>
      <c r="S178" s="200" t="s">
        <v>1244</v>
      </c>
      <c r="T178" s="200" t="s">
        <v>2680</v>
      </c>
      <c r="U178" s="524" t="s">
        <v>2679</v>
      </c>
      <c r="V178" s="560" t="s">
        <v>1244</v>
      </c>
      <c r="W178" s="523" t="s">
        <v>2678</v>
      </c>
      <c r="X178" s="200" t="s">
        <v>1493</v>
      </c>
      <c r="Y178" s="560" t="s">
        <v>2677</v>
      </c>
      <c r="Z178" s="116"/>
      <c r="AB178" s="339">
        <v>166</v>
      </c>
      <c r="AC178" s="334"/>
      <c r="AD178" s="334"/>
      <c r="AE178" s="334"/>
      <c r="AF178" s="334"/>
      <c r="AG178" s="115" t="s">
        <v>781</v>
      </c>
      <c r="AH178" s="126">
        <v>36.9</v>
      </c>
      <c r="AI178" s="146">
        <v>42.2</v>
      </c>
      <c r="AJ178" s="145">
        <v>15.7</v>
      </c>
      <c r="AK178" s="116">
        <v>35.4</v>
      </c>
      <c r="AL178" s="123">
        <v>1.3</v>
      </c>
      <c r="AM178" s="116">
        <v>3.6</v>
      </c>
      <c r="AN178" s="116">
        <v>62</v>
      </c>
      <c r="AP178" s="119">
        <v>1</v>
      </c>
      <c r="AQ178" s="116">
        <v>31.4</v>
      </c>
      <c r="AR178" s="116">
        <v>64.400000000000006</v>
      </c>
      <c r="AS178" s="142">
        <v>0.48757763975155272</v>
      </c>
      <c r="AT178" s="120">
        <v>0.3</v>
      </c>
      <c r="AU178" s="116">
        <v>1.6</v>
      </c>
      <c r="AV178" s="116">
        <v>7.3</v>
      </c>
      <c r="AW178" s="119">
        <v>29.7</v>
      </c>
      <c r="AX178" s="440"/>
      <c r="AY178" s="440"/>
      <c r="AZ178" s="440"/>
      <c r="BA178" s="440"/>
      <c r="BB178" s="440"/>
      <c r="BC178" s="440"/>
      <c r="BD178" s="440"/>
      <c r="BE178" s="440"/>
      <c r="BF178" s="440"/>
      <c r="BG178" s="440"/>
      <c r="BH178" s="440"/>
      <c r="BI178" s="440"/>
      <c r="BJ178" s="116" t="s">
        <v>792</v>
      </c>
      <c r="BK178" s="214" t="s">
        <v>409</v>
      </c>
      <c r="BL178" s="214" t="s">
        <v>409</v>
      </c>
      <c r="BM178" s="285">
        <v>166</v>
      </c>
      <c r="BN178" s="213">
        <v>16.3</v>
      </c>
      <c r="BO178" s="213">
        <v>83.7</v>
      </c>
      <c r="BP178" s="213" t="s">
        <v>409</v>
      </c>
      <c r="BQ178" s="213" t="s">
        <v>409</v>
      </c>
      <c r="BR178" s="213" t="s">
        <v>409</v>
      </c>
      <c r="BS178" s="212" t="s">
        <v>409</v>
      </c>
      <c r="BT178" s="275">
        <v>0</v>
      </c>
      <c r="BU178" s="116">
        <v>66.400000000000006</v>
      </c>
    </row>
    <row r="179" spans="1:82">
      <c r="A179" s="116">
        <v>78</v>
      </c>
      <c r="B179" s="116">
        <f>COUNTIFS($D$2:D179,D179,$F$2:F179,F179)</f>
        <v>1</v>
      </c>
      <c r="C179" s="345">
        <v>6140</v>
      </c>
      <c r="D179" s="154" t="s">
        <v>2804</v>
      </c>
      <c r="E179" s="152" t="s">
        <v>870</v>
      </c>
      <c r="F179" s="152">
        <v>395217401</v>
      </c>
      <c r="G179" s="152">
        <v>78</v>
      </c>
      <c r="H179" s="152" t="s">
        <v>2803</v>
      </c>
      <c r="I179" s="274" t="s">
        <v>60</v>
      </c>
      <c r="J179" s="153" t="s">
        <v>812</v>
      </c>
      <c r="K179" s="318" t="s">
        <v>670</v>
      </c>
      <c r="L179" s="152">
        <v>4</v>
      </c>
      <c r="M179" s="267" t="s">
        <v>2802</v>
      </c>
      <c r="N179" s="267"/>
      <c r="O179" s="267"/>
      <c r="P179" s="380" t="s">
        <v>2801</v>
      </c>
      <c r="Q179" s="380"/>
      <c r="R179" s="380"/>
      <c r="S179" s="200" t="s">
        <v>1244</v>
      </c>
      <c r="T179" s="200" t="s">
        <v>2680</v>
      </c>
      <c r="U179" s="524" t="s">
        <v>1493</v>
      </c>
      <c r="V179" s="200" t="s">
        <v>1493</v>
      </c>
      <c r="W179" s="523" t="s">
        <v>2678</v>
      </c>
      <c r="X179" s="200" t="s">
        <v>1493</v>
      </c>
      <c r="Y179" s="200" t="s">
        <v>1493</v>
      </c>
      <c r="Z179" s="116"/>
      <c r="AB179" s="339">
        <v>612</v>
      </c>
      <c r="AC179" s="334"/>
      <c r="AD179" s="334"/>
      <c r="AE179" s="334"/>
      <c r="AF179" s="334"/>
      <c r="AG179" s="115" t="s">
        <v>777</v>
      </c>
      <c r="AH179" s="126">
        <v>49.9</v>
      </c>
      <c r="AI179" s="146">
        <v>46.7</v>
      </c>
      <c r="AJ179" s="145">
        <v>0.5</v>
      </c>
      <c r="AK179" s="116">
        <v>40.700000000000003</v>
      </c>
      <c r="AL179" s="123" t="s">
        <v>124</v>
      </c>
      <c r="AM179" s="116" t="s">
        <v>124</v>
      </c>
      <c r="AN179" s="116" t="s">
        <v>124</v>
      </c>
      <c r="AP179" s="119" t="s">
        <v>124</v>
      </c>
      <c r="AQ179" s="116">
        <v>65.5</v>
      </c>
      <c r="AR179" s="116">
        <v>33.799999999999997</v>
      </c>
      <c r="AS179" s="142">
        <v>1.9378698224852073</v>
      </c>
      <c r="AT179" s="120">
        <v>2.4</v>
      </c>
      <c r="AU179" s="116">
        <v>0.9</v>
      </c>
      <c r="AV179" s="116">
        <v>11.4</v>
      </c>
      <c r="AW179" s="119">
        <v>21</v>
      </c>
      <c r="AX179" s="440">
        <v>32.1</v>
      </c>
      <c r="AY179" s="440">
        <v>87.7</v>
      </c>
      <c r="AZ179" s="440"/>
      <c r="BA179" s="437">
        <v>6</v>
      </c>
      <c r="BB179" s="510">
        <v>45.9</v>
      </c>
      <c r="BC179" s="437">
        <v>35.1</v>
      </c>
      <c r="BD179" s="437">
        <v>16.100000000000001</v>
      </c>
      <c r="BE179" s="437">
        <v>34.1</v>
      </c>
      <c r="BF179" s="437">
        <v>15.7</v>
      </c>
      <c r="BG179" s="437">
        <v>17.7</v>
      </c>
      <c r="BH179" s="437">
        <v>8.1</v>
      </c>
      <c r="BI179" s="437">
        <v>1.1000000000000001</v>
      </c>
      <c r="BJ179" s="118" t="s">
        <v>173</v>
      </c>
      <c r="BK179" s="214" t="s">
        <v>409</v>
      </c>
      <c r="BL179" s="214" t="s">
        <v>409</v>
      </c>
      <c r="BM179" s="285">
        <v>612</v>
      </c>
      <c r="BN179" s="213">
        <v>39.9</v>
      </c>
      <c r="BO179" s="213">
        <v>60.1</v>
      </c>
      <c r="BP179" s="213" t="s">
        <v>409</v>
      </c>
      <c r="BQ179" s="213" t="s">
        <v>409</v>
      </c>
      <c r="BR179" s="213" t="s">
        <v>409</v>
      </c>
      <c r="BS179" s="212" t="s">
        <v>409</v>
      </c>
      <c r="BT179" s="275">
        <v>0</v>
      </c>
      <c r="BU179" s="116" t="s">
        <v>124</v>
      </c>
    </row>
    <row r="180" spans="1:82">
      <c r="A180" s="116">
        <v>79</v>
      </c>
      <c r="B180" s="116">
        <f>COUNTIFS($D$2:D180,D180,$F$2:F180,F180)</f>
        <v>1</v>
      </c>
      <c r="C180" s="345">
        <v>6153</v>
      </c>
      <c r="D180" s="154" t="s">
        <v>2800</v>
      </c>
      <c r="E180" s="152" t="s">
        <v>979</v>
      </c>
      <c r="F180" s="152">
        <v>6609240836</v>
      </c>
      <c r="G180" s="152">
        <v>51</v>
      </c>
      <c r="H180" s="152" t="s">
        <v>2792</v>
      </c>
      <c r="I180" s="274" t="s">
        <v>1482</v>
      </c>
      <c r="J180" s="153" t="s">
        <v>812</v>
      </c>
      <c r="K180" s="318" t="s">
        <v>670</v>
      </c>
      <c r="L180" s="152">
        <v>7</v>
      </c>
      <c r="M180" s="152">
        <v>2</v>
      </c>
      <c r="N180" s="267"/>
      <c r="O180" s="267"/>
      <c r="P180" s="380" t="s">
        <v>2778</v>
      </c>
      <c r="Q180" s="380"/>
      <c r="R180" s="380" t="s">
        <v>2790</v>
      </c>
      <c r="S180" s="200" t="s">
        <v>1244</v>
      </c>
      <c r="T180" s="200" t="s">
        <v>2680</v>
      </c>
      <c r="U180" s="524" t="s">
        <v>1493</v>
      </c>
      <c r="V180" s="200" t="s">
        <v>1244</v>
      </c>
      <c r="W180" s="523" t="s">
        <v>2678</v>
      </c>
      <c r="X180" s="200" t="s">
        <v>1493</v>
      </c>
      <c r="Y180" s="560" t="s">
        <v>2677</v>
      </c>
      <c r="Z180" s="116"/>
      <c r="AB180" s="339">
        <v>410</v>
      </c>
      <c r="AC180" s="334"/>
      <c r="AD180" s="334"/>
      <c r="AE180" s="334"/>
      <c r="AF180" s="334"/>
      <c r="AG180" s="115" t="s">
        <v>777</v>
      </c>
      <c r="AH180" s="126">
        <v>65.400000000000006</v>
      </c>
      <c r="AI180" s="146">
        <v>31.7</v>
      </c>
      <c r="AJ180" s="145">
        <v>0.5</v>
      </c>
      <c r="AK180" s="116">
        <v>64.099999999999994</v>
      </c>
      <c r="AL180" s="123">
        <v>1.5</v>
      </c>
      <c r="AM180" s="116">
        <v>2.2999999999999998</v>
      </c>
      <c r="AN180" s="116">
        <v>46.6</v>
      </c>
      <c r="AP180" s="119">
        <v>0.2</v>
      </c>
      <c r="AQ180" s="116">
        <v>51</v>
      </c>
      <c r="AR180" s="116">
        <v>48.5</v>
      </c>
      <c r="AS180" s="142">
        <v>1.0515463917525774</v>
      </c>
      <c r="AT180" s="120">
        <v>2.8</v>
      </c>
      <c r="AU180" s="116">
        <v>1.5</v>
      </c>
      <c r="AV180" s="116">
        <v>9.1</v>
      </c>
      <c r="AW180" s="119">
        <v>15.6</v>
      </c>
      <c r="AX180" s="440"/>
      <c r="AY180" s="440"/>
      <c r="AZ180" s="440"/>
      <c r="BA180" s="440"/>
      <c r="BB180" s="440"/>
      <c r="BC180" s="440"/>
      <c r="BD180" s="440"/>
      <c r="BE180" s="440"/>
      <c r="BF180" s="440"/>
      <c r="BG180" s="440"/>
      <c r="BH180" s="440"/>
      <c r="BI180" s="440"/>
      <c r="BJ180" s="116" t="s">
        <v>793</v>
      </c>
      <c r="BK180" s="214" t="s">
        <v>409</v>
      </c>
      <c r="BL180" s="214" t="s">
        <v>409</v>
      </c>
      <c r="BM180" s="285">
        <v>410</v>
      </c>
      <c r="BN180" s="213">
        <v>8.3000000000000007</v>
      </c>
      <c r="BO180" s="213">
        <v>91.7</v>
      </c>
      <c r="BP180" s="213" t="s">
        <v>409</v>
      </c>
      <c r="BQ180" s="213" t="s">
        <v>409</v>
      </c>
      <c r="BR180" s="213" t="s">
        <v>409</v>
      </c>
      <c r="BS180" s="212" t="s">
        <v>409</v>
      </c>
      <c r="BT180" s="275">
        <v>0</v>
      </c>
      <c r="BU180" s="116">
        <v>58.6</v>
      </c>
    </row>
    <row r="181" spans="1:82">
      <c r="A181" s="116">
        <v>80</v>
      </c>
      <c r="B181" s="116">
        <f>COUNTIFS($D$2:D181,D181,$F$2:F181,F181)</f>
        <v>1</v>
      </c>
      <c r="C181" s="345">
        <v>6154</v>
      </c>
      <c r="D181" s="154" t="s">
        <v>2495</v>
      </c>
      <c r="E181" s="152" t="s">
        <v>1250</v>
      </c>
      <c r="F181" s="152">
        <v>6054091384</v>
      </c>
      <c r="G181" s="152">
        <v>57</v>
      </c>
      <c r="H181" s="152" t="s">
        <v>2792</v>
      </c>
      <c r="I181" s="274" t="s">
        <v>2791</v>
      </c>
      <c r="J181" s="153" t="s">
        <v>812</v>
      </c>
      <c r="K181" s="318" t="s">
        <v>670</v>
      </c>
      <c r="L181" s="152">
        <v>9</v>
      </c>
      <c r="M181" s="152">
        <v>2</v>
      </c>
      <c r="N181" s="267"/>
      <c r="O181" s="267"/>
      <c r="P181" s="380" t="s">
        <v>2778</v>
      </c>
      <c r="Q181" s="380"/>
      <c r="R181" s="380" t="s">
        <v>2790</v>
      </c>
      <c r="S181" s="200" t="s">
        <v>1244</v>
      </c>
      <c r="T181" s="200" t="s">
        <v>2680</v>
      </c>
      <c r="U181" s="524" t="s">
        <v>2679</v>
      </c>
      <c r="V181" s="200" t="s">
        <v>1244</v>
      </c>
      <c r="W181" s="523" t="s">
        <v>2678</v>
      </c>
      <c r="X181" s="200" t="s">
        <v>1493</v>
      </c>
      <c r="Y181" s="560" t="s">
        <v>2677</v>
      </c>
      <c r="Z181" s="116"/>
      <c r="AB181" s="339">
        <v>247</v>
      </c>
      <c r="AC181" s="334"/>
      <c r="AD181" s="334"/>
      <c r="AE181" s="334"/>
      <c r="AF181" s="334"/>
      <c r="AG181" s="115" t="s">
        <v>777</v>
      </c>
      <c r="AH181" s="126">
        <v>85.3</v>
      </c>
      <c r="AI181" s="146">
        <v>10.6</v>
      </c>
      <c r="AJ181" s="145">
        <v>2.6</v>
      </c>
      <c r="AK181" s="116">
        <v>79.099999999999994</v>
      </c>
      <c r="AL181" s="123">
        <v>4.2</v>
      </c>
      <c r="AM181" s="116">
        <v>4.9000000000000004</v>
      </c>
      <c r="AN181" s="116">
        <v>39.200000000000003</v>
      </c>
      <c r="AP181" s="119">
        <v>0.5</v>
      </c>
      <c r="AQ181" s="116">
        <v>29.3</v>
      </c>
      <c r="AR181" s="116">
        <v>50.7</v>
      </c>
      <c r="AS181" s="142">
        <v>0.57790927021696248</v>
      </c>
      <c r="AT181" s="120">
        <v>3.8</v>
      </c>
      <c r="AU181" s="116">
        <v>0.3</v>
      </c>
      <c r="AV181" s="116">
        <v>29.3</v>
      </c>
      <c r="AW181" s="119">
        <v>76.400000000000006</v>
      </c>
      <c r="AX181" s="440"/>
      <c r="AY181" s="440"/>
      <c r="AZ181" s="440"/>
      <c r="BA181" s="440"/>
      <c r="BB181" s="440"/>
      <c r="BC181" s="440"/>
      <c r="BD181" s="440"/>
      <c r="BE181" s="440"/>
      <c r="BF181" s="440"/>
      <c r="BG181" s="440"/>
      <c r="BH181" s="440"/>
      <c r="BI181" s="440"/>
      <c r="BJ181" s="118" t="s">
        <v>173</v>
      </c>
      <c r="BK181" s="214" t="s">
        <v>409</v>
      </c>
      <c r="BL181" s="214" t="s">
        <v>409</v>
      </c>
      <c r="BM181" s="285">
        <v>247</v>
      </c>
      <c r="BN181" s="213">
        <v>8.1</v>
      </c>
      <c r="BO181" s="213">
        <v>91.9</v>
      </c>
      <c r="BP181" s="213" t="s">
        <v>409</v>
      </c>
      <c r="BQ181" s="213" t="s">
        <v>409</v>
      </c>
      <c r="BR181" s="213" t="s">
        <v>409</v>
      </c>
      <c r="BS181" s="212" t="s">
        <v>409</v>
      </c>
      <c r="BT181" s="275">
        <v>0</v>
      </c>
      <c r="BU181" s="116">
        <v>20.3</v>
      </c>
    </row>
    <row r="182" spans="1:82">
      <c r="A182" s="116">
        <v>81</v>
      </c>
      <c r="B182" s="116">
        <f>COUNTIFS($D$2:D182,D182,$F$2:F182,F182)</f>
        <v>1</v>
      </c>
      <c r="C182" s="571">
        <v>6155</v>
      </c>
      <c r="D182" s="154" t="s">
        <v>2297</v>
      </c>
      <c r="E182" s="152" t="s">
        <v>882</v>
      </c>
      <c r="F182" s="152">
        <v>7306215763</v>
      </c>
      <c r="G182" s="152">
        <v>44</v>
      </c>
      <c r="H182" s="152" t="s">
        <v>2792</v>
      </c>
      <c r="I182" s="274" t="s">
        <v>2799</v>
      </c>
      <c r="J182" s="153" t="s">
        <v>812</v>
      </c>
      <c r="K182" s="318" t="s">
        <v>670</v>
      </c>
      <c r="L182" s="152">
        <v>3</v>
      </c>
      <c r="M182" s="152">
        <v>8</v>
      </c>
      <c r="N182" s="267"/>
      <c r="O182" s="267"/>
      <c r="P182" s="380" t="s">
        <v>2798</v>
      </c>
      <c r="Q182" s="380"/>
      <c r="R182" s="380" t="s">
        <v>2790</v>
      </c>
      <c r="S182" s="200" t="s">
        <v>1244</v>
      </c>
      <c r="T182" s="200" t="s">
        <v>2680</v>
      </c>
      <c r="U182" s="524" t="s">
        <v>2679</v>
      </c>
      <c r="V182" s="200" t="s">
        <v>1493</v>
      </c>
      <c r="W182" s="523" t="s">
        <v>1493</v>
      </c>
      <c r="X182" s="200" t="s">
        <v>1493</v>
      </c>
      <c r="Y182" s="200" t="s">
        <v>1493</v>
      </c>
      <c r="Z182" s="116"/>
      <c r="AB182" s="339">
        <v>342</v>
      </c>
      <c r="AC182" s="334"/>
      <c r="AD182" s="334"/>
      <c r="AE182" s="334"/>
      <c r="AF182" s="334"/>
      <c r="AG182" s="115" t="s">
        <v>781</v>
      </c>
      <c r="AH182" s="126">
        <v>62.1</v>
      </c>
      <c r="AI182" s="146">
        <v>30.6</v>
      </c>
      <c r="AJ182" s="145">
        <v>4</v>
      </c>
      <c r="AK182" s="595" t="s">
        <v>124</v>
      </c>
      <c r="AL182" s="600" t="s">
        <v>124</v>
      </c>
      <c r="AM182" s="595" t="s">
        <v>124</v>
      </c>
      <c r="AN182" s="595" t="s">
        <v>124</v>
      </c>
      <c r="AO182" s="599"/>
      <c r="AP182" s="594" t="s">
        <v>124</v>
      </c>
      <c r="AQ182" s="595" t="s">
        <v>124</v>
      </c>
      <c r="AR182" s="595" t="s">
        <v>124</v>
      </c>
      <c r="AS182" s="597" t="s">
        <v>124</v>
      </c>
      <c r="AT182" s="596" t="s">
        <v>124</v>
      </c>
      <c r="AU182" s="595" t="s">
        <v>124</v>
      </c>
      <c r="AV182" s="595" t="s">
        <v>124</v>
      </c>
      <c r="AW182" s="594" t="s">
        <v>124</v>
      </c>
      <c r="AX182" s="440"/>
      <c r="AY182" s="440"/>
      <c r="AZ182" s="440"/>
      <c r="BA182" s="440"/>
      <c r="BB182" s="440"/>
      <c r="BC182" s="440"/>
      <c r="BD182" s="440"/>
      <c r="BE182" s="440"/>
      <c r="BF182" s="440"/>
      <c r="BG182" s="440"/>
      <c r="BH182" s="440"/>
      <c r="BI182" s="440"/>
      <c r="BJ182" s="116" t="s">
        <v>793</v>
      </c>
      <c r="BK182" s="214" t="s">
        <v>409</v>
      </c>
      <c r="BL182" s="214" t="s">
        <v>409</v>
      </c>
      <c r="BM182" s="285">
        <v>342</v>
      </c>
      <c r="BN182" s="213">
        <v>10.5</v>
      </c>
      <c r="BO182" s="213">
        <v>89.5</v>
      </c>
      <c r="BP182" s="213" t="s">
        <v>409</v>
      </c>
      <c r="BQ182" s="213" t="s">
        <v>409</v>
      </c>
      <c r="BR182" s="213" t="s">
        <v>409</v>
      </c>
      <c r="BS182" s="212" t="s">
        <v>409</v>
      </c>
      <c r="BT182" s="275">
        <v>0</v>
      </c>
      <c r="BU182" s="116" t="s">
        <v>124</v>
      </c>
    </row>
    <row r="183" spans="1:82">
      <c r="A183" s="116">
        <v>82</v>
      </c>
      <c r="B183" s="116">
        <f>COUNTIFS($D$2:D183,D183,$F$2:F183,F183)</f>
        <v>1</v>
      </c>
      <c r="C183" s="345">
        <v>6159</v>
      </c>
      <c r="D183" s="154" t="s">
        <v>2797</v>
      </c>
      <c r="E183" s="152" t="s">
        <v>826</v>
      </c>
      <c r="F183" s="152">
        <v>6605176721</v>
      </c>
      <c r="G183" s="152">
        <v>51</v>
      </c>
      <c r="H183" s="152" t="s">
        <v>2792</v>
      </c>
      <c r="I183" s="274" t="s">
        <v>225</v>
      </c>
      <c r="J183" s="153" t="s">
        <v>812</v>
      </c>
      <c r="K183" s="318" t="s">
        <v>670</v>
      </c>
      <c r="L183" s="152">
        <v>8</v>
      </c>
      <c r="M183" s="152">
        <v>2</v>
      </c>
      <c r="N183" s="267"/>
      <c r="O183" s="267"/>
      <c r="P183" s="380" t="s">
        <v>2778</v>
      </c>
      <c r="Q183" s="380"/>
      <c r="R183" s="380" t="s">
        <v>2790</v>
      </c>
      <c r="S183" s="200" t="s">
        <v>1244</v>
      </c>
      <c r="T183" s="200" t="s">
        <v>2680</v>
      </c>
      <c r="U183" s="524" t="s">
        <v>1493</v>
      </c>
      <c r="V183" s="200" t="s">
        <v>1244</v>
      </c>
      <c r="W183" s="523" t="s">
        <v>1493</v>
      </c>
      <c r="X183" s="200" t="s">
        <v>1493</v>
      </c>
      <c r="Y183" s="560" t="s">
        <v>2677</v>
      </c>
      <c r="Z183" s="116"/>
      <c r="AB183" s="339">
        <v>425</v>
      </c>
      <c r="AC183" s="334"/>
      <c r="AD183" s="334"/>
      <c r="AE183" s="334"/>
      <c r="AF183" s="334"/>
      <c r="AG183" s="115" t="s">
        <v>777</v>
      </c>
      <c r="AH183" s="126">
        <v>41.9</v>
      </c>
      <c r="AI183" s="146">
        <v>56.2</v>
      </c>
      <c r="AJ183" s="145">
        <v>1.4</v>
      </c>
      <c r="AK183" s="116">
        <v>39.200000000000003</v>
      </c>
      <c r="AL183" s="123">
        <v>2.1</v>
      </c>
      <c r="AM183" s="116">
        <v>5</v>
      </c>
      <c r="AN183" s="116">
        <v>44.8</v>
      </c>
      <c r="AP183" s="119">
        <v>1.7</v>
      </c>
      <c r="AQ183" s="595" t="s">
        <v>124</v>
      </c>
      <c r="AR183" s="595" t="s">
        <v>124</v>
      </c>
      <c r="AS183" s="597" t="s">
        <v>124</v>
      </c>
      <c r="AT183" s="596" t="s">
        <v>124</v>
      </c>
      <c r="AU183" s="595" t="s">
        <v>124</v>
      </c>
      <c r="AV183" s="595" t="s">
        <v>124</v>
      </c>
      <c r="AW183" s="594" t="s">
        <v>124</v>
      </c>
      <c r="AX183" s="440"/>
      <c r="AY183" s="440"/>
      <c r="AZ183" s="440"/>
      <c r="BA183" s="440"/>
      <c r="BB183" s="440"/>
      <c r="BC183" s="440"/>
      <c r="BD183" s="440"/>
      <c r="BE183" s="440"/>
      <c r="BF183" s="440"/>
      <c r="BG183" s="440"/>
      <c r="BH183" s="440"/>
      <c r="BI183" s="440"/>
      <c r="BJ183" s="116" t="s">
        <v>792</v>
      </c>
      <c r="BK183" s="214" t="s">
        <v>409</v>
      </c>
      <c r="BL183" s="214" t="s">
        <v>409</v>
      </c>
      <c r="BM183" s="285">
        <v>425</v>
      </c>
      <c r="BN183" s="213">
        <v>6.8</v>
      </c>
      <c r="BO183" s="213">
        <v>93.2</v>
      </c>
      <c r="BP183" s="213" t="s">
        <v>409</v>
      </c>
      <c r="BQ183" s="213" t="s">
        <v>409</v>
      </c>
      <c r="BR183" s="213" t="s">
        <v>409</v>
      </c>
      <c r="BS183" s="212" t="s">
        <v>409</v>
      </c>
      <c r="BT183" s="275">
        <v>8</v>
      </c>
      <c r="BU183" s="116">
        <v>14.1</v>
      </c>
    </row>
    <row r="184" spans="1:82">
      <c r="A184" s="116">
        <v>83</v>
      </c>
      <c r="B184" s="116">
        <f>COUNTIFS($D$2:D184,D184,$F$2:F184,F184)</f>
        <v>1</v>
      </c>
      <c r="C184" s="345">
        <v>6160</v>
      </c>
      <c r="D184" s="154" t="s">
        <v>2796</v>
      </c>
      <c r="E184" s="152" t="s">
        <v>2597</v>
      </c>
      <c r="F184" s="152">
        <v>475705417</v>
      </c>
      <c r="G184" s="152">
        <v>70</v>
      </c>
      <c r="H184" s="152" t="s">
        <v>2792</v>
      </c>
      <c r="I184" s="274" t="s">
        <v>60</v>
      </c>
      <c r="J184" s="153" t="s">
        <v>812</v>
      </c>
      <c r="K184" s="318" t="s">
        <v>670</v>
      </c>
      <c r="L184" s="152">
        <v>7</v>
      </c>
      <c r="M184" s="152">
        <v>1</v>
      </c>
      <c r="N184" s="267"/>
      <c r="O184" s="267"/>
      <c r="P184" s="380" t="s">
        <v>2778</v>
      </c>
      <c r="Q184" s="380"/>
      <c r="R184" s="380" t="s">
        <v>2790</v>
      </c>
      <c r="S184" s="200" t="s">
        <v>1244</v>
      </c>
      <c r="T184" s="200" t="s">
        <v>2680</v>
      </c>
      <c r="U184" s="524" t="s">
        <v>1493</v>
      </c>
      <c r="V184" s="200" t="s">
        <v>1244</v>
      </c>
      <c r="W184" s="523" t="s">
        <v>1493</v>
      </c>
      <c r="X184" s="200" t="s">
        <v>1493</v>
      </c>
      <c r="Y184" s="560" t="s">
        <v>2677</v>
      </c>
      <c r="Z184" s="116"/>
      <c r="AB184" s="339">
        <v>156</v>
      </c>
      <c r="AC184" s="334"/>
      <c r="AD184" s="334"/>
      <c r="AE184" s="334"/>
      <c r="AF184" s="334"/>
      <c r="AG184" s="115" t="s">
        <v>777</v>
      </c>
      <c r="AH184" s="126">
        <v>13.1</v>
      </c>
      <c r="AI184" s="146">
        <v>82</v>
      </c>
      <c r="AJ184" s="145">
        <v>2</v>
      </c>
      <c r="AK184" s="116">
        <v>12.5</v>
      </c>
      <c r="AL184" s="123">
        <v>0.5</v>
      </c>
      <c r="AM184" s="116">
        <v>3.4</v>
      </c>
      <c r="AN184" s="116">
        <v>14.8</v>
      </c>
      <c r="AP184" s="119">
        <v>0</v>
      </c>
      <c r="AQ184" s="595" t="s">
        <v>124</v>
      </c>
      <c r="AR184" s="595" t="s">
        <v>124</v>
      </c>
      <c r="AS184" s="597" t="s">
        <v>124</v>
      </c>
      <c r="AT184" s="596" t="s">
        <v>124</v>
      </c>
      <c r="AU184" s="595" t="s">
        <v>124</v>
      </c>
      <c r="AV184" s="595" t="s">
        <v>124</v>
      </c>
      <c r="AW184" s="594" t="s">
        <v>124</v>
      </c>
      <c r="AX184" s="440"/>
      <c r="AY184" s="440"/>
      <c r="AZ184" s="440"/>
      <c r="BA184" s="440"/>
      <c r="BB184" s="440"/>
      <c r="BC184" s="440"/>
      <c r="BD184" s="440"/>
      <c r="BE184" s="440"/>
      <c r="BF184" s="440"/>
      <c r="BG184" s="440"/>
      <c r="BH184" s="440"/>
      <c r="BI184" s="440"/>
      <c r="BJ184" s="116" t="s">
        <v>172</v>
      </c>
      <c r="BK184" s="214" t="s">
        <v>409</v>
      </c>
      <c r="BL184" s="214" t="s">
        <v>409</v>
      </c>
      <c r="BM184" s="285">
        <v>156</v>
      </c>
      <c r="BN184" s="213">
        <v>7.7</v>
      </c>
      <c r="BO184" s="213">
        <v>92.3</v>
      </c>
      <c r="BP184" s="213" t="s">
        <v>409</v>
      </c>
      <c r="BQ184" s="213" t="s">
        <v>409</v>
      </c>
      <c r="BR184" s="213" t="s">
        <v>409</v>
      </c>
      <c r="BS184" s="212" t="s">
        <v>409</v>
      </c>
      <c r="BT184" s="275">
        <v>0</v>
      </c>
      <c r="BU184" s="116">
        <v>78.8</v>
      </c>
    </row>
    <row r="185" spans="1:82">
      <c r="A185" s="116">
        <v>84</v>
      </c>
      <c r="B185" s="116">
        <f>COUNTIFS($D$2:D185,D185,$F$2:F185,F185)</f>
        <v>1</v>
      </c>
      <c r="C185" s="345">
        <v>6161</v>
      </c>
      <c r="D185" s="154" t="s">
        <v>2795</v>
      </c>
      <c r="E185" s="152" t="s">
        <v>826</v>
      </c>
      <c r="F185" s="152">
        <v>461101175</v>
      </c>
      <c r="G185" s="152">
        <v>71</v>
      </c>
      <c r="H185" s="152" t="s">
        <v>2792</v>
      </c>
      <c r="I185" s="274" t="s">
        <v>2794</v>
      </c>
      <c r="J185" s="153" t="s">
        <v>812</v>
      </c>
      <c r="K185" s="318" t="s">
        <v>670</v>
      </c>
      <c r="L185" s="152">
        <v>6</v>
      </c>
      <c r="M185" s="152">
        <v>1</v>
      </c>
      <c r="N185" s="152"/>
      <c r="O185" s="152"/>
      <c r="P185" s="380" t="s">
        <v>2778</v>
      </c>
      <c r="Q185" s="380"/>
      <c r="R185" s="380" t="s">
        <v>2790</v>
      </c>
      <c r="S185" s="200" t="s">
        <v>1244</v>
      </c>
      <c r="T185" s="200" t="s">
        <v>2680</v>
      </c>
      <c r="U185" s="524" t="s">
        <v>1493</v>
      </c>
      <c r="V185" s="200" t="s">
        <v>1244</v>
      </c>
      <c r="W185" s="523" t="s">
        <v>1493</v>
      </c>
      <c r="X185" s="200" t="s">
        <v>1493</v>
      </c>
      <c r="Y185" s="560" t="s">
        <v>2677</v>
      </c>
      <c r="Z185" s="116"/>
      <c r="AB185" s="339">
        <v>418</v>
      </c>
      <c r="AC185" s="334"/>
      <c r="AD185" s="334"/>
      <c r="AE185" s="334"/>
      <c r="AF185" s="334"/>
      <c r="AG185" s="115" t="s">
        <v>777</v>
      </c>
      <c r="AH185" s="126">
        <v>87.6</v>
      </c>
      <c r="AI185" s="146">
        <v>8.6</v>
      </c>
      <c r="AJ185" s="145">
        <v>1.7</v>
      </c>
      <c r="AK185" s="116">
        <v>68.3</v>
      </c>
      <c r="AL185" s="123">
        <v>15</v>
      </c>
      <c r="AM185" s="116">
        <v>17.100000000000001</v>
      </c>
      <c r="AN185" s="116">
        <v>41.4</v>
      </c>
      <c r="AP185" s="119">
        <v>7.0000000000000007E-2</v>
      </c>
      <c r="AQ185" s="595" t="s">
        <v>124</v>
      </c>
      <c r="AR185" s="595" t="s">
        <v>124</v>
      </c>
      <c r="AS185" s="597" t="s">
        <v>124</v>
      </c>
      <c r="AT185" s="596" t="s">
        <v>124</v>
      </c>
      <c r="AU185" s="595" t="s">
        <v>124</v>
      </c>
      <c r="AV185" s="595" t="s">
        <v>124</v>
      </c>
      <c r="AW185" s="594" t="s">
        <v>124</v>
      </c>
      <c r="AX185" s="440"/>
      <c r="AY185" s="440"/>
      <c r="AZ185" s="440"/>
      <c r="BA185" s="440"/>
      <c r="BB185" s="440"/>
      <c r="BC185" s="440"/>
      <c r="BD185" s="440"/>
      <c r="BE185" s="440"/>
      <c r="BF185" s="440"/>
      <c r="BG185" s="440"/>
      <c r="BH185" s="440"/>
      <c r="BI185" s="440"/>
      <c r="BJ185" s="116" t="s">
        <v>793</v>
      </c>
      <c r="BK185" s="214" t="s">
        <v>409</v>
      </c>
      <c r="BL185" s="214" t="s">
        <v>409</v>
      </c>
      <c r="BM185" s="285">
        <v>418</v>
      </c>
      <c r="BN185" s="213">
        <v>7.9</v>
      </c>
      <c r="BO185" s="213">
        <v>92.1</v>
      </c>
      <c r="BP185" s="213" t="s">
        <v>409</v>
      </c>
      <c r="BQ185" s="213" t="s">
        <v>409</v>
      </c>
      <c r="BR185" s="213" t="s">
        <v>409</v>
      </c>
      <c r="BS185" s="212" t="s">
        <v>409</v>
      </c>
      <c r="BT185" s="275">
        <v>0</v>
      </c>
      <c r="BU185" s="116">
        <v>33.4</v>
      </c>
    </row>
    <row r="186" spans="1:82">
      <c r="A186" s="116">
        <v>85</v>
      </c>
      <c r="B186" s="116">
        <f>COUNTIFS($D$2:D186,D186,$F$2:F186,F186)</f>
        <v>2</v>
      </c>
      <c r="C186" s="345">
        <v>6165</v>
      </c>
      <c r="D186" s="154" t="s">
        <v>2793</v>
      </c>
      <c r="E186" s="152" t="s">
        <v>1253</v>
      </c>
      <c r="F186" s="152">
        <v>7361245727</v>
      </c>
      <c r="G186" s="152">
        <v>44</v>
      </c>
      <c r="H186" s="152" t="s">
        <v>2792</v>
      </c>
      <c r="I186" s="274" t="s">
        <v>2791</v>
      </c>
      <c r="J186" s="153" t="s">
        <v>812</v>
      </c>
      <c r="K186" s="318" t="s">
        <v>670</v>
      </c>
      <c r="L186" s="152">
        <v>7</v>
      </c>
      <c r="M186" s="152">
        <v>3</v>
      </c>
      <c r="N186" s="152"/>
      <c r="O186" s="152"/>
      <c r="P186" s="380" t="s">
        <v>2778</v>
      </c>
      <c r="Q186" s="380"/>
      <c r="R186" s="380" t="s">
        <v>2790</v>
      </c>
      <c r="S186" s="200" t="s">
        <v>1244</v>
      </c>
      <c r="T186" s="200" t="s">
        <v>2680</v>
      </c>
      <c r="U186" s="524" t="s">
        <v>2679</v>
      </c>
      <c r="V186" s="200" t="s">
        <v>1244</v>
      </c>
      <c r="W186" s="523" t="s">
        <v>2678</v>
      </c>
      <c r="X186" s="200" t="s">
        <v>1493</v>
      </c>
      <c r="Y186" s="560" t="s">
        <v>2677</v>
      </c>
      <c r="Z186" s="116"/>
      <c r="AB186" s="490">
        <v>128</v>
      </c>
      <c r="AC186" s="488"/>
      <c r="AD186" s="488"/>
      <c r="AE186" s="488"/>
      <c r="AF186" s="488"/>
      <c r="AG186" s="115" t="s">
        <v>777</v>
      </c>
      <c r="AH186" s="126">
        <v>46.7</v>
      </c>
      <c r="AI186" s="146">
        <v>47.2</v>
      </c>
      <c r="AJ186" s="145">
        <v>4.2</v>
      </c>
      <c r="AK186" s="116">
        <v>43.4</v>
      </c>
      <c r="AL186" s="123">
        <v>1.8</v>
      </c>
      <c r="AM186" s="116">
        <v>3.7</v>
      </c>
      <c r="AN186" s="116" t="s">
        <v>124</v>
      </c>
      <c r="AP186" s="119">
        <v>1.1499999999999999</v>
      </c>
      <c r="AQ186" s="116">
        <v>38.700000000000003</v>
      </c>
      <c r="AR186" s="116">
        <v>60.4</v>
      </c>
      <c r="AS186" s="142">
        <v>0.64072847682119216</v>
      </c>
      <c r="AT186" s="120">
        <v>0.4</v>
      </c>
      <c r="AU186" s="116">
        <v>0.3</v>
      </c>
      <c r="AV186" s="116">
        <v>1.4</v>
      </c>
      <c r="AW186" s="119">
        <v>3.8</v>
      </c>
      <c r="AX186" s="440"/>
      <c r="AY186" s="440"/>
      <c r="AZ186" s="440"/>
      <c r="BA186" s="440"/>
      <c r="BB186" s="440"/>
      <c r="BC186" s="440"/>
      <c r="BD186" s="440"/>
      <c r="BE186" s="440"/>
      <c r="BF186" s="440"/>
      <c r="BG186" s="440"/>
      <c r="BH186" s="440"/>
      <c r="BI186" s="440"/>
      <c r="BJ186" s="116" t="s">
        <v>172</v>
      </c>
      <c r="BK186" s="214" t="s">
        <v>409</v>
      </c>
      <c r="BL186" s="214" t="s">
        <v>409</v>
      </c>
      <c r="BM186" s="285">
        <v>128</v>
      </c>
      <c r="BN186" s="213">
        <v>39.1</v>
      </c>
      <c r="BO186" s="213">
        <v>60.9</v>
      </c>
      <c r="BP186" s="213" t="s">
        <v>409</v>
      </c>
      <c r="BQ186" s="213" t="s">
        <v>409</v>
      </c>
      <c r="BR186" s="213" t="s">
        <v>409</v>
      </c>
      <c r="BS186" s="212" t="s">
        <v>409</v>
      </c>
      <c r="BT186" s="275">
        <v>0</v>
      </c>
      <c r="BU186" s="116">
        <v>10.6</v>
      </c>
    </row>
    <row r="187" spans="1:82">
      <c r="A187" s="116">
        <v>86</v>
      </c>
      <c r="B187" s="116">
        <f>COUNTIFS($D$2:D187,D187,$F$2:F187,F187)</f>
        <v>1</v>
      </c>
      <c r="C187" s="571">
        <v>6170</v>
      </c>
      <c r="D187" s="154" t="s">
        <v>2789</v>
      </c>
      <c r="E187" s="152" t="s">
        <v>1164</v>
      </c>
      <c r="F187" s="152">
        <v>7712165362</v>
      </c>
      <c r="G187" s="152">
        <v>40</v>
      </c>
      <c r="H187" s="152" t="s">
        <v>2780</v>
      </c>
      <c r="I187" s="274" t="s">
        <v>2788</v>
      </c>
      <c r="J187" s="153" t="s">
        <v>812</v>
      </c>
      <c r="K187" s="318" t="s">
        <v>670</v>
      </c>
      <c r="L187" s="152">
        <v>3</v>
      </c>
      <c r="M187" s="152">
        <v>1</v>
      </c>
      <c r="N187" s="152"/>
      <c r="O187" s="152"/>
      <c r="P187" s="380" t="s">
        <v>2778</v>
      </c>
      <c r="Q187" s="380"/>
      <c r="R187" s="380"/>
      <c r="S187" s="200" t="s">
        <v>1244</v>
      </c>
      <c r="T187" s="200" t="s">
        <v>1493</v>
      </c>
      <c r="U187" s="524" t="s">
        <v>1493</v>
      </c>
      <c r="V187" s="200" t="s">
        <v>1493</v>
      </c>
      <c r="W187" s="523" t="s">
        <v>2678</v>
      </c>
      <c r="X187" s="200" t="s">
        <v>1493</v>
      </c>
      <c r="Y187" s="560" t="s">
        <v>2677</v>
      </c>
      <c r="Z187" s="116"/>
      <c r="AB187" s="339" t="s">
        <v>1493</v>
      </c>
      <c r="AC187" s="334"/>
      <c r="AD187" s="334"/>
      <c r="AE187" s="334"/>
      <c r="AF187" s="334"/>
      <c r="AG187" s="115" t="s">
        <v>777</v>
      </c>
      <c r="AH187" s="147">
        <v>44.1</v>
      </c>
      <c r="AI187" s="146">
        <v>35.6</v>
      </c>
      <c r="AJ187" s="145">
        <v>2.7</v>
      </c>
      <c r="AK187" s="116">
        <v>19.3</v>
      </c>
      <c r="AL187" s="123" t="s">
        <v>124</v>
      </c>
      <c r="AM187" s="116" t="s">
        <v>124</v>
      </c>
      <c r="AN187" s="116" t="s">
        <v>124</v>
      </c>
      <c r="AP187" s="119" t="s">
        <v>124</v>
      </c>
      <c r="AQ187" s="116">
        <v>70.3</v>
      </c>
      <c r="AR187" s="116">
        <v>28.8</v>
      </c>
      <c r="AS187" s="142">
        <v>2.4409722222222219</v>
      </c>
      <c r="AT187" s="120">
        <v>0.2</v>
      </c>
      <c r="AU187" s="116">
        <v>2.2000000000000002</v>
      </c>
      <c r="AV187" s="116">
        <v>19.7</v>
      </c>
      <c r="AW187" s="119">
        <v>40.799999999999997</v>
      </c>
      <c r="AX187" s="440"/>
      <c r="AY187" s="440"/>
      <c r="AZ187" s="440"/>
      <c r="BA187" s="440"/>
      <c r="BB187" s="440"/>
      <c r="BC187" s="440"/>
      <c r="BD187" s="440"/>
      <c r="BE187" s="440"/>
      <c r="BF187" s="440"/>
      <c r="BG187" s="440"/>
      <c r="BH187" s="440"/>
      <c r="BI187" s="440"/>
      <c r="BJ187" s="116" t="s">
        <v>793</v>
      </c>
      <c r="BK187" s="214" t="s">
        <v>409</v>
      </c>
      <c r="BL187" s="214" t="s">
        <v>409</v>
      </c>
      <c r="BM187" s="214" t="s">
        <v>409</v>
      </c>
      <c r="BN187" s="289" t="s">
        <v>409</v>
      </c>
      <c r="BO187" s="289" t="s">
        <v>409</v>
      </c>
      <c r="BP187" s="289" t="s">
        <v>409</v>
      </c>
      <c r="BQ187" s="289" t="s">
        <v>409</v>
      </c>
      <c r="BR187" s="289" t="s">
        <v>409</v>
      </c>
      <c r="BS187" s="214" t="s">
        <v>409</v>
      </c>
      <c r="BT187" s="214" t="s">
        <v>409</v>
      </c>
      <c r="BU187" s="116" t="s">
        <v>124</v>
      </c>
    </row>
    <row r="188" spans="1:82">
      <c r="A188" s="116">
        <v>87</v>
      </c>
      <c r="B188" s="116">
        <f>COUNTIFS($D$2:D188,D188,$F$2:F188,F188)</f>
        <v>2</v>
      </c>
      <c r="C188" s="345">
        <v>6171</v>
      </c>
      <c r="D188" s="154" t="s">
        <v>2155</v>
      </c>
      <c r="E188" s="152" t="s">
        <v>834</v>
      </c>
      <c r="F188" s="152">
        <v>481007231</v>
      </c>
      <c r="G188" s="152">
        <v>69</v>
      </c>
      <c r="H188" s="152" t="s">
        <v>2780</v>
      </c>
      <c r="I188" s="274" t="s">
        <v>613</v>
      </c>
      <c r="J188" s="153" t="s">
        <v>812</v>
      </c>
      <c r="K188" s="318" t="s">
        <v>670</v>
      </c>
      <c r="L188" s="152">
        <v>7</v>
      </c>
      <c r="M188" s="152">
        <v>8</v>
      </c>
      <c r="N188" s="152"/>
      <c r="O188" s="152"/>
      <c r="P188" s="380" t="s">
        <v>2778</v>
      </c>
      <c r="Q188" s="380"/>
      <c r="R188" s="380"/>
      <c r="S188" s="200" t="s">
        <v>1244</v>
      </c>
      <c r="T188" s="200" t="s">
        <v>2680</v>
      </c>
      <c r="U188" s="524" t="s">
        <v>2679</v>
      </c>
      <c r="V188" s="200" t="s">
        <v>1244</v>
      </c>
      <c r="W188" s="523" t="s">
        <v>1493</v>
      </c>
      <c r="X188" s="200" t="s">
        <v>1493</v>
      </c>
      <c r="Y188" s="560"/>
      <c r="Z188" s="116"/>
      <c r="AB188" s="490">
        <v>146</v>
      </c>
      <c r="AC188" s="488"/>
      <c r="AD188" s="488"/>
      <c r="AE188" s="488"/>
      <c r="AF188" s="488"/>
      <c r="AG188" s="115" t="s">
        <v>781</v>
      </c>
      <c r="AH188" s="126">
        <v>64</v>
      </c>
      <c r="AI188" s="146">
        <v>8.1999999999999993</v>
      </c>
      <c r="AJ188" s="145">
        <v>25.3</v>
      </c>
      <c r="AK188" s="116">
        <v>55.4</v>
      </c>
      <c r="AL188" s="123">
        <v>7.9</v>
      </c>
      <c r="AM188" s="116">
        <v>12.4</v>
      </c>
      <c r="AN188" s="116">
        <v>18.399999999999999</v>
      </c>
      <c r="AP188" s="119">
        <v>0</v>
      </c>
      <c r="AQ188" s="595" t="s">
        <v>124</v>
      </c>
      <c r="AR188" s="595" t="s">
        <v>124</v>
      </c>
      <c r="AS188" s="597" t="s">
        <v>124</v>
      </c>
      <c r="AT188" s="596" t="s">
        <v>124</v>
      </c>
      <c r="AU188" s="595" t="s">
        <v>124</v>
      </c>
      <c r="AV188" s="595" t="s">
        <v>124</v>
      </c>
      <c r="AW188" s="594" t="s">
        <v>124</v>
      </c>
      <c r="AX188" s="598"/>
      <c r="AY188" s="598"/>
      <c r="AZ188" s="598"/>
      <c r="BA188" s="598"/>
      <c r="BB188" s="598"/>
      <c r="BC188" s="598"/>
      <c r="BD188" s="598"/>
      <c r="BE188" s="598"/>
      <c r="BF188" s="598"/>
      <c r="BG188" s="598"/>
      <c r="BH188" s="598"/>
      <c r="BI188" s="598"/>
      <c r="BJ188" s="116" t="s">
        <v>793</v>
      </c>
      <c r="BK188" s="214">
        <v>24.7</v>
      </c>
      <c r="BL188" s="214" t="s">
        <v>409</v>
      </c>
      <c r="BM188" s="285">
        <v>146</v>
      </c>
      <c r="BN188" s="213">
        <v>34.9</v>
      </c>
      <c r="BO188" s="213">
        <v>65.099999999999994</v>
      </c>
      <c r="BP188" s="213">
        <v>7.7</v>
      </c>
      <c r="BQ188" s="213">
        <v>1659</v>
      </c>
      <c r="BR188" s="213" t="s">
        <v>409</v>
      </c>
      <c r="BS188" s="212">
        <v>3.84</v>
      </c>
      <c r="BT188" s="275">
        <v>0</v>
      </c>
      <c r="BU188" s="116">
        <v>0.1</v>
      </c>
    </row>
    <row r="189" spans="1:82">
      <c r="A189" s="116">
        <v>88</v>
      </c>
      <c r="B189" s="116">
        <f>COUNTIFS($D$2:D189,D189,$F$2:F189,F189)</f>
        <v>1</v>
      </c>
      <c r="C189" s="345">
        <v>6172</v>
      </c>
      <c r="D189" s="154" t="s">
        <v>2447</v>
      </c>
      <c r="E189" s="152" t="s">
        <v>826</v>
      </c>
      <c r="F189" s="152">
        <v>5409300259</v>
      </c>
      <c r="G189" s="152">
        <v>63</v>
      </c>
      <c r="H189" s="152" t="s">
        <v>2780</v>
      </c>
      <c r="I189" s="274" t="s">
        <v>2787</v>
      </c>
      <c r="J189" s="153" t="s">
        <v>812</v>
      </c>
      <c r="K189" s="318" t="s">
        <v>670</v>
      </c>
      <c r="L189" s="152">
        <v>8</v>
      </c>
      <c r="M189" s="152">
        <v>8</v>
      </c>
      <c r="N189" s="152"/>
      <c r="O189" s="152"/>
      <c r="P189" s="380" t="s">
        <v>2778</v>
      </c>
      <c r="Q189" s="380"/>
      <c r="R189" s="380"/>
      <c r="S189" s="200" t="s">
        <v>1244</v>
      </c>
      <c r="T189" s="200" t="s">
        <v>2680</v>
      </c>
      <c r="U189" s="524" t="s">
        <v>2679</v>
      </c>
      <c r="V189" s="200" t="s">
        <v>1244</v>
      </c>
      <c r="W189" s="523" t="s">
        <v>1493</v>
      </c>
      <c r="X189" s="200" t="s">
        <v>1493</v>
      </c>
      <c r="Y189" s="560" t="s">
        <v>2677</v>
      </c>
      <c r="Z189" s="116"/>
      <c r="AB189" s="490">
        <v>105</v>
      </c>
      <c r="AC189" s="488"/>
      <c r="AD189" s="488"/>
      <c r="AE189" s="488"/>
      <c r="AF189" s="488"/>
      <c r="AG189" s="115" t="s">
        <v>781</v>
      </c>
      <c r="AH189" s="126">
        <v>32</v>
      </c>
      <c r="AI189" s="146">
        <v>36.299999999999997</v>
      </c>
      <c r="AJ189" s="145">
        <v>29</v>
      </c>
      <c r="AK189" s="116">
        <v>29.6</v>
      </c>
      <c r="AL189" s="123">
        <v>0.8</v>
      </c>
      <c r="AM189" s="116">
        <v>2.4</v>
      </c>
      <c r="AN189" s="116" t="s">
        <v>124</v>
      </c>
      <c r="AP189" s="119">
        <v>0.2</v>
      </c>
      <c r="AQ189" s="595" t="s">
        <v>124</v>
      </c>
      <c r="AR189" s="595" t="s">
        <v>124</v>
      </c>
      <c r="AS189" s="597" t="s">
        <v>124</v>
      </c>
      <c r="AT189" s="596" t="s">
        <v>124</v>
      </c>
      <c r="AU189" s="595" t="s">
        <v>124</v>
      </c>
      <c r="AV189" s="595" t="s">
        <v>124</v>
      </c>
      <c r="AW189" s="594" t="s">
        <v>124</v>
      </c>
      <c r="AX189" s="440"/>
      <c r="AY189" s="440"/>
      <c r="AZ189" s="440"/>
      <c r="BA189" s="440"/>
      <c r="BB189" s="440"/>
      <c r="BC189" s="440"/>
      <c r="BD189" s="440"/>
      <c r="BE189" s="440"/>
      <c r="BF189" s="440"/>
      <c r="BG189" s="440"/>
      <c r="BH189" s="440"/>
      <c r="BI189" s="440"/>
      <c r="BJ189" s="118" t="s">
        <v>792</v>
      </c>
      <c r="BK189" s="214">
        <v>5.4</v>
      </c>
      <c r="BL189" s="214" t="s">
        <v>409</v>
      </c>
      <c r="BM189" s="285">
        <v>105</v>
      </c>
      <c r="BN189" s="213">
        <v>17.100000000000001</v>
      </c>
      <c r="BO189" s="213">
        <v>82.9</v>
      </c>
      <c r="BP189" s="213">
        <v>1.9</v>
      </c>
      <c r="BQ189" s="213">
        <v>283.5</v>
      </c>
      <c r="BR189" s="213" t="s">
        <v>409</v>
      </c>
      <c r="BS189" s="212">
        <v>6.18</v>
      </c>
      <c r="BT189" s="275">
        <v>2</v>
      </c>
      <c r="BU189" s="116">
        <v>0.4</v>
      </c>
    </row>
    <row r="190" spans="1:82">
      <c r="A190" s="116">
        <v>89</v>
      </c>
      <c r="B190" s="116">
        <f>COUNTIFS($D$2:D190,D190,$F$2:F190,F190)</f>
        <v>2</v>
      </c>
      <c r="C190" s="345">
        <v>6173</v>
      </c>
      <c r="D190" s="154" t="s">
        <v>2784</v>
      </c>
      <c r="E190" s="152" t="s">
        <v>1387</v>
      </c>
      <c r="F190" s="152">
        <v>295501479</v>
      </c>
      <c r="G190" s="152">
        <v>88</v>
      </c>
      <c r="H190" s="152" t="s">
        <v>2780</v>
      </c>
      <c r="I190" s="274" t="s">
        <v>55</v>
      </c>
      <c r="J190" s="153" t="s">
        <v>812</v>
      </c>
      <c r="K190" s="318" t="s">
        <v>670</v>
      </c>
      <c r="L190" s="152">
        <v>8</v>
      </c>
      <c r="M190" s="152" t="s">
        <v>2786</v>
      </c>
      <c r="N190" s="152"/>
      <c r="O190" s="152"/>
      <c r="P190" s="380" t="s">
        <v>2778</v>
      </c>
      <c r="Q190" s="380"/>
      <c r="R190" s="380"/>
      <c r="S190" s="200" t="s">
        <v>1244</v>
      </c>
      <c r="T190" s="200" t="s">
        <v>2680</v>
      </c>
      <c r="U190" s="524" t="s">
        <v>2679</v>
      </c>
      <c r="V190" s="200" t="s">
        <v>1244</v>
      </c>
      <c r="W190" s="523" t="s">
        <v>1493</v>
      </c>
      <c r="X190" s="200" t="s">
        <v>1493</v>
      </c>
      <c r="Y190" s="560" t="s">
        <v>2677</v>
      </c>
      <c r="Z190" s="116"/>
      <c r="AB190" s="490">
        <v>51846</v>
      </c>
      <c r="AC190" s="488"/>
      <c r="AD190" s="488"/>
      <c r="AE190" s="488"/>
      <c r="AF190" s="488"/>
      <c r="AG190" s="115" t="s">
        <v>2785</v>
      </c>
      <c r="AH190" s="126">
        <v>0.2</v>
      </c>
      <c r="AI190" s="146">
        <v>0.6</v>
      </c>
      <c r="AJ190" s="145">
        <v>96.7</v>
      </c>
      <c r="AK190" s="116">
        <v>0.2</v>
      </c>
      <c r="AL190" s="123">
        <v>0</v>
      </c>
      <c r="AM190" s="116">
        <v>15.3</v>
      </c>
      <c r="AN190" s="116" t="s">
        <v>124</v>
      </c>
      <c r="AP190" s="119">
        <v>0</v>
      </c>
      <c r="AQ190" s="595" t="s">
        <v>124</v>
      </c>
      <c r="AR190" s="595" t="s">
        <v>124</v>
      </c>
      <c r="AS190" s="597" t="s">
        <v>124</v>
      </c>
      <c r="AT190" s="596" t="s">
        <v>124</v>
      </c>
      <c r="AU190" s="595" t="s">
        <v>124</v>
      </c>
      <c r="AV190" s="595" t="s">
        <v>124</v>
      </c>
      <c r="AW190" s="594" t="s">
        <v>124</v>
      </c>
      <c r="AX190" s="440"/>
      <c r="AY190" s="440"/>
      <c r="AZ190" s="440"/>
      <c r="BA190" s="440"/>
      <c r="BB190" s="440"/>
      <c r="BC190" s="440"/>
      <c r="BD190" s="440"/>
      <c r="BE190" s="440"/>
      <c r="BF190" s="440"/>
      <c r="BG190" s="440"/>
      <c r="BH190" s="440"/>
      <c r="BI190" s="440"/>
      <c r="BJ190" s="467" t="s">
        <v>784</v>
      </c>
      <c r="BK190" s="214">
        <v>58.2</v>
      </c>
      <c r="BL190" s="214" t="s">
        <v>409</v>
      </c>
      <c r="BM190" s="285">
        <v>70169</v>
      </c>
      <c r="BN190" s="593">
        <v>0.91500000000000004</v>
      </c>
      <c r="BO190" s="593">
        <v>8.5000000000000006E-2</v>
      </c>
      <c r="BP190" s="213">
        <v>24.9</v>
      </c>
      <c r="BQ190" s="213">
        <v>14176</v>
      </c>
      <c r="BR190" s="213" t="s">
        <v>409</v>
      </c>
      <c r="BS190" s="212">
        <v>12.42</v>
      </c>
      <c r="BT190" s="275">
        <v>0</v>
      </c>
      <c r="BU190" s="116">
        <v>79.7</v>
      </c>
    </row>
    <row r="191" spans="1:82">
      <c r="A191" s="116">
        <v>90</v>
      </c>
      <c r="B191" s="116">
        <f>COUNTIFS($D$2:D191,D191,$F$2:F191,F191)</f>
        <v>3</v>
      </c>
      <c r="C191" s="345">
        <v>6174</v>
      </c>
      <c r="D191" s="154" t="s">
        <v>2784</v>
      </c>
      <c r="E191" s="152" t="s">
        <v>1387</v>
      </c>
      <c r="F191" s="152">
        <v>295501479</v>
      </c>
      <c r="G191" s="152">
        <v>88</v>
      </c>
      <c r="H191" s="152" t="s">
        <v>2780</v>
      </c>
      <c r="I191" s="274" t="s">
        <v>55</v>
      </c>
      <c r="J191" s="153" t="s">
        <v>812</v>
      </c>
      <c r="K191" s="318" t="s">
        <v>670</v>
      </c>
      <c r="L191" s="152">
        <v>4</v>
      </c>
      <c r="M191" s="152" t="s">
        <v>1030</v>
      </c>
      <c r="N191" s="152"/>
      <c r="O191" s="152"/>
      <c r="P191" s="380" t="s">
        <v>2778</v>
      </c>
      <c r="Q191" s="380"/>
      <c r="R191" s="380"/>
      <c r="S191" s="200" t="s">
        <v>1244</v>
      </c>
      <c r="T191" s="200" t="s">
        <v>2680</v>
      </c>
      <c r="U191" s="524" t="s">
        <v>2679</v>
      </c>
      <c r="V191" s="200" t="s">
        <v>1244</v>
      </c>
      <c r="W191" s="523" t="s">
        <v>2678</v>
      </c>
      <c r="X191" s="200" t="s">
        <v>1493</v>
      </c>
      <c r="Y191" s="560"/>
      <c r="Z191" s="116"/>
      <c r="AB191" s="490">
        <v>70169</v>
      </c>
      <c r="AC191" s="488"/>
      <c r="AD191" s="488"/>
      <c r="AE191" s="488"/>
      <c r="AF191" s="488"/>
      <c r="AG191" s="115" t="s">
        <v>777</v>
      </c>
      <c r="AH191" s="126">
        <v>2.2999999999999998</v>
      </c>
      <c r="AI191" s="146">
        <v>2.5</v>
      </c>
      <c r="AJ191" s="145">
        <v>92.3</v>
      </c>
      <c r="AK191" s="116">
        <v>0.2</v>
      </c>
      <c r="AL191" s="123">
        <v>0.04</v>
      </c>
      <c r="AM191" s="116">
        <v>2.4</v>
      </c>
      <c r="AN191" s="116" t="s">
        <v>124</v>
      </c>
      <c r="AP191" s="119">
        <v>0</v>
      </c>
      <c r="AQ191" s="116">
        <v>12.8</v>
      </c>
      <c r="AR191" s="116">
        <v>66.7</v>
      </c>
      <c r="AS191" s="142">
        <v>0.19190404797601199</v>
      </c>
      <c r="AT191" s="120">
        <v>0</v>
      </c>
      <c r="AU191" s="116">
        <v>0</v>
      </c>
      <c r="AV191" s="116" t="s">
        <v>124</v>
      </c>
      <c r="AW191" s="119" t="s">
        <v>124</v>
      </c>
      <c r="AX191" s="440"/>
      <c r="AY191" s="440"/>
      <c r="AZ191" s="440"/>
      <c r="BA191" s="440"/>
      <c r="BB191" s="440"/>
      <c r="BC191" s="440"/>
      <c r="BD191" s="440"/>
      <c r="BE191" s="440"/>
      <c r="BF191" s="440"/>
      <c r="BG191" s="440"/>
      <c r="BH191" s="440"/>
      <c r="BI191" s="440"/>
      <c r="BJ191" s="467" t="s">
        <v>784</v>
      </c>
      <c r="BK191" s="214" t="s">
        <v>409</v>
      </c>
      <c r="BL191" s="214" t="s">
        <v>409</v>
      </c>
      <c r="BM191" s="285">
        <v>51846</v>
      </c>
      <c r="BN191" s="593">
        <v>0.92</v>
      </c>
      <c r="BO191" s="593">
        <v>0.08</v>
      </c>
      <c r="BP191" s="213">
        <v>27.3</v>
      </c>
      <c r="BQ191" s="213">
        <v>14439</v>
      </c>
      <c r="BR191" s="213" t="s">
        <v>409</v>
      </c>
      <c r="BS191" s="212">
        <v>10.79</v>
      </c>
      <c r="BT191" s="275">
        <v>0</v>
      </c>
      <c r="BU191" s="116">
        <v>79.099999999999994</v>
      </c>
    </row>
    <row r="192" spans="1:82">
      <c r="A192" s="320">
        <v>91</v>
      </c>
      <c r="B192" s="116">
        <f>COUNTIFS($D$2:D192,D192,$F$2:F192,F192)</f>
        <v>1</v>
      </c>
      <c r="C192" s="592" t="s">
        <v>2783</v>
      </c>
      <c r="D192" s="591" t="s">
        <v>90</v>
      </c>
      <c r="E192" s="587" t="s">
        <v>1328</v>
      </c>
      <c r="F192" s="587">
        <v>350913413</v>
      </c>
      <c r="G192" s="152">
        <v>82</v>
      </c>
      <c r="H192" s="587" t="s">
        <v>2780</v>
      </c>
      <c r="I192" s="590" t="s">
        <v>2623</v>
      </c>
      <c r="J192" s="589" t="s">
        <v>812</v>
      </c>
      <c r="K192" s="588" t="s">
        <v>670</v>
      </c>
      <c r="L192" s="587">
        <v>5</v>
      </c>
      <c r="M192" s="320">
        <v>1</v>
      </c>
      <c r="N192" s="320"/>
      <c r="O192" s="320"/>
      <c r="P192" s="586" t="s">
        <v>2778</v>
      </c>
      <c r="Q192" s="586"/>
      <c r="R192" s="586"/>
      <c r="S192" s="585" t="s">
        <v>1244</v>
      </c>
      <c r="T192" s="585" t="s">
        <v>2680</v>
      </c>
      <c r="U192" s="585" t="s">
        <v>1493</v>
      </c>
      <c r="V192" s="200" t="s">
        <v>1244</v>
      </c>
      <c r="W192" s="585" t="s">
        <v>2678</v>
      </c>
      <c r="X192" s="585" t="s">
        <v>1493</v>
      </c>
      <c r="Y192" s="584" t="s">
        <v>2677</v>
      </c>
      <c r="Z192" s="320"/>
      <c r="AA192" s="320"/>
      <c r="AB192" s="583">
        <v>412</v>
      </c>
      <c r="AC192" s="582"/>
      <c r="AD192" s="582"/>
      <c r="AE192" s="582"/>
      <c r="AF192" s="582"/>
      <c r="AG192" s="581" t="s">
        <v>2782</v>
      </c>
      <c r="AH192" s="580"/>
      <c r="AI192" s="579"/>
      <c r="AJ192" s="578"/>
      <c r="AK192" s="320"/>
      <c r="AL192" s="320"/>
      <c r="AM192" s="320"/>
      <c r="AN192" s="320"/>
      <c r="AP192" s="576"/>
      <c r="AQ192" s="320"/>
      <c r="AR192" s="320"/>
      <c r="AS192" s="577"/>
      <c r="AT192" s="320"/>
      <c r="AU192" s="320"/>
      <c r="AV192" s="320"/>
      <c r="AW192" s="576"/>
      <c r="AX192" s="440"/>
      <c r="AY192" s="440"/>
      <c r="AZ192" s="440"/>
      <c r="BA192" s="440"/>
      <c r="BB192" s="440"/>
      <c r="BC192" s="440"/>
      <c r="BD192" s="440"/>
      <c r="BE192" s="440"/>
      <c r="BF192" s="440"/>
      <c r="BG192" s="440"/>
      <c r="BH192" s="440"/>
      <c r="BI192" s="440"/>
      <c r="BJ192" s="320"/>
      <c r="BK192" s="574" t="s">
        <v>409</v>
      </c>
      <c r="BL192" s="574" t="s">
        <v>409</v>
      </c>
      <c r="BM192" s="574">
        <v>412</v>
      </c>
      <c r="BN192" s="575">
        <v>49.3</v>
      </c>
      <c r="BO192" s="575">
        <v>50.7</v>
      </c>
      <c r="BP192" s="575" t="s">
        <v>409</v>
      </c>
      <c r="BQ192" s="575" t="s">
        <v>409</v>
      </c>
      <c r="BR192" s="575" t="s">
        <v>409</v>
      </c>
      <c r="BS192" s="574" t="s">
        <v>409</v>
      </c>
      <c r="BT192" s="574">
        <v>0</v>
      </c>
      <c r="BU192" s="116"/>
      <c r="BW192" s="572"/>
      <c r="BX192" s="573"/>
      <c r="BY192" s="573"/>
      <c r="BZ192" s="572"/>
      <c r="CA192" s="572"/>
      <c r="CB192" s="572"/>
      <c r="CC192" s="572"/>
      <c r="CD192" s="572"/>
    </row>
    <row r="193" spans="1:73">
      <c r="A193" s="116">
        <v>92</v>
      </c>
      <c r="B193" s="116">
        <f>COUNTIFS($D$2:D193,D193,$F$2:F193,F193)</f>
        <v>2</v>
      </c>
      <c r="C193" s="345" t="s">
        <v>2781</v>
      </c>
      <c r="D193" s="154" t="s">
        <v>90</v>
      </c>
      <c r="E193" s="152" t="s">
        <v>1328</v>
      </c>
      <c r="F193" s="152">
        <v>350913413</v>
      </c>
      <c r="G193" s="152">
        <v>82</v>
      </c>
      <c r="H193" s="152" t="s">
        <v>2780</v>
      </c>
      <c r="I193" s="274" t="s">
        <v>2623</v>
      </c>
      <c r="J193" s="153" t="s">
        <v>812</v>
      </c>
      <c r="K193" s="318" t="s">
        <v>670</v>
      </c>
      <c r="L193" s="152">
        <v>14</v>
      </c>
      <c r="M193" s="152">
        <v>1</v>
      </c>
      <c r="N193" s="152"/>
      <c r="O193" s="152"/>
      <c r="P193" s="380" t="s">
        <v>2778</v>
      </c>
      <c r="Q193" s="380"/>
      <c r="R193" s="380"/>
      <c r="S193" s="200" t="s">
        <v>1244</v>
      </c>
      <c r="T193" s="200" t="s">
        <v>2680</v>
      </c>
      <c r="U193" s="524" t="s">
        <v>1493</v>
      </c>
      <c r="V193" s="200" t="s">
        <v>1244</v>
      </c>
      <c r="W193" s="523" t="s">
        <v>2678</v>
      </c>
      <c r="X193" s="200" t="s">
        <v>1493</v>
      </c>
      <c r="Y193" s="560" t="s">
        <v>2677</v>
      </c>
      <c r="Z193" s="116"/>
      <c r="AB193" s="490" t="s">
        <v>1493</v>
      </c>
      <c r="AC193" s="488"/>
      <c r="AD193" s="488"/>
      <c r="AE193" s="488"/>
      <c r="AF193" s="488"/>
      <c r="AG193" s="115" t="s">
        <v>2779</v>
      </c>
      <c r="AH193" s="126">
        <v>11.1</v>
      </c>
      <c r="AI193" s="146">
        <v>22.3</v>
      </c>
      <c r="AJ193" s="145">
        <v>60.8</v>
      </c>
      <c r="AK193" s="116">
        <v>7.5</v>
      </c>
      <c r="AL193" s="123">
        <v>1.4</v>
      </c>
      <c r="AM193" s="116">
        <v>13.6</v>
      </c>
      <c r="AQ193" s="116">
        <v>73.5</v>
      </c>
      <c r="AR193" s="116">
        <v>23.7</v>
      </c>
      <c r="AS193" s="142">
        <v>3.1012658227848102</v>
      </c>
      <c r="AT193" s="120">
        <v>0.4</v>
      </c>
      <c r="AX193" s="440"/>
      <c r="AY193" s="440"/>
      <c r="AZ193" s="440"/>
      <c r="BA193" s="440"/>
      <c r="BB193" s="440"/>
      <c r="BC193" s="440"/>
      <c r="BD193" s="440"/>
      <c r="BE193" s="440"/>
      <c r="BF193" s="440"/>
      <c r="BG193" s="440"/>
      <c r="BH193" s="440"/>
      <c r="BI193" s="440"/>
      <c r="BJ193" s="116" t="s">
        <v>786</v>
      </c>
      <c r="BK193" s="214" t="s">
        <v>409</v>
      </c>
      <c r="BL193" s="214" t="s">
        <v>409</v>
      </c>
      <c r="BM193" s="285">
        <v>412</v>
      </c>
      <c r="BN193" s="213">
        <v>49.3</v>
      </c>
      <c r="BO193" s="213">
        <v>50.7</v>
      </c>
      <c r="BP193" s="213" t="s">
        <v>409</v>
      </c>
      <c r="BQ193" s="213" t="s">
        <v>409</v>
      </c>
      <c r="BR193" s="213" t="s">
        <v>409</v>
      </c>
      <c r="BS193" s="212" t="s">
        <v>409</v>
      </c>
      <c r="BT193" s="275">
        <v>0</v>
      </c>
      <c r="BU193" s="116"/>
    </row>
    <row r="194" spans="1:73">
      <c r="A194" s="116">
        <v>93</v>
      </c>
      <c r="B194" s="116">
        <f>COUNTIFS($D$2:D194,D194,$F$2:F194,F194)</f>
        <v>1</v>
      </c>
      <c r="C194" s="571">
        <v>6190</v>
      </c>
      <c r="D194" s="570" t="s">
        <v>224</v>
      </c>
      <c r="E194" s="152" t="s">
        <v>1012</v>
      </c>
      <c r="F194" s="152">
        <v>6002031992</v>
      </c>
      <c r="G194" s="152">
        <v>57</v>
      </c>
      <c r="H194" s="152" t="s">
        <v>2775</v>
      </c>
      <c r="I194" s="274" t="s">
        <v>226</v>
      </c>
      <c r="J194" s="153" t="s">
        <v>812</v>
      </c>
      <c r="K194" s="318" t="s">
        <v>670</v>
      </c>
      <c r="L194" s="152">
        <v>4</v>
      </c>
      <c r="M194" s="152">
        <v>1</v>
      </c>
      <c r="N194" s="152"/>
      <c r="O194" s="152"/>
      <c r="P194" s="380" t="s">
        <v>2778</v>
      </c>
      <c r="Q194" s="380"/>
      <c r="R194" s="380"/>
      <c r="S194" s="200" t="s">
        <v>1244</v>
      </c>
      <c r="T194" s="200" t="s">
        <v>1493</v>
      </c>
      <c r="U194" s="524" t="s">
        <v>1493</v>
      </c>
      <c r="V194" s="200" t="s">
        <v>1493</v>
      </c>
      <c r="W194" s="523" t="s">
        <v>2678</v>
      </c>
      <c r="X194" s="200" t="s">
        <v>1493</v>
      </c>
      <c r="Y194" s="560" t="s">
        <v>2677</v>
      </c>
      <c r="Z194" s="119"/>
      <c r="AA194" s="119"/>
      <c r="AB194" s="339">
        <v>821</v>
      </c>
      <c r="AC194" s="569"/>
      <c r="AD194" s="569"/>
      <c r="AE194" s="569"/>
      <c r="AF194" s="569"/>
      <c r="AG194" s="568" t="s">
        <v>777</v>
      </c>
      <c r="AH194" s="126">
        <v>5.5</v>
      </c>
      <c r="AI194" s="146">
        <v>34.4</v>
      </c>
      <c r="AJ194" s="145">
        <v>57.4</v>
      </c>
      <c r="AK194" s="116">
        <v>0.7</v>
      </c>
      <c r="AL194" s="123">
        <v>1.1000000000000001</v>
      </c>
      <c r="AM194" s="116" t="s">
        <v>124</v>
      </c>
      <c r="AN194" s="116" t="s">
        <v>124</v>
      </c>
      <c r="AP194" s="119" t="s">
        <v>124</v>
      </c>
      <c r="AQ194" s="116">
        <v>66.7</v>
      </c>
      <c r="AR194" s="116">
        <v>30.1</v>
      </c>
      <c r="AS194" s="142">
        <v>2.2159468438538208</v>
      </c>
      <c r="AT194" s="120">
        <v>0.04</v>
      </c>
      <c r="AU194" s="116">
        <v>0.3</v>
      </c>
      <c r="AV194" s="116">
        <v>5.3</v>
      </c>
      <c r="AW194" s="119">
        <v>8.6999999999999993</v>
      </c>
      <c r="AX194" s="440"/>
      <c r="AY194" s="440"/>
      <c r="AZ194" s="440"/>
      <c r="BA194" s="440"/>
      <c r="BB194" s="440"/>
      <c r="BC194" s="440"/>
      <c r="BD194" s="440"/>
      <c r="BE194" s="440"/>
      <c r="BF194" s="440"/>
      <c r="BG194" s="440"/>
      <c r="BH194" s="440"/>
      <c r="BI194" s="440"/>
      <c r="BJ194" s="116" t="s">
        <v>786</v>
      </c>
      <c r="BK194" s="214" t="s">
        <v>409</v>
      </c>
      <c r="BL194" s="214" t="s">
        <v>409</v>
      </c>
      <c r="BM194" s="285">
        <v>821</v>
      </c>
      <c r="BN194" s="213">
        <v>25.5</v>
      </c>
      <c r="BO194" s="213">
        <v>74.5</v>
      </c>
      <c r="BP194" s="213" t="s">
        <v>409</v>
      </c>
      <c r="BQ194" s="213" t="s">
        <v>409</v>
      </c>
      <c r="BR194" s="213" t="s">
        <v>409</v>
      </c>
      <c r="BS194" s="212" t="s">
        <v>409</v>
      </c>
      <c r="BT194" s="275">
        <v>0</v>
      </c>
      <c r="BU194" s="116" t="s">
        <v>124</v>
      </c>
    </row>
    <row r="195" spans="1:73">
      <c r="A195" s="116">
        <v>94</v>
      </c>
      <c r="B195" s="116">
        <f>COUNTIFS($D$2:D195,D195,$F$2:F195,F195)</f>
        <v>1</v>
      </c>
      <c r="C195" s="345">
        <v>6191</v>
      </c>
      <c r="D195" s="154" t="s">
        <v>2777</v>
      </c>
      <c r="E195" s="152" t="s">
        <v>2776</v>
      </c>
      <c r="F195" s="152">
        <v>5959241057</v>
      </c>
      <c r="G195" s="152">
        <v>58</v>
      </c>
      <c r="H195" s="152" t="s">
        <v>2775</v>
      </c>
      <c r="I195" s="274" t="s">
        <v>164</v>
      </c>
      <c r="J195" s="153" t="s">
        <v>812</v>
      </c>
      <c r="K195" s="318" t="s">
        <v>670</v>
      </c>
      <c r="L195" s="152">
        <v>19</v>
      </c>
      <c r="M195" s="152" t="s">
        <v>906</v>
      </c>
      <c r="N195" s="152"/>
      <c r="O195" s="152"/>
      <c r="P195" s="380" t="s">
        <v>2742</v>
      </c>
      <c r="Q195" s="380"/>
      <c r="R195" s="380"/>
      <c r="S195" s="200" t="s">
        <v>1244</v>
      </c>
      <c r="T195" s="200" t="s">
        <v>1493</v>
      </c>
      <c r="U195" s="524" t="s">
        <v>2679</v>
      </c>
      <c r="V195" s="200" t="s">
        <v>1244</v>
      </c>
      <c r="W195" s="523" t="s">
        <v>2678</v>
      </c>
      <c r="X195" s="200" t="s">
        <v>1493</v>
      </c>
      <c r="Y195" s="200" t="s">
        <v>1493</v>
      </c>
      <c r="Z195" s="119"/>
      <c r="AA195" s="119"/>
      <c r="AB195" s="339">
        <v>100</v>
      </c>
      <c r="AC195" s="569"/>
      <c r="AD195" s="569"/>
      <c r="AE195" s="569"/>
      <c r="AF195" s="569"/>
      <c r="AG195" s="568" t="s">
        <v>781</v>
      </c>
      <c r="AH195" s="126">
        <v>18</v>
      </c>
      <c r="AI195" s="146">
        <v>73.900000000000006</v>
      </c>
      <c r="AJ195" s="145">
        <v>6.5</v>
      </c>
      <c r="AK195" s="116">
        <v>15</v>
      </c>
      <c r="AL195" s="123">
        <v>1.8</v>
      </c>
      <c r="AM195" s="116">
        <v>10.199999999999999</v>
      </c>
      <c r="AN195" s="116">
        <v>25.8</v>
      </c>
      <c r="AP195" s="119">
        <v>0.09</v>
      </c>
      <c r="AQ195" s="116">
        <v>70.3</v>
      </c>
      <c r="AR195" s="116">
        <v>27.8</v>
      </c>
      <c r="AS195" s="142">
        <v>2.528776978417266</v>
      </c>
      <c r="AT195" s="120">
        <v>0.2</v>
      </c>
      <c r="AU195" s="116">
        <v>1.1000000000000001</v>
      </c>
      <c r="AV195" s="116">
        <v>4.5999999999999996</v>
      </c>
      <c r="AW195" s="119">
        <v>14.1</v>
      </c>
      <c r="AX195" s="440"/>
      <c r="AY195" s="440"/>
      <c r="AZ195" s="440"/>
      <c r="BA195" s="440"/>
      <c r="BB195" s="440"/>
      <c r="BC195" s="440"/>
      <c r="BD195" s="440"/>
      <c r="BE195" s="440"/>
      <c r="BF195" s="440"/>
      <c r="BG195" s="440"/>
      <c r="BH195" s="440"/>
      <c r="BI195" s="440"/>
      <c r="BJ195" s="116" t="s">
        <v>172</v>
      </c>
      <c r="BK195" s="214" t="s">
        <v>409</v>
      </c>
      <c r="BL195" s="214" t="s">
        <v>409</v>
      </c>
      <c r="BM195" s="285">
        <v>100</v>
      </c>
      <c r="BN195" s="213">
        <v>14</v>
      </c>
      <c r="BO195" s="213">
        <v>86</v>
      </c>
      <c r="BP195" s="213" t="s">
        <v>409</v>
      </c>
      <c r="BQ195" s="213" t="s">
        <v>409</v>
      </c>
      <c r="BR195" s="213" t="s">
        <v>409</v>
      </c>
      <c r="BS195" s="212" t="s">
        <v>409</v>
      </c>
      <c r="BT195" s="275">
        <v>0</v>
      </c>
      <c r="BU195" s="116">
        <v>3.46</v>
      </c>
    </row>
    <row r="196" spans="1:73">
      <c r="A196" s="116">
        <v>95</v>
      </c>
      <c r="B196" s="116">
        <f>COUNTIFS($D$2:D196,D196,$F$2:F196,F196)</f>
        <v>1</v>
      </c>
      <c r="C196" s="486">
        <v>6205</v>
      </c>
      <c r="D196" s="284" t="s">
        <v>2774</v>
      </c>
      <c r="E196" s="373" t="s">
        <v>2773</v>
      </c>
      <c r="F196" s="152">
        <v>525408097</v>
      </c>
      <c r="G196" s="152">
        <v>65</v>
      </c>
      <c r="H196" s="152" t="s">
        <v>2767</v>
      </c>
      <c r="I196" s="274" t="s">
        <v>60</v>
      </c>
      <c r="J196" s="194" t="s">
        <v>2772</v>
      </c>
      <c r="K196" s="318" t="s">
        <v>670</v>
      </c>
      <c r="L196" s="152">
        <v>5</v>
      </c>
      <c r="M196" s="152">
        <v>2</v>
      </c>
      <c r="N196" s="152"/>
      <c r="O196" s="152"/>
      <c r="P196" s="380" t="s">
        <v>2742</v>
      </c>
      <c r="Q196" s="380"/>
      <c r="R196" s="380"/>
      <c r="S196" s="200" t="s">
        <v>1244</v>
      </c>
      <c r="T196" s="200" t="s">
        <v>1493</v>
      </c>
      <c r="U196" s="524" t="s">
        <v>1493</v>
      </c>
      <c r="V196" s="200" t="s">
        <v>1244</v>
      </c>
      <c r="W196" s="523" t="s">
        <v>2678</v>
      </c>
      <c r="X196" s="200" t="s">
        <v>1493</v>
      </c>
      <c r="Y196" s="560" t="s">
        <v>2677</v>
      </c>
      <c r="Z196" s="116"/>
      <c r="AB196" s="339" t="s">
        <v>1493</v>
      </c>
      <c r="AC196" s="334"/>
      <c r="AD196" s="334"/>
      <c r="AE196" s="334"/>
      <c r="AF196" s="334"/>
      <c r="AG196" s="115" t="s">
        <v>801</v>
      </c>
      <c r="AH196" s="126">
        <v>24</v>
      </c>
      <c r="AI196" s="146">
        <v>19</v>
      </c>
      <c r="AJ196" s="145">
        <v>55.3</v>
      </c>
      <c r="AK196" s="116">
        <v>21.2</v>
      </c>
      <c r="AL196" s="144">
        <v>1.78</v>
      </c>
      <c r="AM196" s="139">
        <v>7.41</v>
      </c>
      <c r="AQ196" s="493">
        <v>36.700000000000003</v>
      </c>
      <c r="AR196" s="493">
        <v>51.4</v>
      </c>
      <c r="AS196" s="142">
        <v>0.71400778210116744</v>
      </c>
      <c r="AT196" s="436">
        <v>0.59</v>
      </c>
      <c r="AU196" s="436">
        <v>0.22</v>
      </c>
      <c r="AX196" s="440"/>
      <c r="AY196" s="440"/>
      <c r="AZ196" s="440"/>
      <c r="BA196" s="440"/>
      <c r="BB196" s="440"/>
      <c r="BC196" s="440"/>
      <c r="BD196" s="440"/>
      <c r="BE196" s="440"/>
      <c r="BF196" s="440"/>
      <c r="BG196" s="440"/>
      <c r="BH196" s="440"/>
      <c r="BI196" s="440"/>
      <c r="BJ196" s="116" t="s">
        <v>780</v>
      </c>
      <c r="BK196" s="214" t="s">
        <v>409</v>
      </c>
      <c r="BL196" s="214" t="s">
        <v>409</v>
      </c>
      <c r="BM196" s="214" t="s">
        <v>409</v>
      </c>
      <c r="BN196" s="289" t="s">
        <v>409</v>
      </c>
      <c r="BO196" s="289" t="s">
        <v>409</v>
      </c>
      <c r="BP196" s="289" t="s">
        <v>2771</v>
      </c>
      <c r="BQ196" s="289" t="s">
        <v>409</v>
      </c>
      <c r="BR196" s="289">
        <v>345</v>
      </c>
      <c r="BS196" s="214">
        <v>3.68</v>
      </c>
      <c r="BT196" s="214" t="s">
        <v>409</v>
      </c>
      <c r="BU196" s="116"/>
    </row>
    <row r="197" spans="1:73">
      <c r="A197" s="116">
        <v>96</v>
      </c>
      <c r="B197" s="116">
        <f>COUNTIFS($D$2:D197,D197,$F$2:F197,F197)</f>
        <v>1</v>
      </c>
      <c r="C197" s="345">
        <v>6212</v>
      </c>
      <c r="D197" s="154" t="s">
        <v>2770</v>
      </c>
      <c r="E197" s="152" t="s">
        <v>1074</v>
      </c>
      <c r="F197" s="152">
        <v>7707103679</v>
      </c>
      <c r="G197" s="152">
        <v>40</v>
      </c>
      <c r="H197" s="152" t="s">
        <v>2767</v>
      </c>
      <c r="I197" s="274" t="s">
        <v>2769</v>
      </c>
      <c r="J197" s="153" t="s">
        <v>812</v>
      </c>
      <c r="K197" s="318" t="s">
        <v>670</v>
      </c>
      <c r="L197" s="152">
        <v>10</v>
      </c>
      <c r="M197" s="152">
        <v>2</v>
      </c>
      <c r="N197" s="152"/>
      <c r="O197" s="152"/>
      <c r="P197" s="380" t="s">
        <v>2742</v>
      </c>
      <c r="Q197" s="380"/>
      <c r="R197" s="380"/>
      <c r="S197" s="200" t="s">
        <v>1244</v>
      </c>
      <c r="T197" s="200" t="s">
        <v>1493</v>
      </c>
      <c r="U197" s="524" t="s">
        <v>1493</v>
      </c>
      <c r="V197" s="200" t="s">
        <v>1244</v>
      </c>
      <c r="W197" s="523" t="s">
        <v>2678</v>
      </c>
      <c r="X197" s="200" t="s">
        <v>1493</v>
      </c>
      <c r="Y197" s="560" t="s">
        <v>1493</v>
      </c>
      <c r="Z197" s="116"/>
      <c r="AB197" s="339">
        <v>15265</v>
      </c>
      <c r="AC197" s="334"/>
      <c r="AD197" s="334"/>
      <c r="AE197" s="334"/>
      <c r="AF197" s="334"/>
      <c r="AG197" s="115" t="s">
        <v>777</v>
      </c>
      <c r="AH197" s="126">
        <v>64.5</v>
      </c>
      <c r="AI197" s="146">
        <v>28.4</v>
      </c>
      <c r="AJ197" s="145">
        <v>2.42</v>
      </c>
      <c r="AK197" s="116">
        <v>27.2</v>
      </c>
      <c r="AL197" s="144">
        <v>24.5</v>
      </c>
      <c r="AM197" s="139">
        <v>38</v>
      </c>
      <c r="AQ197" s="493">
        <v>46.5</v>
      </c>
      <c r="AR197" s="493">
        <v>52.5</v>
      </c>
      <c r="AS197" s="142">
        <v>0.88571428571428568</v>
      </c>
      <c r="AT197" s="436">
        <v>1.44</v>
      </c>
      <c r="AU197" s="436">
        <v>0.3</v>
      </c>
      <c r="AX197" s="440"/>
      <c r="AY197" s="440"/>
      <c r="AZ197" s="440"/>
      <c r="BA197" s="440"/>
      <c r="BB197" s="440"/>
      <c r="BC197" s="440"/>
      <c r="BD197" s="440"/>
      <c r="BE197" s="440"/>
      <c r="BF197" s="440"/>
      <c r="BG197" s="440"/>
      <c r="BH197" s="440"/>
      <c r="BI197" s="440"/>
      <c r="BJ197" s="116" t="s">
        <v>793</v>
      </c>
      <c r="BK197" s="214" t="s">
        <v>409</v>
      </c>
      <c r="BL197" s="214" t="s">
        <v>409</v>
      </c>
      <c r="BM197" s="285">
        <v>15265</v>
      </c>
      <c r="BN197" s="213">
        <v>91.8</v>
      </c>
      <c r="BO197" s="213">
        <v>8.1999999999999993</v>
      </c>
      <c r="BP197" s="213" t="s">
        <v>409</v>
      </c>
      <c r="BQ197" s="213" t="s">
        <v>409</v>
      </c>
      <c r="BR197" s="213" t="s">
        <v>409</v>
      </c>
      <c r="BS197" s="212" t="s">
        <v>409</v>
      </c>
      <c r="BT197" s="275">
        <v>2</v>
      </c>
      <c r="BU197" s="116"/>
    </row>
    <row r="198" spans="1:73">
      <c r="A198" s="116">
        <v>98</v>
      </c>
      <c r="B198" s="116">
        <f>COUNTIFS($D$2:D198,D198,$F$2:F198,F198)</f>
        <v>1</v>
      </c>
      <c r="C198" s="345">
        <v>6213</v>
      </c>
      <c r="D198" s="154" t="s">
        <v>2768</v>
      </c>
      <c r="E198" s="152" t="s">
        <v>1277</v>
      </c>
      <c r="F198" s="152">
        <v>8658266210</v>
      </c>
      <c r="G198" s="152">
        <v>31</v>
      </c>
      <c r="H198" s="152" t="s">
        <v>2767</v>
      </c>
      <c r="I198" s="274" t="s">
        <v>2766</v>
      </c>
      <c r="J198" s="153" t="s">
        <v>812</v>
      </c>
      <c r="K198" s="318" t="s">
        <v>670</v>
      </c>
      <c r="L198" s="152">
        <v>10</v>
      </c>
      <c r="M198" s="152">
        <v>2</v>
      </c>
      <c r="N198" s="152"/>
      <c r="O198" s="152"/>
      <c r="P198" s="380" t="s">
        <v>2742</v>
      </c>
      <c r="Q198" s="380"/>
      <c r="R198" s="380"/>
      <c r="S198" s="200" t="s">
        <v>1244</v>
      </c>
      <c r="T198" s="200" t="s">
        <v>1493</v>
      </c>
      <c r="U198" s="524" t="s">
        <v>1493</v>
      </c>
      <c r="V198" s="200" t="s">
        <v>1244</v>
      </c>
      <c r="W198" s="523" t="s">
        <v>2678</v>
      </c>
      <c r="X198" s="200" t="s">
        <v>1493</v>
      </c>
      <c r="Y198" s="560" t="s">
        <v>1493</v>
      </c>
      <c r="Z198" s="116"/>
      <c r="AB198" s="339">
        <v>346</v>
      </c>
      <c r="AC198" s="334"/>
      <c r="AD198" s="334"/>
      <c r="AE198" s="334"/>
      <c r="AF198" s="334"/>
      <c r="AG198" s="115" t="s">
        <v>781</v>
      </c>
      <c r="AH198" s="126">
        <v>4.1500000000000004</v>
      </c>
      <c r="AI198" s="146">
        <v>2.67</v>
      </c>
      <c r="AJ198" s="145">
        <v>92</v>
      </c>
      <c r="AK198" s="116">
        <v>3.33</v>
      </c>
      <c r="AL198" s="144">
        <v>0.22</v>
      </c>
      <c r="AM198" s="139">
        <v>5.26</v>
      </c>
      <c r="AQ198" s="493">
        <v>71.400000000000006</v>
      </c>
      <c r="AR198" s="493">
        <v>26.1</v>
      </c>
      <c r="AS198" s="142">
        <v>2.735632183908046</v>
      </c>
      <c r="AT198" s="436">
        <v>0.13</v>
      </c>
      <c r="AU198" s="436">
        <v>2.3E-2</v>
      </c>
      <c r="AX198" s="440"/>
      <c r="AY198" s="440"/>
      <c r="AZ198" s="440"/>
      <c r="BA198" s="440"/>
      <c r="BB198" s="440"/>
      <c r="BC198" s="440"/>
      <c r="BD198" s="440"/>
      <c r="BE198" s="440"/>
      <c r="BF198" s="440"/>
      <c r="BG198" s="440"/>
      <c r="BH198" s="440"/>
      <c r="BI198" s="440"/>
      <c r="BJ198" s="116" t="s">
        <v>784</v>
      </c>
      <c r="BK198" s="214" t="s">
        <v>409</v>
      </c>
      <c r="BL198" s="214" t="s">
        <v>409</v>
      </c>
      <c r="BM198" s="285">
        <v>346</v>
      </c>
      <c r="BN198" s="213">
        <v>11.8</v>
      </c>
      <c r="BO198" s="213">
        <v>88.2</v>
      </c>
      <c r="BP198" s="213" t="s">
        <v>409</v>
      </c>
      <c r="BQ198" s="213" t="s">
        <v>409</v>
      </c>
      <c r="BR198" s="213" t="s">
        <v>409</v>
      </c>
      <c r="BS198" s="212" t="s">
        <v>409</v>
      </c>
      <c r="BT198" s="275">
        <v>0</v>
      </c>
      <c r="BU198" s="116"/>
    </row>
    <row r="199" spans="1:73">
      <c r="A199" s="116">
        <v>97</v>
      </c>
      <c r="B199" s="116">
        <f>COUNTIFS($D$2:D199,D199,$F$2:F199,F199)</f>
        <v>1</v>
      </c>
      <c r="C199" s="345">
        <v>6227</v>
      </c>
      <c r="D199" s="154" t="s">
        <v>2765</v>
      </c>
      <c r="E199" s="152" t="s">
        <v>879</v>
      </c>
      <c r="F199" s="152">
        <v>530808063</v>
      </c>
      <c r="G199" s="152">
        <v>64</v>
      </c>
      <c r="H199" s="152" t="s">
        <v>2762</v>
      </c>
      <c r="I199" s="274" t="s">
        <v>2764</v>
      </c>
      <c r="J199" s="153" t="s">
        <v>812</v>
      </c>
      <c r="K199" s="318" t="s">
        <v>670</v>
      </c>
      <c r="L199" s="152">
        <v>10</v>
      </c>
      <c r="M199" s="152" t="s">
        <v>906</v>
      </c>
      <c r="N199" s="152"/>
      <c r="O199" s="152"/>
      <c r="P199" s="380" t="s">
        <v>2742</v>
      </c>
      <c r="Q199" s="380"/>
      <c r="R199" s="380"/>
      <c r="S199" s="200" t="s">
        <v>1244</v>
      </c>
      <c r="T199" s="200"/>
      <c r="U199" s="524" t="s">
        <v>2679</v>
      </c>
      <c r="V199" s="200" t="s">
        <v>1244</v>
      </c>
      <c r="W199" s="523" t="s">
        <v>2678</v>
      </c>
      <c r="X199" s="200" t="s">
        <v>1493</v>
      </c>
      <c r="Y199" s="560" t="s">
        <v>2677</v>
      </c>
      <c r="Z199" s="116"/>
      <c r="AB199" s="339">
        <v>16</v>
      </c>
      <c r="AC199" s="334"/>
      <c r="AD199" s="334"/>
      <c r="AE199" s="334"/>
      <c r="AF199" s="334"/>
      <c r="AG199" s="115" t="s">
        <v>777</v>
      </c>
      <c r="AH199" s="126">
        <v>62.9</v>
      </c>
      <c r="AI199" s="146">
        <v>24</v>
      </c>
      <c r="AJ199" s="145">
        <v>6.52</v>
      </c>
      <c r="AK199" s="116">
        <v>50.7</v>
      </c>
      <c r="AL199" s="144">
        <v>6.09</v>
      </c>
      <c r="AM199" s="139">
        <v>9.68</v>
      </c>
      <c r="AQ199" s="493">
        <v>27.5</v>
      </c>
      <c r="AR199" s="493">
        <v>70.8</v>
      </c>
      <c r="AS199" s="142">
        <v>0.3884180790960452</v>
      </c>
      <c r="AT199" s="436">
        <v>0.85</v>
      </c>
      <c r="AU199" s="436">
        <v>0.75</v>
      </c>
      <c r="AX199" s="440">
        <v>14.3</v>
      </c>
      <c r="AY199" s="440">
        <v>86.6</v>
      </c>
      <c r="AZ199" s="440"/>
      <c r="BA199" s="437">
        <v>3.2</v>
      </c>
      <c r="BB199" s="510">
        <v>24.3</v>
      </c>
      <c r="BC199" s="437" t="s">
        <v>124</v>
      </c>
      <c r="BD199" s="437" t="s">
        <v>124</v>
      </c>
      <c r="BE199" s="437" t="s">
        <v>124</v>
      </c>
      <c r="BF199" s="437" t="s">
        <v>124</v>
      </c>
      <c r="BG199" s="437">
        <v>27.9</v>
      </c>
      <c r="BH199" s="437">
        <v>6.8</v>
      </c>
      <c r="BI199" s="437">
        <v>0.7</v>
      </c>
      <c r="BJ199" s="116" t="s">
        <v>793</v>
      </c>
      <c r="BK199" s="214" t="s">
        <v>409</v>
      </c>
      <c r="BL199" s="214" t="s">
        <v>409</v>
      </c>
      <c r="BM199" s="285">
        <v>16</v>
      </c>
      <c r="BN199" s="213">
        <v>6.2</v>
      </c>
      <c r="BO199" s="213">
        <v>93.8</v>
      </c>
      <c r="BP199" s="213" t="s">
        <v>409</v>
      </c>
      <c r="BQ199" s="213" t="s">
        <v>409</v>
      </c>
      <c r="BR199" s="213" t="s">
        <v>409</v>
      </c>
      <c r="BS199" s="212" t="s">
        <v>409</v>
      </c>
      <c r="BT199" s="275">
        <v>0</v>
      </c>
      <c r="BU199" s="116"/>
    </row>
    <row r="200" spans="1:73">
      <c r="A200" s="116">
        <v>99</v>
      </c>
      <c r="B200" s="116">
        <f>COUNTIFS($D$2:D200,D200,$F$2:F200,F200)</f>
        <v>1</v>
      </c>
      <c r="C200" s="345">
        <v>6228</v>
      </c>
      <c r="D200" s="154" t="s">
        <v>2763</v>
      </c>
      <c r="E200" s="152" t="s">
        <v>1027</v>
      </c>
      <c r="F200" s="152">
        <v>6907155321</v>
      </c>
      <c r="G200" s="152">
        <v>48</v>
      </c>
      <c r="H200" s="152" t="s">
        <v>2762</v>
      </c>
      <c r="I200" s="274" t="s">
        <v>2761</v>
      </c>
      <c r="J200" s="153" t="s">
        <v>812</v>
      </c>
      <c r="K200" s="318" t="s">
        <v>670</v>
      </c>
      <c r="L200" s="152">
        <v>15</v>
      </c>
      <c r="M200" s="152">
        <v>2</v>
      </c>
      <c r="N200" s="152"/>
      <c r="O200" s="152"/>
      <c r="P200" s="380" t="s">
        <v>2742</v>
      </c>
      <c r="Q200" s="380"/>
      <c r="R200" s="380"/>
      <c r="S200" s="200" t="s">
        <v>1244</v>
      </c>
      <c r="T200" s="200" t="s">
        <v>2680</v>
      </c>
      <c r="U200" s="524" t="s">
        <v>2679</v>
      </c>
      <c r="V200" s="200" t="s">
        <v>1244</v>
      </c>
      <c r="W200" s="523" t="s">
        <v>2678</v>
      </c>
      <c r="X200" s="200" t="s">
        <v>1493</v>
      </c>
      <c r="Y200" s="560" t="s">
        <v>2677</v>
      </c>
      <c r="Z200" s="116"/>
      <c r="AB200" s="339">
        <v>486</v>
      </c>
      <c r="AC200" s="334"/>
      <c r="AD200" s="334"/>
      <c r="AE200" s="334"/>
      <c r="AF200" s="334"/>
      <c r="AG200" s="115" t="s">
        <v>781</v>
      </c>
      <c r="AH200" s="126">
        <v>83.6</v>
      </c>
      <c r="AI200" s="146">
        <v>11.3</v>
      </c>
      <c r="AJ200" s="145">
        <v>3.11</v>
      </c>
      <c r="AK200" s="116">
        <v>76.8</v>
      </c>
      <c r="AL200" s="144">
        <v>1.87</v>
      </c>
      <c r="AM200" s="139">
        <v>2.2400000000000002</v>
      </c>
      <c r="AQ200" s="493">
        <v>40.4</v>
      </c>
      <c r="AR200" s="493">
        <v>58.1</v>
      </c>
      <c r="AS200" s="142">
        <v>0.69535283993115315</v>
      </c>
      <c r="AT200" s="436">
        <v>1.49</v>
      </c>
      <c r="AU200" s="436">
        <v>0.39</v>
      </c>
      <c r="AX200" s="440"/>
      <c r="AY200" s="440"/>
      <c r="AZ200" s="440"/>
      <c r="BA200" s="440"/>
      <c r="BB200" s="440"/>
      <c r="BC200" s="440"/>
      <c r="BD200" s="440"/>
      <c r="BE200" s="440"/>
      <c r="BF200" s="440"/>
      <c r="BG200" s="440"/>
      <c r="BH200" s="440"/>
      <c r="BI200" s="440"/>
      <c r="BJ200" s="116" t="s">
        <v>793</v>
      </c>
      <c r="BK200" s="214" t="s">
        <v>409</v>
      </c>
      <c r="BL200" s="214" t="s">
        <v>409</v>
      </c>
      <c r="BM200" s="285">
        <v>486</v>
      </c>
      <c r="BN200" s="213">
        <v>5.0999999999999996</v>
      </c>
      <c r="BO200" s="213">
        <v>94.9</v>
      </c>
      <c r="BP200" s="213" t="s">
        <v>409</v>
      </c>
      <c r="BQ200" s="213" t="s">
        <v>409</v>
      </c>
      <c r="BR200" s="213" t="s">
        <v>409</v>
      </c>
      <c r="BS200" s="212" t="s">
        <v>409</v>
      </c>
      <c r="BT200" s="275">
        <v>0</v>
      </c>
      <c r="BU200" s="116"/>
    </row>
    <row r="201" spans="1:73">
      <c r="A201" s="116">
        <v>100</v>
      </c>
      <c r="B201" s="116">
        <f>COUNTIFS($D$2:D201,D201,$F$2:F201,F201)</f>
        <v>1</v>
      </c>
      <c r="C201" s="345">
        <v>6255</v>
      </c>
      <c r="D201" s="154" t="s">
        <v>1868</v>
      </c>
      <c r="E201" s="152" t="s">
        <v>1001</v>
      </c>
      <c r="F201" s="152">
        <v>400319771</v>
      </c>
      <c r="G201" s="152">
        <v>77</v>
      </c>
      <c r="H201" s="152" t="s">
        <v>2760</v>
      </c>
      <c r="I201" s="274" t="s">
        <v>2759</v>
      </c>
      <c r="J201" s="153" t="s">
        <v>812</v>
      </c>
      <c r="K201" s="318" t="s">
        <v>670</v>
      </c>
      <c r="L201" s="152">
        <v>10</v>
      </c>
      <c r="M201" s="152">
        <v>2</v>
      </c>
      <c r="N201" s="152"/>
      <c r="O201" s="152"/>
      <c r="P201" s="380" t="s">
        <v>2742</v>
      </c>
      <c r="Q201" s="380"/>
      <c r="R201" s="380"/>
      <c r="S201" s="200" t="s">
        <v>1244</v>
      </c>
      <c r="T201" s="200" t="s">
        <v>2680</v>
      </c>
      <c r="U201" s="524" t="s">
        <v>2679</v>
      </c>
      <c r="V201" s="200" t="s">
        <v>1244</v>
      </c>
      <c r="W201" s="523" t="s">
        <v>2678</v>
      </c>
      <c r="X201" s="200" t="s">
        <v>1493</v>
      </c>
      <c r="Y201" s="560" t="s">
        <v>2677</v>
      </c>
      <c r="Z201" s="116"/>
      <c r="AB201" s="339">
        <v>134</v>
      </c>
      <c r="AC201" s="334"/>
      <c r="AD201" s="334"/>
      <c r="AE201" s="334"/>
      <c r="AF201" s="334"/>
      <c r="AG201" s="115" t="s">
        <v>781</v>
      </c>
      <c r="AH201" s="126">
        <v>30.9</v>
      </c>
      <c r="AI201" s="146">
        <v>42.4</v>
      </c>
      <c r="AJ201" s="145">
        <v>19.600000000000001</v>
      </c>
      <c r="AK201" s="116">
        <v>29.9</v>
      </c>
      <c r="AL201" s="144">
        <v>0.68</v>
      </c>
      <c r="AM201" s="139">
        <v>2.2000000000000002</v>
      </c>
      <c r="AQ201" s="493">
        <v>41.5</v>
      </c>
      <c r="AR201" s="493">
        <v>57</v>
      </c>
      <c r="AS201" s="142">
        <v>0.72807017543859653</v>
      </c>
      <c r="AT201" s="436">
        <v>0.36</v>
      </c>
      <c r="AU201" s="436">
        <v>1.33</v>
      </c>
      <c r="AX201" s="440">
        <v>21.8</v>
      </c>
      <c r="AY201" s="440">
        <v>89.3</v>
      </c>
      <c r="AZ201" s="440"/>
      <c r="BA201" s="437">
        <v>5.9000000000000057</v>
      </c>
      <c r="BB201" s="510">
        <v>45</v>
      </c>
      <c r="BC201" s="437">
        <v>33.4</v>
      </c>
      <c r="BD201" s="437">
        <v>15</v>
      </c>
      <c r="BE201" s="437">
        <v>12.6</v>
      </c>
      <c r="BF201" s="437">
        <v>5.7</v>
      </c>
      <c r="BG201" s="437">
        <v>40.9</v>
      </c>
      <c r="BH201" s="437">
        <v>18.399999999999999</v>
      </c>
      <c r="BI201" s="437">
        <v>1.1000000000000001</v>
      </c>
      <c r="BJ201" s="118" t="s">
        <v>792</v>
      </c>
      <c r="BK201" s="214" t="s">
        <v>409</v>
      </c>
      <c r="BL201" s="214" t="s">
        <v>409</v>
      </c>
      <c r="BM201" s="285">
        <v>134</v>
      </c>
      <c r="BN201" s="213">
        <v>24.6</v>
      </c>
      <c r="BO201" s="213">
        <v>75.400000000000006</v>
      </c>
      <c r="BP201" s="213" t="s">
        <v>409</v>
      </c>
      <c r="BQ201" s="213" t="s">
        <v>409</v>
      </c>
      <c r="BR201" s="213" t="s">
        <v>409</v>
      </c>
      <c r="BS201" s="212" t="s">
        <v>409</v>
      </c>
      <c r="BT201" s="275">
        <v>0</v>
      </c>
      <c r="BU201" s="116"/>
    </row>
    <row r="202" spans="1:73">
      <c r="A202" s="116">
        <v>101</v>
      </c>
      <c r="B202" s="116">
        <f>COUNTIFS($D$2:D202,D202,$F$2:F202,F202)</f>
        <v>1</v>
      </c>
      <c r="C202" s="345">
        <v>6256</v>
      </c>
      <c r="D202" s="154" t="s">
        <v>2758</v>
      </c>
      <c r="E202" s="152" t="s">
        <v>1844</v>
      </c>
      <c r="F202" s="152">
        <v>8060013797</v>
      </c>
      <c r="G202" s="152">
        <v>37</v>
      </c>
      <c r="H202" s="152" t="s">
        <v>2752</v>
      </c>
      <c r="I202" s="274" t="s">
        <v>2757</v>
      </c>
      <c r="J202" s="153" t="s">
        <v>812</v>
      </c>
      <c r="K202" s="318" t="s">
        <v>670</v>
      </c>
      <c r="L202" s="152">
        <v>9</v>
      </c>
      <c r="M202" s="152" t="s">
        <v>2370</v>
      </c>
      <c r="N202" s="152"/>
      <c r="O202" s="152"/>
      <c r="P202" s="380" t="s">
        <v>2742</v>
      </c>
      <c r="Q202" s="380"/>
      <c r="R202" s="380"/>
      <c r="S202" s="200" t="s">
        <v>1244</v>
      </c>
      <c r="T202" s="200" t="s">
        <v>2680</v>
      </c>
      <c r="U202" s="524" t="s">
        <v>2679</v>
      </c>
      <c r="V202" s="200" t="s">
        <v>1244</v>
      </c>
      <c r="W202" s="523" t="s">
        <v>2678</v>
      </c>
      <c r="X202" s="200" t="s">
        <v>1493</v>
      </c>
      <c r="Y202" s="560" t="s">
        <v>2677</v>
      </c>
      <c r="Z202" s="116"/>
      <c r="AB202" s="339">
        <v>970</v>
      </c>
      <c r="AC202" s="334"/>
      <c r="AD202" s="334"/>
      <c r="AE202" s="334"/>
      <c r="AF202" s="334"/>
      <c r="AG202" s="115" t="s">
        <v>777</v>
      </c>
      <c r="AH202" s="126">
        <v>81.8</v>
      </c>
      <c r="AI202" s="146">
        <v>13.1</v>
      </c>
      <c r="AJ202" s="145">
        <v>2.4900000000000002</v>
      </c>
      <c r="AK202" s="116">
        <v>60.2</v>
      </c>
      <c r="AL202" s="144">
        <v>15.3</v>
      </c>
      <c r="AM202" s="139">
        <v>18.8</v>
      </c>
      <c r="AQ202" s="493">
        <v>45.1</v>
      </c>
      <c r="AR202" s="493">
        <v>51.7</v>
      </c>
      <c r="AS202" s="142">
        <v>0.87234042553191482</v>
      </c>
      <c r="AT202" s="436">
        <v>1.84</v>
      </c>
      <c r="AU202" s="436">
        <v>0.31</v>
      </c>
      <c r="AX202" s="440"/>
      <c r="AY202" s="440"/>
      <c r="AZ202" s="440"/>
      <c r="BA202" s="440"/>
      <c r="BB202" s="440"/>
      <c r="BC202" s="440"/>
      <c r="BD202" s="440"/>
      <c r="BE202" s="440"/>
      <c r="BF202" s="440"/>
      <c r="BG202" s="440"/>
      <c r="BH202" s="440"/>
      <c r="BI202" s="440"/>
      <c r="BJ202" s="118" t="s">
        <v>173</v>
      </c>
      <c r="BK202" s="214" t="s">
        <v>409</v>
      </c>
      <c r="BL202" s="214" t="s">
        <v>409</v>
      </c>
      <c r="BM202" s="285">
        <v>970</v>
      </c>
      <c r="BN202" s="213">
        <v>3.8</v>
      </c>
      <c r="BO202" s="213">
        <v>96.2</v>
      </c>
      <c r="BP202" s="213" t="s">
        <v>409</v>
      </c>
      <c r="BQ202" s="213" t="s">
        <v>409</v>
      </c>
      <c r="BR202" s="213" t="s">
        <v>409</v>
      </c>
      <c r="BS202" s="212" t="s">
        <v>409</v>
      </c>
      <c r="BT202" s="275">
        <v>0</v>
      </c>
      <c r="BU202" s="116"/>
    </row>
    <row r="203" spans="1:73">
      <c r="A203" s="116">
        <v>102</v>
      </c>
      <c r="B203" s="116">
        <f>COUNTIFS($D$2:D203,D203,$F$2:F203,F203)</f>
        <v>1</v>
      </c>
      <c r="C203" s="345">
        <v>6257</v>
      </c>
      <c r="D203" s="154" t="s">
        <v>2737</v>
      </c>
      <c r="E203" s="152" t="s">
        <v>955</v>
      </c>
      <c r="F203" s="152">
        <v>496005043</v>
      </c>
      <c r="G203" s="152">
        <v>68</v>
      </c>
      <c r="H203" s="152" t="s">
        <v>2752</v>
      </c>
      <c r="I203" s="274" t="s">
        <v>60</v>
      </c>
      <c r="J203" s="153" t="s">
        <v>812</v>
      </c>
      <c r="K203" s="318" t="s">
        <v>670</v>
      </c>
      <c r="L203" s="152">
        <v>10</v>
      </c>
      <c r="M203" s="152" t="s">
        <v>1344</v>
      </c>
      <c r="N203" s="152"/>
      <c r="O203" s="152"/>
      <c r="P203" s="380" t="s">
        <v>2742</v>
      </c>
      <c r="Q203" s="380"/>
      <c r="R203" s="380"/>
      <c r="S203" s="200" t="s">
        <v>1244</v>
      </c>
      <c r="T203" s="200" t="s">
        <v>2680</v>
      </c>
      <c r="U203" s="524" t="s">
        <v>2679</v>
      </c>
      <c r="V203" s="200" t="s">
        <v>1244</v>
      </c>
      <c r="W203" s="523" t="s">
        <v>2678</v>
      </c>
      <c r="X203" s="200" t="s">
        <v>1493</v>
      </c>
      <c r="Y203" s="560" t="s">
        <v>2677</v>
      </c>
      <c r="Z203" s="116"/>
      <c r="AB203" s="490">
        <v>593</v>
      </c>
      <c r="AC203" s="488"/>
      <c r="AD203" s="488"/>
      <c r="AE203" s="488"/>
      <c r="AF203" s="488"/>
      <c r="AG203" s="115" t="s">
        <v>798</v>
      </c>
      <c r="AH203" s="126">
        <v>62.7</v>
      </c>
      <c r="AI203" s="146">
        <v>9.16</v>
      </c>
      <c r="AJ203" s="145">
        <v>23.6</v>
      </c>
      <c r="AK203" s="116">
        <v>48.5</v>
      </c>
      <c r="AL203" s="144">
        <v>10.8</v>
      </c>
      <c r="AM203" s="139">
        <v>17.100000000000001</v>
      </c>
      <c r="AN203" s="116">
        <v>74.8</v>
      </c>
      <c r="AO203" s="122" t="s">
        <v>124</v>
      </c>
      <c r="AP203" s="119">
        <v>0.17</v>
      </c>
      <c r="AQ203" s="493">
        <v>80.8</v>
      </c>
      <c r="AR203" s="493">
        <v>19.2</v>
      </c>
      <c r="AS203" s="142">
        <v>4.208333333333333</v>
      </c>
      <c r="AT203" s="436">
        <v>3.16</v>
      </c>
      <c r="AU203" s="436">
        <v>0.21</v>
      </c>
      <c r="AV203" s="116">
        <v>19.5</v>
      </c>
      <c r="AW203" s="119">
        <v>29.5</v>
      </c>
      <c r="AX203" s="440">
        <v>1.4</v>
      </c>
      <c r="AY203" s="440">
        <v>82.2</v>
      </c>
      <c r="AZ203" s="440"/>
      <c r="BA203" s="437">
        <v>2.0999999999999996</v>
      </c>
      <c r="BB203" s="510">
        <v>11.5</v>
      </c>
      <c r="BC203" s="437">
        <v>7.9</v>
      </c>
      <c r="BD203" s="437">
        <v>0.9</v>
      </c>
      <c r="BE203" s="437">
        <v>3.8</v>
      </c>
      <c r="BF203" s="437">
        <v>0.4</v>
      </c>
      <c r="BG203" s="437">
        <v>69.900000000000006</v>
      </c>
      <c r="BH203" s="437">
        <v>8.1</v>
      </c>
      <c r="BI203" s="437">
        <v>0.5</v>
      </c>
      <c r="BJ203" s="118" t="s">
        <v>173</v>
      </c>
      <c r="BK203" s="214">
        <v>3.4</v>
      </c>
      <c r="BL203" s="214" t="s">
        <v>2756</v>
      </c>
      <c r="BM203" s="285">
        <v>593</v>
      </c>
      <c r="BN203" s="213">
        <v>29.3</v>
      </c>
      <c r="BO203" s="213">
        <v>70.7</v>
      </c>
      <c r="BP203" s="213" t="s">
        <v>409</v>
      </c>
      <c r="BQ203" s="213" t="s">
        <v>409</v>
      </c>
      <c r="BR203" s="213" t="s">
        <v>409</v>
      </c>
      <c r="BS203" s="212" t="s">
        <v>409</v>
      </c>
      <c r="BT203" s="275">
        <v>2</v>
      </c>
      <c r="BU203" s="116"/>
    </row>
    <row r="204" spans="1:73">
      <c r="A204" s="116">
        <v>103</v>
      </c>
      <c r="B204" s="116">
        <f>COUNTIFS($D$2:D204,D204,$F$2:F204,F204)</f>
        <v>4</v>
      </c>
      <c r="C204" s="345">
        <v>6263</v>
      </c>
      <c r="D204" s="154" t="s">
        <v>2755</v>
      </c>
      <c r="E204" s="152" t="s">
        <v>2754</v>
      </c>
      <c r="F204" s="152">
        <v>6311247140</v>
      </c>
      <c r="G204" s="152">
        <v>54</v>
      </c>
      <c r="H204" s="152" t="s">
        <v>2752</v>
      </c>
      <c r="I204" s="274" t="s">
        <v>60</v>
      </c>
      <c r="J204" s="153" t="s">
        <v>812</v>
      </c>
      <c r="K204" s="318" t="s">
        <v>670</v>
      </c>
      <c r="L204" s="152">
        <v>7</v>
      </c>
      <c r="M204" s="152">
        <v>2</v>
      </c>
      <c r="N204" s="152"/>
      <c r="O204" s="152"/>
      <c r="P204" s="380" t="s">
        <v>2742</v>
      </c>
      <c r="Q204" s="380"/>
      <c r="R204" s="380"/>
      <c r="S204" s="200" t="s">
        <v>1244</v>
      </c>
      <c r="T204" s="200" t="s">
        <v>1493</v>
      </c>
      <c r="U204" s="200" t="s">
        <v>1493</v>
      </c>
      <c r="V204" s="200" t="s">
        <v>1244</v>
      </c>
      <c r="W204" s="523" t="s">
        <v>2678</v>
      </c>
      <c r="X204" s="200" t="s">
        <v>1493</v>
      </c>
      <c r="Y204" s="560" t="s">
        <v>2677</v>
      </c>
      <c r="Z204" s="559"/>
      <c r="AA204" s="559"/>
      <c r="AB204" s="490">
        <v>182</v>
      </c>
      <c r="AC204" s="488"/>
      <c r="AD204" s="488"/>
      <c r="AE204" s="488"/>
      <c r="AF204" s="488"/>
      <c r="AG204" s="115" t="s">
        <v>777</v>
      </c>
      <c r="AH204" s="126">
        <v>52.4</v>
      </c>
      <c r="AI204" s="146">
        <v>44.5</v>
      </c>
      <c r="AJ204" s="145">
        <v>1.29</v>
      </c>
      <c r="AK204" s="116">
        <v>48.1</v>
      </c>
      <c r="AL204" s="144">
        <v>1.46</v>
      </c>
      <c r="AM204" s="139">
        <v>2.79</v>
      </c>
      <c r="AQ204" s="493">
        <v>51.1</v>
      </c>
      <c r="AR204" s="493">
        <v>45.9</v>
      </c>
      <c r="AS204" s="142">
        <v>1.1132897603485838</v>
      </c>
      <c r="AT204" s="436">
        <v>0.62</v>
      </c>
      <c r="AU204" s="436">
        <v>0.42</v>
      </c>
      <c r="AX204" s="440"/>
      <c r="AY204" s="440"/>
      <c r="AZ204" s="440"/>
      <c r="BA204" s="440"/>
      <c r="BB204" s="440"/>
      <c r="BC204" s="440"/>
      <c r="BD204" s="440"/>
      <c r="BE204" s="440"/>
      <c r="BF204" s="440"/>
      <c r="BG204" s="440"/>
      <c r="BH204" s="440"/>
      <c r="BI204" s="440"/>
      <c r="BJ204" s="116" t="s">
        <v>793</v>
      </c>
      <c r="BK204" s="214" t="s">
        <v>409</v>
      </c>
      <c r="BL204" s="214" t="s">
        <v>409</v>
      </c>
      <c r="BM204" s="285">
        <v>182</v>
      </c>
      <c r="BN204" s="213">
        <v>13.2</v>
      </c>
      <c r="BO204" s="213">
        <v>86.7</v>
      </c>
      <c r="BP204" s="212" t="s">
        <v>409</v>
      </c>
      <c r="BQ204" s="212" t="s">
        <v>409</v>
      </c>
      <c r="BR204" s="212" t="s">
        <v>409</v>
      </c>
      <c r="BS204" s="212" t="s">
        <v>409</v>
      </c>
      <c r="BT204" s="275">
        <v>0</v>
      </c>
      <c r="BU204" s="116"/>
    </row>
    <row r="205" spans="1:73">
      <c r="A205" s="116">
        <v>104</v>
      </c>
      <c r="B205" s="116">
        <f>COUNTIFS($D$2:D205,D205,$F$2:F205,F205)</f>
        <v>2</v>
      </c>
      <c r="C205" s="345">
        <v>6264</v>
      </c>
      <c r="D205" s="154" t="s">
        <v>2753</v>
      </c>
      <c r="E205" s="152" t="s">
        <v>888</v>
      </c>
      <c r="F205" s="152">
        <v>480112402</v>
      </c>
      <c r="G205" s="152">
        <v>69</v>
      </c>
      <c r="H205" s="152" t="s">
        <v>2752</v>
      </c>
      <c r="I205" s="274" t="s">
        <v>60</v>
      </c>
      <c r="J205" s="153" t="s">
        <v>812</v>
      </c>
      <c r="K205" s="318" t="s">
        <v>670</v>
      </c>
      <c r="L205" s="152">
        <v>15</v>
      </c>
      <c r="M205" s="152" t="s">
        <v>2751</v>
      </c>
      <c r="N205" s="152"/>
      <c r="O205" s="152"/>
      <c r="P205" s="380" t="s">
        <v>2742</v>
      </c>
      <c r="Q205" s="380"/>
      <c r="R205" s="380"/>
      <c r="S205" s="200" t="s">
        <v>1244</v>
      </c>
      <c r="T205" s="200" t="s">
        <v>2680</v>
      </c>
      <c r="U205" s="524" t="s">
        <v>2679</v>
      </c>
      <c r="V205" s="200" t="s">
        <v>1244</v>
      </c>
      <c r="W205" s="523" t="s">
        <v>2678</v>
      </c>
      <c r="X205" s="200" t="s">
        <v>1493</v>
      </c>
      <c r="Y205" s="560" t="s">
        <v>2677</v>
      </c>
      <c r="Z205" s="559"/>
      <c r="AA205" s="559"/>
      <c r="AB205" s="490">
        <v>496</v>
      </c>
      <c r="AC205" s="558"/>
      <c r="AD205" s="558"/>
      <c r="AE205" s="558"/>
      <c r="AF205" s="558"/>
      <c r="AG205" s="557" t="s">
        <v>1126</v>
      </c>
      <c r="AH205" s="126">
        <v>65</v>
      </c>
      <c r="AI205" s="146">
        <v>27.9</v>
      </c>
      <c r="AJ205" s="145">
        <v>4.09</v>
      </c>
      <c r="AK205" s="116">
        <v>49</v>
      </c>
      <c r="AL205" s="144">
        <v>2.52</v>
      </c>
      <c r="AM205" s="139">
        <v>3.87</v>
      </c>
      <c r="AN205" s="116">
        <v>51.4</v>
      </c>
      <c r="AO205" s="122" t="s">
        <v>124</v>
      </c>
      <c r="AP205" s="119">
        <v>0.03</v>
      </c>
      <c r="AQ205" s="493">
        <v>67.900000000000006</v>
      </c>
      <c r="AR205" s="493">
        <v>30.8</v>
      </c>
      <c r="AS205" s="142">
        <v>2.2045454545454546</v>
      </c>
      <c r="AT205" s="436">
        <v>1.94</v>
      </c>
      <c r="AU205" s="436">
        <v>8.08</v>
      </c>
      <c r="AV205" s="116">
        <v>5.6</v>
      </c>
      <c r="AW205" s="119">
        <v>25.4</v>
      </c>
      <c r="AX205" s="440">
        <v>6.3</v>
      </c>
      <c r="AY205" s="440">
        <v>87.1</v>
      </c>
      <c r="AZ205" s="440"/>
      <c r="BA205" s="437">
        <v>2.2000000000000011</v>
      </c>
      <c r="BB205" s="510">
        <v>13.9</v>
      </c>
      <c r="BC205" s="437">
        <v>30.6</v>
      </c>
      <c r="BD205" s="437">
        <v>4.3</v>
      </c>
      <c r="BE205" s="437">
        <v>11.8</v>
      </c>
      <c r="BF205" s="437">
        <v>1.6</v>
      </c>
      <c r="BG205" s="437">
        <v>41.9</v>
      </c>
      <c r="BH205" s="437">
        <v>5.8</v>
      </c>
      <c r="BI205" s="437">
        <v>0.6</v>
      </c>
      <c r="BJ205" s="116" t="s">
        <v>793</v>
      </c>
      <c r="BK205" s="214">
        <v>3.7</v>
      </c>
      <c r="BL205" s="214">
        <v>4.2</v>
      </c>
      <c r="BM205" s="285">
        <v>496</v>
      </c>
      <c r="BN205" s="213">
        <v>12.7</v>
      </c>
      <c r="BO205" s="213">
        <v>87.3</v>
      </c>
      <c r="BP205" s="213" t="s">
        <v>409</v>
      </c>
      <c r="BQ205" s="213" t="s">
        <v>409</v>
      </c>
      <c r="BR205" s="213" t="s">
        <v>409</v>
      </c>
      <c r="BS205" s="212" t="s">
        <v>409</v>
      </c>
      <c r="BT205" s="275">
        <v>0</v>
      </c>
      <c r="BU205" s="116"/>
    </row>
    <row r="206" spans="1:73">
      <c r="A206" s="116">
        <v>105</v>
      </c>
      <c r="B206" s="116">
        <f>COUNTIFS($D$2:D206,D206,$F$2:F206,F206)</f>
        <v>1</v>
      </c>
      <c r="C206" s="345">
        <v>6265</v>
      </c>
      <c r="D206" s="154" t="s">
        <v>2750</v>
      </c>
      <c r="E206" s="152" t="s">
        <v>834</v>
      </c>
      <c r="F206" s="152">
        <v>511124119</v>
      </c>
      <c r="G206" s="152">
        <v>66</v>
      </c>
      <c r="H206" s="152" t="s">
        <v>2749</v>
      </c>
      <c r="I206" s="274" t="s">
        <v>60</v>
      </c>
      <c r="J206" s="153" t="s">
        <v>812</v>
      </c>
      <c r="K206" s="318" t="s">
        <v>670</v>
      </c>
      <c r="L206" s="152">
        <v>17</v>
      </c>
      <c r="M206" s="152">
        <v>2</v>
      </c>
      <c r="N206" s="152"/>
      <c r="O206" s="152"/>
      <c r="P206" s="380" t="s">
        <v>2742</v>
      </c>
      <c r="Q206" s="380"/>
      <c r="R206" s="380"/>
      <c r="S206" s="200" t="s">
        <v>1244</v>
      </c>
      <c r="T206" s="200" t="s">
        <v>2680</v>
      </c>
      <c r="U206" s="524" t="s">
        <v>2679</v>
      </c>
      <c r="V206" s="200" t="s">
        <v>1244</v>
      </c>
      <c r="W206" s="523" t="s">
        <v>2678</v>
      </c>
      <c r="X206" s="200" t="s">
        <v>1493</v>
      </c>
      <c r="Y206" s="560" t="s">
        <v>2677</v>
      </c>
      <c r="Z206" s="559"/>
      <c r="AA206" s="559"/>
      <c r="AB206" s="339">
        <v>310</v>
      </c>
      <c r="AC206" s="563"/>
      <c r="AD206" s="563"/>
      <c r="AE206" s="563"/>
      <c r="AF206" s="563"/>
      <c r="AG206" s="557" t="s">
        <v>777</v>
      </c>
      <c r="AH206" s="126">
        <v>42</v>
      </c>
      <c r="AI206" s="146">
        <v>38.299999999999997</v>
      </c>
      <c r="AJ206" s="145">
        <v>17.5</v>
      </c>
      <c r="AK206" s="116">
        <v>36.200000000000003</v>
      </c>
      <c r="AL206" s="144">
        <v>0.82</v>
      </c>
      <c r="AM206" s="139">
        <v>1.96</v>
      </c>
      <c r="AQ206" s="493">
        <v>53.4</v>
      </c>
      <c r="AR206" s="493">
        <v>45.4</v>
      </c>
      <c r="AS206" s="142">
        <v>1.1762114537444934</v>
      </c>
      <c r="AT206" s="436">
        <v>0.64</v>
      </c>
      <c r="AU206" s="436">
        <v>0.88</v>
      </c>
      <c r="AX206" s="440">
        <v>12.5</v>
      </c>
      <c r="AY206" s="440">
        <v>89</v>
      </c>
      <c r="AZ206" s="440"/>
      <c r="BA206" s="437">
        <v>4</v>
      </c>
      <c r="BB206" s="510">
        <v>35.5</v>
      </c>
      <c r="BC206" s="437">
        <v>16.899999999999999</v>
      </c>
      <c r="BD206" s="437">
        <v>6</v>
      </c>
      <c r="BE206" s="437">
        <v>18.2</v>
      </c>
      <c r="BF206" s="437">
        <v>6.4</v>
      </c>
      <c r="BG206" s="437">
        <v>53.7</v>
      </c>
      <c r="BH206" s="437">
        <v>19.100000000000001</v>
      </c>
      <c r="BI206" s="437">
        <v>0.4</v>
      </c>
      <c r="BJ206" s="116" t="s">
        <v>792</v>
      </c>
      <c r="BK206" s="214" t="s">
        <v>409</v>
      </c>
      <c r="BL206" s="214" t="s">
        <v>409</v>
      </c>
      <c r="BM206" s="285">
        <v>310</v>
      </c>
      <c r="BN206" s="213">
        <v>55.2</v>
      </c>
      <c r="BO206" s="213">
        <v>44.8</v>
      </c>
      <c r="BP206" s="213" t="s">
        <v>410</v>
      </c>
      <c r="BQ206" s="213">
        <v>83.9</v>
      </c>
      <c r="BR206" s="213" t="s">
        <v>409</v>
      </c>
      <c r="BS206" s="212">
        <v>3.92</v>
      </c>
      <c r="BT206" s="275">
        <v>0</v>
      </c>
      <c r="BU206" s="116"/>
    </row>
    <row r="207" spans="1:73">
      <c r="A207" s="116">
        <v>106</v>
      </c>
      <c r="B207" s="116">
        <f>COUNTIFS($D$2:D207,D207,$F$2:F207,F207)</f>
        <v>1</v>
      </c>
      <c r="C207" s="345">
        <v>6277</v>
      </c>
      <c r="D207" s="154" t="s">
        <v>2748</v>
      </c>
      <c r="E207" s="152" t="s">
        <v>1012</v>
      </c>
      <c r="F207" s="152">
        <v>9006175717</v>
      </c>
      <c r="G207" s="152">
        <v>27</v>
      </c>
      <c r="H207" s="152" t="s">
        <v>2745</v>
      </c>
      <c r="I207" s="274" t="s">
        <v>2747</v>
      </c>
      <c r="J207" s="153" t="s">
        <v>812</v>
      </c>
      <c r="K207" s="318" t="s">
        <v>670</v>
      </c>
      <c r="L207" s="152">
        <v>11</v>
      </c>
      <c r="M207" s="152">
        <v>2</v>
      </c>
      <c r="N207" s="152"/>
      <c r="O207" s="152"/>
      <c r="P207" s="380" t="s">
        <v>2742</v>
      </c>
      <c r="Q207" s="380"/>
      <c r="R207" s="380"/>
      <c r="S207" s="200" t="s">
        <v>1244</v>
      </c>
      <c r="T207" s="200" t="s">
        <v>2680</v>
      </c>
      <c r="U207" s="524" t="s">
        <v>2679</v>
      </c>
      <c r="V207" s="200" t="s">
        <v>1244</v>
      </c>
      <c r="W207" s="523" t="s">
        <v>2678</v>
      </c>
      <c r="X207" s="200" t="s">
        <v>1493</v>
      </c>
      <c r="Y207" s="560" t="s">
        <v>2677</v>
      </c>
      <c r="Z207" s="559"/>
      <c r="AA207" s="559"/>
      <c r="AB207" s="339">
        <v>380</v>
      </c>
      <c r="AC207" s="563"/>
      <c r="AD207" s="563"/>
      <c r="AE207" s="563"/>
      <c r="AF207" s="563"/>
      <c r="AG207" s="557" t="s">
        <v>781</v>
      </c>
      <c r="AH207" s="126">
        <v>29.5</v>
      </c>
      <c r="AI207" s="146">
        <v>48.7</v>
      </c>
      <c r="AJ207" s="145">
        <v>12.3</v>
      </c>
      <c r="AK207" s="116">
        <v>20.3</v>
      </c>
      <c r="AL207" s="144">
        <v>4.5999999999999996</v>
      </c>
      <c r="AM207" s="139">
        <v>15.6</v>
      </c>
      <c r="AQ207" s="493">
        <v>51.2</v>
      </c>
      <c r="AR207" s="493">
        <v>47</v>
      </c>
      <c r="AS207" s="142">
        <v>1.0893617021276596</v>
      </c>
      <c r="AT207" s="436">
        <v>1.89</v>
      </c>
      <c r="AU207" s="436">
        <v>0.91</v>
      </c>
      <c r="AX207" s="440"/>
      <c r="AY207" s="440"/>
      <c r="AZ207" s="440"/>
      <c r="BA207" s="440"/>
      <c r="BB207" s="440"/>
      <c r="BC207" s="440"/>
      <c r="BD207" s="440"/>
      <c r="BE207" s="440"/>
      <c r="BF207" s="440"/>
      <c r="BG207" s="440"/>
      <c r="BH207" s="440"/>
      <c r="BI207" s="440"/>
      <c r="BJ207" s="118" t="s">
        <v>792</v>
      </c>
      <c r="BK207" s="214" t="s">
        <v>409</v>
      </c>
      <c r="BL207" s="214" t="s">
        <v>409</v>
      </c>
      <c r="BM207" s="285">
        <v>380</v>
      </c>
      <c r="BN207" s="213">
        <v>17.899999999999999</v>
      </c>
      <c r="BO207" s="213">
        <v>82.1</v>
      </c>
      <c r="BP207" s="213" t="s">
        <v>409</v>
      </c>
      <c r="BQ207" s="213" t="s">
        <v>409</v>
      </c>
      <c r="BR207" s="213" t="s">
        <v>409</v>
      </c>
      <c r="BS207" s="212" t="s">
        <v>409</v>
      </c>
      <c r="BT207" s="275">
        <v>0</v>
      </c>
      <c r="BU207" s="116"/>
    </row>
    <row r="208" spans="1:73">
      <c r="A208" s="116">
        <v>107</v>
      </c>
      <c r="B208" s="116">
        <f>COUNTIFS($D$2:D208,D208,$F$2:F208,F208)</f>
        <v>1</v>
      </c>
      <c r="C208" s="345">
        <v>6282</v>
      </c>
      <c r="D208" s="154" t="s">
        <v>1720</v>
      </c>
      <c r="E208" s="152" t="s">
        <v>941</v>
      </c>
      <c r="F208" s="152">
        <v>460424497</v>
      </c>
      <c r="G208" s="152">
        <v>71</v>
      </c>
      <c r="H208" s="152" t="s">
        <v>2745</v>
      </c>
      <c r="I208" s="274" t="s">
        <v>2746</v>
      </c>
      <c r="J208" s="153" t="s">
        <v>812</v>
      </c>
      <c r="K208" s="318" t="s">
        <v>670</v>
      </c>
      <c r="L208" s="152">
        <v>7</v>
      </c>
      <c r="M208" s="152">
        <v>8</v>
      </c>
      <c r="N208" s="152"/>
      <c r="O208" s="152"/>
      <c r="P208" s="380" t="s">
        <v>2742</v>
      </c>
      <c r="Q208" s="380"/>
      <c r="R208" s="380"/>
      <c r="S208" s="200" t="s">
        <v>1244</v>
      </c>
      <c r="T208" s="200" t="s">
        <v>1493</v>
      </c>
      <c r="U208" s="524" t="s">
        <v>2679</v>
      </c>
      <c r="V208" s="200" t="s">
        <v>1244</v>
      </c>
      <c r="W208" s="523" t="s">
        <v>2678</v>
      </c>
      <c r="X208" s="200" t="s">
        <v>1493</v>
      </c>
      <c r="Y208" s="560" t="s">
        <v>1493</v>
      </c>
      <c r="Z208" s="559"/>
      <c r="AA208" s="559"/>
      <c r="AB208" s="339">
        <v>463</v>
      </c>
      <c r="AC208" s="563"/>
      <c r="AD208" s="563"/>
      <c r="AE208" s="563"/>
      <c r="AF208" s="563"/>
      <c r="AG208" s="557" t="s">
        <v>777</v>
      </c>
      <c r="AH208" s="126">
        <v>45</v>
      </c>
      <c r="AI208" s="146">
        <v>31.6</v>
      </c>
      <c r="AJ208" s="145">
        <v>17.7</v>
      </c>
      <c r="AK208" s="116">
        <v>37.4</v>
      </c>
      <c r="AL208" s="144">
        <v>1.17</v>
      </c>
      <c r="AM208" s="139">
        <v>2.6</v>
      </c>
      <c r="AN208" s="116" t="s">
        <v>124</v>
      </c>
      <c r="AO208" s="122" t="s">
        <v>124</v>
      </c>
      <c r="AP208" s="119">
        <v>0</v>
      </c>
      <c r="AQ208" s="493">
        <v>69.3</v>
      </c>
      <c r="AR208" s="493">
        <v>30.5</v>
      </c>
      <c r="AS208" s="142">
        <v>2.2721311475409833</v>
      </c>
      <c r="AT208" s="436">
        <v>1.1399999999999999</v>
      </c>
      <c r="AU208" s="436">
        <v>0.46</v>
      </c>
      <c r="AV208" s="116">
        <v>12.9</v>
      </c>
      <c r="AW208" s="119">
        <v>7.23</v>
      </c>
      <c r="AX208" s="437">
        <v>5.9</v>
      </c>
      <c r="AY208" s="437">
        <v>80.5</v>
      </c>
      <c r="AZ208" s="437"/>
      <c r="BA208" s="437">
        <v>4</v>
      </c>
      <c r="BB208" s="510">
        <v>20.8</v>
      </c>
      <c r="BC208" s="437" t="s">
        <v>124</v>
      </c>
      <c r="BD208" s="437" t="s">
        <v>124</v>
      </c>
      <c r="BE208" s="437" t="s">
        <v>124</v>
      </c>
      <c r="BF208" s="437" t="s">
        <v>124</v>
      </c>
      <c r="BG208" s="437">
        <v>52.5</v>
      </c>
      <c r="BH208" s="437">
        <v>10.9</v>
      </c>
      <c r="BI208" s="437">
        <v>0.8</v>
      </c>
      <c r="BJ208" s="118" t="s">
        <v>792</v>
      </c>
      <c r="BK208" s="214" t="s">
        <v>409</v>
      </c>
      <c r="BL208" s="214" t="s">
        <v>409</v>
      </c>
      <c r="BM208" s="285">
        <v>472</v>
      </c>
      <c r="BN208" s="213">
        <v>46.2</v>
      </c>
      <c r="BO208" s="213">
        <v>53.8</v>
      </c>
      <c r="BP208" s="213" t="s">
        <v>409</v>
      </c>
      <c r="BQ208" s="213" t="s">
        <v>409</v>
      </c>
      <c r="BR208" s="213" t="s">
        <v>409</v>
      </c>
      <c r="BS208" s="212" t="s">
        <v>409</v>
      </c>
      <c r="BT208" s="275">
        <v>0</v>
      </c>
      <c r="BU208" s="116"/>
    </row>
    <row r="209" spans="1:73">
      <c r="A209" s="116">
        <v>108</v>
      </c>
      <c r="B209" s="116">
        <f>COUNTIFS($D$2:D209,D209,$F$2:F209,F209)</f>
        <v>1</v>
      </c>
      <c r="C209" s="345">
        <v>6285</v>
      </c>
      <c r="D209" s="154" t="s">
        <v>2692</v>
      </c>
      <c r="E209" s="152" t="s">
        <v>1328</v>
      </c>
      <c r="F209" s="152">
        <v>470808408</v>
      </c>
      <c r="G209" s="152">
        <v>70</v>
      </c>
      <c r="H209" s="152" t="s">
        <v>2745</v>
      </c>
      <c r="I209" s="274" t="s">
        <v>1837</v>
      </c>
      <c r="J209" s="153" t="s">
        <v>812</v>
      </c>
      <c r="K209" s="318" t="s">
        <v>670</v>
      </c>
      <c r="L209" s="152">
        <v>20</v>
      </c>
      <c r="M209" s="152">
        <v>2</v>
      </c>
      <c r="N209" s="152"/>
      <c r="O209" s="152"/>
      <c r="P209" s="380" t="s">
        <v>2742</v>
      </c>
      <c r="Q209" s="380"/>
      <c r="R209" s="380"/>
      <c r="S209" s="200" t="s">
        <v>1244</v>
      </c>
      <c r="T209" s="200" t="s">
        <v>2680</v>
      </c>
      <c r="U209" s="524" t="s">
        <v>2679</v>
      </c>
      <c r="V209" s="200" t="s">
        <v>1244</v>
      </c>
      <c r="W209" s="523" t="s">
        <v>2678</v>
      </c>
      <c r="X209" s="200" t="s">
        <v>1493</v>
      </c>
      <c r="Y209" s="560" t="s">
        <v>2677</v>
      </c>
      <c r="Z209" s="559"/>
      <c r="AA209" s="559"/>
      <c r="AB209" s="490">
        <v>1317</v>
      </c>
      <c r="AC209" s="558"/>
      <c r="AD209" s="558"/>
      <c r="AE209" s="558"/>
      <c r="AF209" s="558"/>
      <c r="AG209" s="557" t="s">
        <v>781</v>
      </c>
      <c r="AH209" s="126">
        <v>47.3</v>
      </c>
      <c r="AI209" s="146">
        <v>25.8</v>
      </c>
      <c r="AJ209" s="145">
        <v>21.5</v>
      </c>
      <c r="AK209" s="116">
        <v>46.5</v>
      </c>
      <c r="AL209" s="144">
        <v>0.48</v>
      </c>
      <c r="AM209" s="139">
        <v>1.01</v>
      </c>
      <c r="AN209" s="116">
        <v>22.7</v>
      </c>
      <c r="AO209" s="122" t="s">
        <v>124</v>
      </c>
      <c r="AP209" s="119">
        <v>0.02</v>
      </c>
      <c r="AQ209" s="493">
        <v>71.400000000000006</v>
      </c>
      <c r="AR209" s="493">
        <v>28.1</v>
      </c>
      <c r="AS209" s="142">
        <v>2.5409252669039146</v>
      </c>
      <c r="AT209" s="436">
        <v>2.62</v>
      </c>
      <c r="AU209" s="436">
        <v>0.64</v>
      </c>
      <c r="AV209" s="116">
        <v>15.5</v>
      </c>
      <c r="AW209" s="119">
        <v>35.9</v>
      </c>
      <c r="AX209" s="437">
        <v>10</v>
      </c>
      <c r="AY209" s="437">
        <v>68.599999999999994</v>
      </c>
      <c r="AZ209" s="437"/>
      <c r="BA209" s="437">
        <v>7.6999999999999975</v>
      </c>
      <c r="BB209" s="510">
        <v>23.4</v>
      </c>
      <c r="BC209" s="437">
        <v>18.8</v>
      </c>
      <c r="BD209" s="437">
        <v>4.4000000000000004</v>
      </c>
      <c r="BE209" s="437">
        <v>22.3</v>
      </c>
      <c r="BF209" s="437">
        <v>5.2</v>
      </c>
      <c r="BG209" s="437">
        <v>26</v>
      </c>
      <c r="BH209" s="437">
        <v>6.1</v>
      </c>
      <c r="BI209" s="437">
        <v>0.4</v>
      </c>
      <c r="BJ209" s="116" t="s">
        <v>793</v>
      </c>
      <c r="BK209" s="214" t="s">
        <v>409</v>
      </c>
      <c r="BL209" s="214" t="s">
        <v>409</v>
      </c>
      <c r="BM209" s="285">
        <v>1317</v>
      </c>
      <c r="BN209" s="213">
        <v>59.4</v>
      </c>
      <c r="BO209" s="213">
        <v>40.6</v>
      </c>
      <c r="BP209" s="213" t="s">
        <v>409</v>
      </c>
      <c r="BQ209" s="213" t="s">
        <v>409</v>
      </c>
      <c r="BR209" s="213">
        <v>178.2</v>
      </c>
      <c r="BS209" s="212" t="s">
        <v>409</v>
      </c>
      <c r="BT209" s="275">
        <v>0</v>
      </c>
      <c r="BU209" s="116"/>
    </row>
    <row r="210" spans="1:73">
      <c r="A210" s="116">
        <v>109</v>
      </c>
      <c r="B210" s="116">
        <f>COUNTIFS($D$2:D210,D210,$F$2:F210,F210)</f>
        <v>1</v>
      </c>
      <c r="C210" s="345">
        <v>6300</v>
      </c>
      <c r="D210" s="154" t="s">
        <v>2744</v>
      </c>
      <c r="E210" s="152" t="s">
        <v>1022</v>
      </c>
      <c r="F210" s="152">
        <v>505911193</v>
      </c>
      <c r="G210" s="152">
        <v>67</v>
      </c>
      <c r="H210" s="152" t="s">
        <v>2743</v>
      </c>
      <c r="I210" s="274" t="s">
        <v>164</v>
      </c>
      <c r="J210" s="153" t="s">
        <v>812</v>
      </c>
      <c r="K210" s="318" t="s">
        <v>670</v>
      </c>
      <c r="L210" s="152">
        <v>16</v>
      </c>
      <c r="M210" s="152" t="s">
        <v>2738</v>
      </c>
      <c r="N210" s="152"/>
      <c r="O210" s="152"/>
      <c r="P210" s="380" t="s">
        <v>2742</v>
      </c>
      <c r="Q210" s="380"/>
      <c r="R210" s="380"/>
      <c r="S210" s="200" t="s">
        <v>1244</v>
      </c>
      <c r="T210" s="200" t="s">
        <v>2680</v>
      </c>
      <c r="U210" s="524" t="s">
        <v>2679</v>
      </c>
      <c r="V210" s="200" t="s">
        <v>1244</v>
      </c>
      <c r="W210" s="523" t="s">
        <v>2678</v>
      </c>
      <c r="X210" s="200" t="s">
        <v>1493</v>
      </c>
      <c r="Y210" s="560" t="s">
        <v>2677</v>
      </c>
      <c r="Z210" s="559"/>
      <c r="AA210" s="559"/>
      <c r="AB210" s="339">
        <v>8296</v>
      </c>
      <c r="AC210" s="563"/>
      <c r="AD210" s="563"/>
      <c r="AE210" s="563"/>
      <c r="AF210" s="563"/>
      <c r="AG210" s="557" t="s">
        <v>781</v>
      </c>
      <c r="AH210" s="126">
        <v>2.2200000000000002</v>
      </c>
      <c r="AI210" s="146">
        <v>2.87</v>
      </c>
      <c r="AJ210" s="145">
        <v>93.9</v>
      </c>
      <c r="AK210" s="116">
        <v>1.71</v>
      </c>
      <c r="AL210" s="144">
        <v>7.1999999999999995E-2</v>
      </c>
      <c r="AM210" s="139">
        <v>3.23</v>
      </c>
      <c r="AQ210" s="493">
        <v>82.5</v>
      </c>
      <c r="AR210" s="493">
        <v>17.100000000000001</v>
      </c>
      <c r="AS210" s="142">
        <v>4.8245614035087714</v>
      </c>
      <c r="AT210" s="436">
        <v>0.11</v>
      </c>
      <c r="AU210" s="436">
        <v>6.9199999999999999E-3</v>
      </c>
      <c r="AX210" s="440"/>
      <c r="AY210" s="440"/>
      <c r="AZ210" s="440"/>
      <c r="BA210" s="440"/>
      <c r="BB210" s="440"/>
      <c r="BC210" s="440"/>
      <c r="BD210" s="440"/>
      <c r="BE210" s="440"/>
      <c r="BF210" s="440"/>
      <c r="BG210" s="440"/>
      <c r="BH210" s="440"/>
      <c r="BI210" s="440"/>
      <c r="BJ210" s="116" t="s">
        <v>784</v>
      </c>
      <c r="BK210" s="208" t="s">
        <v>409</v>
      </c>
      <c r="BL210" s="208" t="s">
        <v>409</v>
      </c>
      <c r="BM210" s="208">
        <v>8296</v>
      </c>
      <c r="BN210" s="483">
        <v>0.876</v>
      </c>
      <c r="BO210" s="483">
        <v>0.124</v>
      </c>
      <c r="BP210" s="283" t="s">
        <v>409</v>
      </c>
      <c r="BQ210" s="283" t="s">
        <v>409</v>
      </c>
      <c r="BR210" s="283" t="s">
        <v>409</v>
      </c>
      <c r="BS210" s="283" t="s">
        <v>409</v>
      </c>
      <c r="BT210" s="276">
        <v>0</v>
      </c>
      <c r="BU210" s="116"/>
    </row>
    <row r="211" spans="1:73">
      <c r="A211" s="116">
        <v>110</v>
      </c>
      <c r="B211" s="116">
        <f>COUNTIFS($D$2:D211,D211,$F$2:F211,F211)</f>
        <v>1</v>
      </c>
      <c r="C211" s="345">
        <v>6319</v>
      </c>
      <c r="D211" s="154" t="s">
        <v>2741</v>
      </c>
      <c r="E211" s="152" t="s">
        <v>1018</v>
      </c>
      <c r="F211" s="152">
        <v>536007200</v>
      </c>
      <c r="G211" s="152">
        <v>64</v>
      </c>
      <c r="H211" s="152" t="s">
        <v>2740</v>
      </c>
      <c r="I211" s="274" t="s">
        <v>2739</v>
      </c>
      <c r="J211" s="153" t="s">
        <v>812</v>
      </c>
      <c r="K211" s="318" t="s">
        <v>670</v>
      </c>
      <c r="L211" s="152">
        <v>20</v>
      </c>
      <c r="M211" s="152" t="s">
        <v>2738</v>
      </c>
      <c r="N211" s="152"/>
      <c r="O211" s="152"/>
      <c r="P211" s="380" t="s">
        <v>2702</v>
      </c>
      <c r="Q211" s="380"/>
      <c r="R211" s="380"/>
      <c r="S211" s="200" t="s">
        <v>1244</v>
      </c>
      <c r="T211" s="200" t="s">
        <v>2680</v>
      </c>
      <c r="U211" s="524" t="s">
        <v>2679</v>
      </c>
      <c r="V211" s="200" t="s">
        <v>1244</v>
      </c>
      <c r="W211" s="523" t="s">
        <v>2678</v>
      </c>
      <c r="X211" s="200" t="s">
        <v>1493</v>
      </c>
      <c r="Y211" s="560" t="s">
        <v>2677</v>
      </c>
      <c r="Z211" s="559"/>
      <c r="AA211" s="559"/>
      <c r="AB211" s="339">
        <v>29080</v>
      </c>
      <c r="AC211" s="563"/>
      <c r="AD211" s="563"/>
      <c r="AE211" s="563"/>
      <c r="AF211" s="563"/>
      <c r="AG211" s="557" t="s">
        <v>777</v>
      </c>
      <c r="AH211" s="147">
        <v>0.27</v>
      </c>
      <c r="AI211" s="146">
        <v>5.5</v>
      </c>
      <c r="AJ211" s="145">
        <v>93.5</v>
      </c>
      <c r="AK211" s="116">
        <v>0.21</v>
      </c>
      <c r="AL211" s="144">
        <v>6.9699999999999996E-3</v>
      </c>
      <c r="AM211" s="139">
        <v>2.61</v>
      </c>
      <c r="AQ211" s="493">
        <v>84.7</v>
      </c>
      <c r="AR211" s="493">
        <v>14.6</v>
      </c>
      <c r="AS211" s="142">
        <v>5.8013698630136989</v>
      </c>
      <c r="AT211" s="436">
        <v>2.4E-2</v>
      </c>
      <c r="AU211" s="436">
        <v>3.5200000000000001E-3</v>
      </c>
      <c r="AX211" s="440"/>
      <c r="AY211" s="440"/>
      <c r="AZ211" s="440"/>
      <c r="BA211" s="440"/>
      <c r="BB211" s="440"/>
      <c r="BC211" s="440"/>
      <c r="BD211" s="440"/>
      <c r="BE211" s="440"/>
      <c r="BF211" s="440"/>
      <c r="BG211" s="440"/>
      <c r="BH211" s="440"/>
      <c r="BI211" s="440"/>
      <c r="BJ211" s="116" t="s">
        <v>784</v>
      </c>
      <c r="BK211" s="208">
        <v>23.7</v>
      </c>
      <c r="BL211" s="208" t="s">
        <v>409</v>
      </c>
      <c r="BM211" s="208">
        <v>29080</v>
      </c>
      <c r="BN211" s="483">
        <v>0.95</v>
      </c>
      <c r="BO211" s="483">
        <v>0.05</v>
      </c>
      <c r="BP211" s="283">
        <v>5.7</v>
      </c>
      <c r="BQ211" s="283" t="s">
        <v>411</v>
      </c>
      <c r="BR211" s="283" t="s">
        <v>409</v>
      </c>
      <c r="BS211" s="208">
        <v>4.43</v>
      </c>
      <c r="BT211" s="276">
        <v>0</v>
      </c>
      <c r="BU211" s="116"/>
    </row>
    <row r="212" spans="1:73">
      <c r="A212" s="116">
        <v>111</v>
      </c>
      <c r="B212" s="116">
        <f>COUNTIFS($D$2:D212,D212,$F$2:F212,F212)</f>
        <v>2</v>
      </c>
      <c r="C212" s="345">
        <v>6320</v>
      </c>
      <c r="D212" s="154" t="s">
        <v>2737</v>
      </c>
      <c r="E212" s="152" t="s">
        <v>955</v>
      </c>
      <c r="F212" s="152">
        <v>496005043</v>
      </c>
      <c r="G212" s="152">
        <v>68</v>
      </c>
      <c r="H212" s="152" t="s">
        <v>2731</v>
      </c>
      <c r="I212" s="274" t="s">
        <v>60</v>
      </c>
      <c r="J212" s="153" t="s">
        <v>812</v>
      </c>
      <c r="K212" s="318" t="s">
        <v>670</v>
      </c>
      <c r="L212" s="152">
        <v>15</v>
      </c>
      <c r="M212" s="152" t="s">
        <v>2736</v>
      </c>
      <c r="N212" s="152"/>
      <c r="O212" s="152"/>
      <c r="P212" s="380" t="s">
        <v>2702</v>
      </c>
      <c r="Q212" s="380"/>
      <c r="R212" s="380"/>
      <c r="S212" s="200" t="s">
        <v>1244</v>
      </c>
      <c r="T212" s="200" t="s">
        <v>2680</v>
      </c>
      <c r="U212" s="524" t="s">
        <v>2679</v>
      </c>
      <c r="V212" s="200" t="s">
        <v>1244</v>
      </c>
      <c r="W212" s="523" t="s">
        <v>2678</v>
      </c>
      <c r="X212" s="200" t="s">
        <v>1493</v>
      </c>
      <c r="Y212" s="560" t="s">
        <v>2677</v>
      </c>
      <c r="Z212" s="559"/>
      <c r="AA212" s="559"/>
      <c r="AB212" s="490">
        <v>534</v>
      </c>
      <c r="AC212" s="558"/>
      <c r="AD212" s="558"/>
      <c r="AE212" s="558"/>
      <c r="AF212" s="558"/>
      <c r="AG212" s="557" t="s">
        <v>777</v>
      </c>
      <c r="AH212" s="147">
        <v>77.900000000000006</v>
      </c>
      <c r="AI212" s="146">
        <v>11.1</v>
      </c>
      <c r="AJ212" s="145">
        <v>8</v>
      </c>
      <c r="AK212" s="116">
        <v>56</v>
      </c>
      <c r="AL212" s="144">
        <v>18.600000000000001</v>
      </c>
      <c r="AM212" s="139">
        <v>23.5</v>
      </c>
      <c r="AN212" s="116">
        <v>63.9</v>
      </c>
      <c r="AO212" s="122" t="s">
        <v>124</v>
      </c>
      <c r="AP212" s="119">
        <v>0.28000000000000003</v>
      </c>
      <c r="AQ212" s="493">
        <v>81.2</v>
      </c>
      <c r="AR212" s="493">
        <v>17.7</v>
      </c>
      <c r="AS212" s="142">
        <v>4.5875706214689265</v>
      </c>
      <c r="AT212" s="436">
        <v>4</v>
      </c>
      <c r="AU212" s="436">
        <v>1.03</v>
      </c>
      <c r="AV212" s="116">
        <v>19.100000000000001</v>
      </c>
      <c r="AW212" s="119">
        <v>35.6</v>
      </c>
      <c r="AX212" s="440"/>
      <c r="AY212" s="440"/>
      <c r="AZ212" s="440"/>
      <c r="BA212" s="440"/>
      <c r="BB212" s="440"/>
      <c r="BC212" s="440"/>
      <c r="BD212" s="440"/>
      <c r="BE212" s="440"/>
      <c r="BF212" s="440"/>
      <c r="BG212" s="440"/>
      <c r="BH212" s="440"/>
      <c r="BI212" s="440"/>
      <c r="BJ212" s="118" t="s">
        <v>173</v>
      </c>
      <c r="BK212" s="208" t="s">
        <v>409</v>
      </c>
      <c r="BL212" s="208" t="s">
        <v>409</v>
      </c>
      <c r="BM212" s="208">
        <v>534</v>
      </c>
      <c r="BN212" s="483">
        <v>0.28100000000000003</v>
      </c>
      <c r="BO212" s="483">
        <v>0.71899999999999997</v>
      </c>
      <c r="BP212" s="283" t="s">
        <v>409</v>
      </c>
      <c r="BQ212" s="283" t="s">
        <v>409</v>
      </c>
      <c r="BR212" s="283" t="s">
        <v>409</v>
      </c>
      <c r="BS212" s="283" t="s">
        <v>409</v>
      </c>
      <c r="BT212" s="276">
        <v>0</v>
      </c>
      <c r="BU212" s="116"/>
    </row>
    <row r="213" spans="1:73">
      <c r="A213" s="116">
        <v>112</v>
      </c>
      <c r="B213" s="116">
        <f>COUNTIFS($D$2:D213,D213,$F$2:F213,F213)</f>
        <v>1</v>
      </c>
      <c r="C213" s="345">
        <v>6321</v>
      </c>
      <c r="D213" s="154" t="s">
        <v>2735</v>
      </c>
      <c r="E213" s="152" t="s">
        <v>1305</v>
      </c>
      <c r="F213" s="152">
        <v>520625076</v>
      </c>
      <c r="G213" s="152">
        <v>65</v>
      </c>
      <c r="H213" s="152" t="s">
        <v>2731</v>
      </c>
      <c r="I213" s="274" t="s">
        <v>60</v>
      </c>
      <c r="J213" s="153" t="s">
        <v>812</v>
      </c>
      <c r="K213" s="318" t="s">
        <v>670</v>
      </c>
      <c r="L213" s="152">
        <v>33</v>
      </c>
      <c r="M213" s="152" t="s">
        <v>2734</v>
      </c>
      <c r="N213" s="152"/>
      <c r="O213" s="152"/>
      <c r="P213" s="380" t="s">
        <v>2702</v>
      </c>
      <c r="Q213" s="380"/>
      <c r="R213" s="380"/>
      <c r="S213" s="200" t="s">
        <v>1244</v>
      </c>
      <c r="T213" s="200" t="s">
        <v>2680</v>
      </c>
      <c r="U213" s="524" t="s">
        <v>2679</v>
      </c>
      <c r="V213" s="200" t="s">
        <v>1244</v>
      </c>
      <c r="W213" s="523" t="s">
        <v>2678</v>
      </c>
      <c r="X213" s="200" t="s">
        <v>1493</v>
      </c>
      <c r="Y213" s="560" t="s">
        <v>2677</v>
      </c>
      <c r="Z213" s="559"/>
      <c r="AA213" s="559"/>
      <c r="AB213" s="339">
        <v>10329</v>
      </c>
      <c r="AC213" s="563"/>
      <c r="AD213" s="563"/>
      <c r="AE213" s="563"/>
      <c r="AF213" s="563"/>
      <c r="AG213" s="557" t="s">
        <v>777</v>
      </c>
      <c r="AH213" s="147">
        <v>3.1</v>
      </c>
      <c r="AI213" s="146">
        <v>5.0999999999999996</v>
      </c>
      <c r="AJ213" s="145">
        <v>91.3</v>
      </c>
      <c r="AK213" s="116">
        <v>2.5</v>
      </c>
      <c r="AL213" s="144">
        <v>0.2</v>
      </c>
      <c r="AM213" s="139">
        <v>7.5</v>
      </c>
      <c r="AQ213" s="493">
        <v>73.5</v>
      </c>
      <c r="AR213" s="493">
        <v>26.1</v>
      </c>
      <c r="AS213" s="142">
        <v>2.8160919540229883</v>
      </c>
      <c r="AT213" s="436">
        <v>0.3</v>
      </c>
      <c r="AU213" s="436"/>
      <c r="AX213" s="440"/>
      <c r="AY213" s="440"/>
      <c r="AZ213" s="440"/>
      <c r="BA213" s="440"/>
      <c r="BB213" s="440"/>
      <c r="BC213" s="440"/>
      <c r="BD213" s="440"/>
      <c r="BE213" s="440"/>
      <c r="BF213" s="440"/>
      <c r="BG213" s="440"/>
      <c r="BH213" s="440"/>
      <c r="BI213" s="440"/>
      <c r="BJ213" s="116" t="s">
        <v>778</v>
      </c>
      <c r="BK213" s="208" t="s">
        <v>409</v>
      </c>
      <c r="BL213" s="208" t="s">
        <v>409</v>
      </c>
      <c r="BM213" s="208">
        <v>10329</v>
      </c>
      <c r="BN213" s="483">
        <v>0.745</v>
      </c>
      <c r="BO213" s="483">
        <v>0.255</v>
      </c>
      <c r="BP213" s="283">
        <v>5.4</v>
      </c>
      <c r="BQ213" s="283">
        <v>8210</v>
      </c>
      <c r="BR213" s="283" t="s">
        <v>409</v>
      </c>
      <c r="BS213" s="208">
        <v>1.99</v>
      </c>
      <c r="BT213" s="276">
        <v>0</v>
      </c>
      <c r="BU213" s="116"/>
    </row>
    <row r="214" spans="1:73">
      <c r="A214" s="116">
        <v>113</v>
      </c>
      <c r="B214" s="116">
        <f>COUNTIFS($D$2:D214,D214,$F$2:F214,F214)</f>
        <v>1</v>
      </c>
      <c r="C214" s="345">
        <v>6328</v>
      </c>
      <c r="D214" s="154" t="s">
        <v>2733</v>
      </c>
      <c r="E214" s="152" t="s">
        <v>2732</v>
      </c>
      <c r="F214" s="152">
        <v>8311105792</v>
      </c>
      <c r="G214" s="152">
        <v>34</v>
      </c>
      <c r="H214" s="152" t="s">
        <v>2731</v>
      </c>
      <c r="I214" s="274" t="s">
        <v>163</v>
      </c>
      <c r="J214" s="153" t="s">
        <v>812</v>
      </c>
      <c r="K214" s="318" t="s">
        <v>670</v>
      </c>
      <c r="L214" s="152">
        <v>20</v>
      </c>
      <c r="M214" s="295" t="s">
        <v>2730</v>
      </c>
      <c r="N214" s="152"/>
      <c r="O214" s="152"/>
      <c r="P214" s="380" t="s">
        <v>2702</v>
      </c>
      <c r="Q214" s="380"/>
      <c r="R214" s="380"/>
      <c r="S214" s="200" t="s">
        <v>1244</v>
      </c>
      <c r="T214" s="200" t="s">
        <v>2680</v>
      </c>
      <c r="U214" s="524" t="s">
        <v>2679</v>
      </c>
      <c r="V214" s="200" t="s">
        <v>1244</v>
      </c>
      <c r="W214" s="523" t="s">
        <v>2678</v>
      </c>
      <c r="X214" s="200" t="s">
        <v>1493</v>
      </c>
      <c r="Y214" s="560" t="s">
        <v>2677</v>
      </c>
      <c r="Z214" s="559"/>
      <c r="AA214" s="559"/>
      <c r="AB214" s="339">
        <v>5188</v>
      </c>
      <c r="AC214" s="563"/>
      <c r="AD214" s="563"/>
      <c r="AE214" s="563"/>
      <c r="AF214" s="563"/>
      <c r="AG214" s="557" t="s">
        <v>2729</v>
      </c>
      <c r="AH214" s="567" t="s">
        <v>124</v>
      </c>
      <c r="AI214" s="566" t="s">
        <v>124</v>
      </c>
      <c r="AJ214" s="565" t="s">
        <v>124</v>
      </c>
      <c r="AL214" s="144"/>
      <c r="AM214" s="139"/>
      <c r="AQ214" s="564" t="s">
        <v>124</v>
      </c>
      <c r="AR214" s="564" t="s">
        <v>124</v>
      </c>
      <c r="AS214" s="142" t="s">
        <v>124</v>
      </c>
      <c r="AT214" s="436"/>
      <c r="AU214" s="436"/>
      <c r="AX214" s="440"/>
      <c r="AY214" s="440"/>
      <c r="AZ214" s="440"/>
      <c r="BA214" s="440"/>
      <c r="BB214" s="440"/>
      <c r="BC214" s="440"/>
      <c r="BD214" s="440"/>
      <c r="BE214" s="440"/>
      <c r="BF214" s="440"/>
      <c r="BG214" s="440"/>
      <c r="BH214" s="440"/>
      <c r="BI214" s="440"/>
      <c r="BJ214" s="467" t="s">
        <v>124</v>
      </c>
      <c r="BK214" s="208">
        <v>65.099999999999994</v>
      </c>
      <c r="BL214" s="208" t="s">
        <v>409</v>
      </c>
      <c r="BM214" s="208">
        <v>5188</v>
      </c>
      <c r="BN214" s="208">
        <v>65.7</v>
      </c>
      <c r="BO214" s="283">
        <v>34.299999999999997</v>
      </c>
      <c r="BP214" s="283" t="s">
        <v>409</v>
      </c>
      <c r="BQ214" s="283" t="s">
        <v>409</v>
      </c>
      <c r="BR214" s="283" t="s">
        <v>409</v>
      </c>
      <c r="BS214" s="208" t="s">
        <v>409</v>
      </c>
      <c r="BT214" s="208">
        <v>0</v>
      </c>
      <c r="BU214" s="116"/>
    </row>
    <row r="215" spans="1:73">
      <c r="A215" s="116">
        <v>114</v>
      </c>
      <c r="B215" s="116">
        <f>COUNTIFS($D$2:D215,D215,$F$2:F215,F215)</f>
        <v>2</v>
      </c>
      <c r="C215" s="345">
        <v>6333</v>
      </c>
      <c r="D215" s="154" t="s">
        <v>81</v>
      </c>
      <c r="E215" s="152" t="s">
        <v>1183</v>
      </c>
      <c r="F215" s="152">
        <v>375515445</v>
      </c>
      <c r="G215" s="152">
        <v>80</v>
      </c>
      <c r="H215" s="152" t="s">
        <v>2728</v>
      </c>
      <c r="I215" s="274" t="s">
        <v>104</v>
      </c>
      <c r="J215" s="153" t="s">
        <v>812</v>
      </c>
      <c r="K215" s="318" t="s">
        <v>670</v>
      </c>
      <c r="L215" s="152">
        <v>21</v>
      </c>
      <c r="M215" s="152">
        <v>2</v>
      </c>
      <c r="N215" s="152"/>
      <c r="O215" s="152"/>
      <c r="P215" s="380" t="s">
        <v>2702</v>
      </c>
      <c r="Q215" s="380"/>
      <c r="R215" s="380"/>
      <c r="S215" s="200" t="s">
        <v>1244</v>
      </c>
      <c r="T215" s="200" t="s">
        <v>2680</v>
      </c>
      <c r="U215" s="524" t="s">
        <v>2679</v>
      </c>
      <c r="V215" s="200" t="s">
        <v>1244</v>
      </c>
      <c r="W215" s="523" t="s">
        <v>2678</v>
      </c>
      <c r="X215" s="200" t="s">
        <v>1493</v>
      </c>
      <c r="Y215" s="560" t="s">
        <v>2677</v>
      </c>
      <c r="Z215" s="559"/>
      <c r="AA215" s="559"/>
      <c r="AB215" s="490">
        <v>357</v>
      </c>
      <c r="AC215" s="558"/>
      <c r="AD215" s="558"/>
      <c r="AE215" s="558"/>
      <c r="AF215" s="558"/>
      <c r="AG215" s="557" t="s">
        <v>2727</v>
      </c>
      <c r="AH215" s="126">
        <v>11.9</v>
      </c>
      <c r="AI215" s="146">
        <v>25.3</v>
      </c>
      <c r="AJ215" s="145">
        <v>59.5</v>
      </c>
      <c r="AK215" s="116">
        <v>8.8800000000000008</v>
      </c>
      <c r="AL215" s="144">
        <v>2.5299999999999998</v>
      </c>
      <c r="AM215" s="139">
        <v>21.2</v>
      </c>
      <c r="AN215" s="116">
        <v>27.3</v>
      </c>
      <c r="AO215" s="122" t="s">
        <v>124</v>
      </c>
      <c r="AP215" s="119">
        <v>0.03</v>
      </c>
      <c r="AQ215" s="493">
        <v>79.5</v>
      </c>
      <c r="AR215" s="493">
        <v>23.6</v>
      </c>
      <c r="AS215" s="142">
        <v>3.3686440677966099</v>
      </c>
      <c r="AT215" s="436">
        <v>0.2</v>
      </c>
      <c r="AU215" s="436">
        <v>6.3E-2</v>
      </c>
      <c r="AV215" s="116">
        <v>21.3</v>
      </c>
      <c r="AW215" s="119">
        <v>42.6</v>
      </c>
      <c r="AX215" s="440"/>
      <c r="AY215" s="440"/>
      <c r="AZ215" s="440"/>
      <c r="BA215" s="440"/>
      <c r="BB215" s="440"/>
      <c r="BC215" s="440"/>
      <c r="BD215" s="440"/>
      <c r="BE215" s="440"/>
      <c r="BF215" s="440"/>
      <c r="BG215" s="440"/>
      <c r="BH215" s="440"/>
      <c r="BI215" s="440"/>
      <c r="BJ215" s="116" t="s">
        <v>789</v>
      </c>
      <c r="BK215" s="208" t="s">
        <v>409</v>
      </c>
      <c r="BL215" s="208" t="s">
        <v>409</v>
      </c>
      <c r="BM215" s="208">
        <v>357</v>
      </c>
      <c r="BN215" s="483">
        <v>0.60799999999999998</v>
      </c>
      <c r="BO215" s="483">
        <v>0.39200000000000002</v>
      </c>
      <c r="BP215" s="283">
        <v>0.2</v>
      </c>
      <c r="BQ215" s="283">
        <v>1203</v>
      </c>
      <c r="BR215" s="283" t="s">
        <v>409</v>
      </c>
      <c r="BS215" s="208">
        <v>5.87</v>
      </c>
      <c r="BT215" s="276">
        <v>0</v>
      </c>
      <c r="BU215" s="116"/>
    </row>
    <row r="216" spans="1:73">
      <c r="A216" s="116">
        <v>115</v>
      </c>
      <c r="B216" s="116">
        <f>COUNTIFS($D$2:D216,D216,$F$2:F216,F216)</f>
        <v>1</v>
      </c>
      <c r="C216" s="345">
        <v>6342</v>
      </c>
      <c r="D216" s="154" t="s">
        <v>2618</v>
      </c>
      <c r="E216" s="152" t="s">
        <v>1429</v>
      </c>
      <c r="F216" s="152">
        <v>401010450</v>
      </c>
      <c r="G216" s="152">
        <v>77</v>
      </c>
      <c r="H216" s="152" t="s">
        <v>2726</v>
      </c>
      <c r="I216" s="274" t="s">
        <v>2244</v>
      </c>
      <c r="J216" s="153" t="s">
        <v>812</v>
      </c>
      <c r="K216" s="318" t="s">
        <v>670</v>
      </c>
      <c r="L216" s="152">
        <v>21</v>
      </c>
      <c r="M216" s="152">
        <v>2</v>
      </c>
      <c r="N216" s="152"/>
      <c r="O216" s="152"/>
      <c r="P216" s="380" t="s">
        <v>2702</v>
      </c>
      <c r="Q216" s="380"/>
      <c r="R216" s="380"/>
      <c r="S216" s="200" t="s">
        <v>1244</v>
      </c>
      <c r="T216" s="200" t="s">
        <v>2680</v>
      </c>
      <c r="U216" s="524" t="s">
        <v>2679</v>
      </c>
      <c r="V216" s="200" t="s">
        <v>1244</v>
      </c>
      <c r="W216" s="523" t="s">
        <v>2678</v>
      </c>
      <c r="X216" s="200" t="s">
        <v>1493</v>
      </c>
      <c r="Y216" s="560" t="s">
        <v>2677</v>
      </c>
      <c r="Z216" s="559"/>
      <c r="AA216" s="559"/>
      <c r="AB216" s="490">
        <v>505</v>
      </c>
      <c r="AC216" s="558"/>
      <c r="AD216" s="558"/>
      <c r="AE216" s="558"/>
      <c r="AF216" s="558"/>
      <c r="AG216" s="557" t="s">
        <v>798</v>
      </c>
      <c r="AH216" s="126">
        <v>85</v>
      </c>
      <c r="AI216" s="146">
        <v>9.99</v>
      </c>
      <c r="AJ216" s="145">
        <v>0.61</v>
      </c>
      <c r="AK216" s="116">
        <v>77.2</v>
      </c>
      <c r="AL216" s="144">
        <v>2.84</v>
      </c>
      <c r="AM216" s="139">
        <v>3.34</v>
      </c>
      <c r="AN216" s="116">
        <v>43.2</v>
      </c>
      <c r="AO216" s="122" t="s">
        <v>124</v>
      </c>
      <c r="AP216" s="119">
        <v>0.05</v>
      </c>
      <c r="AQ216" s="493">
        <v>49.4</v>
      </c>
      <c r="AR216" s="493">
        <v>50.6</v>
      </c>
      <c r="AS216" s="142">
        <v>0.97628458498023707</v>
      </c>
      <c r="AT216" s="436">
        <v>1.23</v>
      </c>
      <c r="AU216" s="436">
        <v>0.86</v>
      </c>
      <c r="AV216" s="116">
        <v>10.3</v>
      </c>
      <c r="AW216" s="119">
        <v>19</v>
      </c>
      <c r="AX216" s="440">
        <v>4.0999999999999996</v>
      </c>
      <c r="AY216" s="440">
        <v>88.1</v>
      </c>
      <c r="AZ216" s="440"/>
      <c r="BA216" s="437">
        <v>1.3999999999999986</v>
      </c>
      <c r="BB216" s="510">
        <v>9.6999999999999993</v>
      </c>
      <c r="BC216" s="437">
        <v>17.2</v>
      </c>
      <c r="BD216" s="437">
        <v>1.7</v>
      </c>
      <c r="BE216" s="437">
        <v>22.7</v>
      </c>
      <c r="BF216" s="437">
        <v>2.2000000000000002</v>
      </c>
      <c r="BG216" s="437">
        <v>45.8</v>
      </c>
      <c r="BH216" s="437">
        <v>4.4000000000000004</v>
      </c>
      <c r="BI216" s="437">
        <v>0.1</v>
      </c>
      <c r="BJ216" s="116" t="s">
        <v>793</v>
      </c>
      <c r="BK216" s="208" t="s">
        <v>409</v>
      </c>
      <c r="BL216" s="208" t="s">
        <v>409</v>
      </c>
      <c r="BM216" s="208">
        <v>505</v>
      </c>
      <c r="BN216" s="483">
        <v>0.23</v>
      </c>
      <c r="BO216" s="483">
        <v>0.77</v>
      </c>
      <c r="BP216" s="208" t="s">
        <v>409</v>
      </c>
      <c r="BQ216" s="208" t="s">
        <v>409</v>
      </c>
      <c r="BR216" s="208" t="s">
        <v>409</v>
      </c>
      <c r="BS216" s="208" t="s">
        <v>409</v>
      </c>
      <c r="BT216" s="276">
        <v>0</v>
      </c>
      <c r="BU216" s="116"/>
    </row>
    <row r="217" spans="1:73">
      <c r="A217" s="116">
        <v>116</v>
      </c>
      <c r="B217" s="116">
        <f>COUNTIFS($D$2:D217,D217,$F$2:F217,F217)</f>
        <v>1</v>
      </c>
      <c r="C217" s="345">
        <v>6351</v>
      </c>
      <c r="D217" s="154" t="s">
        <v>2725</v>
      </c>
      <c r="E217" s="152" t="s">
        <v>1731</v>
      </c>
      <c r="F217" s="152">
        <v>7961154861</v>
      </c>
      <c r="G217" s="152">
        <v>38</v>
      </c>
      <c r="H217" s="152" t="s">
        <v>2724</v>
      </c>
      <c r="I217" s="274" t="s">
        <v>46</v>
      </c>
      <c r="J217" s="153" t="s">
        <v>812</v>
      </c>
      <c r="K217" s="318" t="s">
        <v>670</v>
      </c>
      <c r="L217" s="152">
        <v>7</v>
      </c>
      <c r="M217" s="152" t="s">
        <v>836</v>
      </c>
      <c r="N217" s="152"/>
      <c r="O217" s="152"/>
      <c r="P217" s="380" t="s">
        <v>2702</v>
      </c>
      <c r="Q217" s="380"/>
      <c r="R217" s="380"/>
      <c r="S217" s="200" t="s">
        <v>1244</v>
      </c>
      <c r="T217" s="200" t="s">
        <v>1493</v>
      </c>
      <c r="U217" s="524" t="s">
        <v>2679</v>
      </c>
      <c r="V217" s="200" t="s">
        <v>1244</v>
      </c>
      <c r="W217" s="523" t="s">
        <v>1493</v>
      </c>
      <c r="X217" s="200" t="s">
        <v>1493</v>
      </c>
      <c r="Y217" s="560" t="s">
        <v>1493</v>
      </c>
      <c r="Z217" s="559"/>
      <c r="AA217" s="559"/>
      <c r="AB217" s="339">
        <v>1577</v>
      </c>
      <c r="AC217" s="563"/>
      <c r="AD217" s="563"/>
      <c r="AE217" s="563"/>
      <c r="AF217" s="563"/>
      <c r="AG217" s="557" t="s">
        <v>2723</v>
      </c>
      <c r="AH217" s="126">
        <v>74.400000000000006</v>
      </c>
      <c r="AI217" s="146">
        <v>4.9800000000000004</v>
      </c>
      <c r="AJ217" s="145">
        <v>19.399999999999999</v>
      </c>
      <c r="AK217" s="116">
        <v>67.3</v>
      </c>
      <c r="AL217" s="144">
        <v>3.05</v>
      </c>
      <c r="AM217" s="139">
        <v>4.09</v>
      </c>
      <c r="AQ217" s="493"/>
      <c r="AR217" s="493"/>
      <c r="AS217" s="142"/>
      <c r="AT217" s="436"/>
      <c r="AU217" s="436"/>
      <c r="AX217" s="440"/>
      <c r="AY217" s="440"/>
      <c r="AZ217" s="440"/>
      <c r="BA217" s="440"/>
      <c r="BB217" s="440"/>
      <c r="BC217" s="440"/>
      <c r="BD217" s="440"/>
      <c r="BE217" s="440"/>
      <c r="BF217" s="440"/>
      <c r="BG217" s="440"/>
      <c r="BH217" s="440"/>
      <c r="BI217" s="440"/>
      <c r="BJ217" s="118" t="s">
        <v>173</v>
      </c>
      <c r="BK217" s="208" t="s">
        <v>409</v>
      </c>
      <c r="BL217" s="208" t="s">
        <v>409</v>
      </c>
      <c r="BM217" s="208">
        <v>1577</v>
      </c>
      <c r="BN217" s="483">
        <v>0.36499999999999999</v>
      </c>
      <c r="BO217" s="483">
        <v>0.63500000000000001</v>
      </c>
      <c r="BP217" s="208" t="s">
        <v>409</v>
      </c>
      <c r="BQ217" s="208" t="s">
        <v>409</v>
      </c>
      <c r="BR217" s="208" t="s">
        <v>409</v>
      </c>
      <c r="BS217" s="208" t="s">
        <v>409</v>
      </c>
      <c r="BT217" s="276">
        <v>0</v>
      </c>
      <c r="BU217" s="116"/>
    </row>
    <row r="218" spans="1:73">
      <c r="A218" s="116">
        <v>117</v>
      </c>
      <c r="B218" s="116">
        <f>COUNTIFS($D$2:D218,D218,$F$2:F218,F218)</f>
        <v>1</v>
      </c>
      <c r="C218" s="486">
        <v>6360</v>
      </c>
      <c r="D218" s="284" t="s">
        <v>2722</v>
      </c>
      <c r="E218" s="373" t="s">
        <v>831</v>
      </c>
      <c r="F218" s="152">
        <v>535221370</v>
      </c>
      <c r="G218" s="152">
        <v>64</v>
      </c>
      <c r="H218" s="152" t="s">
        <v>2718</v>
      </c>
      <c r="I218" s="274" t="s">
        <v>2721</v>
      </c>
      <c r="J218" s="194" t="s">
        <v>1742</v>
      </c>
      <c r="K218" s="318" t="s">
        <v>670</v>
      </c>
      <c r="L218" s="152">
        <v>7</v>
      </c>
      <c r="M218" s="152">
        <v>8</v>
      </c>
      <c r="N218" s="152"/>
      <c r="O218" s="152"/>
      <c r="P218" s="380" t="s">
        <v>2702</v>
      </c>
      <c r="Q218" s="380"/>
      <c r="R218" s="380"/>
      <c r="S218" s="200" t="s">
        <v>2713</v>
      </c>
      <c r="T218" s="200" t="s">
        <v>1493</v>
      </c>
      <c r="U218" s="524" t="s">
        <v>2720</v>
      </c>
      <c r="V218" s="200" t="s">
        <v>1493</v>
      </c>
      <c r="W218" s="523" t="s">
        <v>2678</v>
      </c>
      <c r="X218" s="200" t="s">
        <v>1493</v>
      </c>
      <c r="Y218" s="560" t="s">
        <v>1493</v>
      </c>
      <c r="Z218" s="559"/>
      <c r="AA218" s="559"/>
      <c r="AB218" s="339" t="s">
        <v>1493</v>
      </c>
      <c r="AC218" s="563"/>
      <c r="AD218" s="563"/>
      <c r="AE218" s="563"/>
      <c r="AF218" s="563"/>
      <c r="AG218" s="557" t="s">
        <v>2626</v>
      </c>
      <c r="AH218" s="147">
        <v>2.37</v>
      </c>
      <c r="AI218" s="146">
        <v>3.4</v>
      </c>
      <c r="AJ218" s="145">
        <v>93.8</v>
      </c>
      <c r="AL218" s="144"/>
      <c r="AM218" s="139"/>
      <c r="AQ218" s="493">
        <v>68.900000000000006</v>
      </c>
      <c r="AR218" s="493">
        <v>29</v>
      </c>
      <c r="AS218" s="142">
        <v>2.3758620689655174</v>
      </c>
      <c r="AT218" s="436">
        <v>0.12</v>
      </c>
      <c r="AU218" s="436">
        <v>0.01</v>
      </c>
      <c r="AX218" s="437"/>
      <c r="AY218" s="437"/>
      <c r="AZ218" s="437"/>
      <c r="BA218" s="437"/>
      <c r="BB218" s="437"/>
      <c r="BC218" s="437"/>
      <c r="BD218" s="437"/>
      <c r="BE218" s="437"/>
      <c r="BF218" s="437"/>
      <c r="BG218" s="437"/>
      <c r="BH218" s="437"/>
      <c r="BI218" s="437"/>
      <c r="BJ218" s="118" t="s">
        <v>784</v>
      </c>
      <c r="BK218" s="208">
        <v>6.7</v>
      </c>
      <c r="BL218" s="208" t="s">
        <v>409</v>
      </c>
      <c r="BM218" s="208" t="s">
        <v>409</v>
      </c>
      <c r="BN218" s="208" t="s">
        <v>409</v>
      </c>
      <c r="BO218" s="208" t="s">
        <v>409</v>
      </c>
      <c r="BP218" s="208" t="s">
        <v>409</v>
      </c>
      <c r="BQ218" s="208" t="s">
        <v>409</v>
      </c>
      <c r="BR218" s="208" t="s">
        <v>409</v>
      </c>
      <c r="BS218" s="208" t="s">
        <v>409</v>
      </c>
      <c r="BT218" s="208">
        <v>2</v>
      </c>
      <c r="BU218" s="116"/>
    </row>
    <row r="219" spans="1:73">
      <c r="A219" s="116">
        <v>118</v>
      </c>
      <c r="B219" s="116">
        <f>COUNTIFS($D$2:D219,D219,$F$2:F219,F219)</f>
        <v>1</v>
      </c>
      <c r="C219" s="345">
        <v>6358</v>
      </c>
      <c r="D219" s="154" t="s">
        <v>360</v>
      </c>
      <c r="E219" s="152" t="s">
        <v>2719</v>
      </c>
      <c r="F219" s="152">
        <v>480827401</v>
      </c>
      <c r="G219" s="152">
        <v>69</v>
      </c>
      <c r="H219" s="152" t="s">
        <v>2718</v>
      </c>
      <c r="I219" s="274" t="s">
        <v>60</v>
      </c>
      <c r="J219" s="153" t="s">
        <v>812</v>
      </c>
      <c r="K219" s="318" t="s">
        <v>670</v>
      </c>
      <c r="L219" s="152">
        <v>2</v>
      </c>
      <c r="M219" s="152">
        <v>9</v>
      </c>
      <c r="N219" s="152"/>
      <c r="O219" s="152"/>
      <c r="P219" s="380" t="s">
        <v>2702</v>
      </c>
      <c r="Q219" s="380"/>
      <c r="R219" s="380"/>
      <c r="S219" s="200" t="s">
        <v>2713</v>
      </c>
      <c r="T219" s="200" t="s">
        <v>1493</v>
      </c>
      <c r="U219" s="524" t="s">
        <v>2679</v>
      </c>
      <c r="V219" s="200" t="s">
        <v>1244</v>
      </c>
      <c r="W219" s="523" t="s">
        <v>2678</v>
      </c>
      <c r="X219" s="200" t="s">
        <v>1493</v>
      </c>
      <c r="Y219" s="560" t="s">
        <v>1493</v>
      </c>
      <c r="Z219" s="559"/>
      <c r="AA219" s="559"/>
      <c r="AB219" s="339">
        <v>514</v>
      </c>
      <c r="AC219" s="563"/>
      <c r="AD219" s="563"/>
      <c r="AE219" s="563"/>
      <c r="AF219" s="563"/>
      <c r="AG219" s="557" t="s">
        <v>1790</v>
      </c>
      <c r="AH219" s="126">
        <v>27</v>
      </c>
      <c r="AI219" s="146">
        <v>11.7</v>
      </c>
      <c r="AJ219" s="145">
        <v>59</v>
      </c>
      <c r="AK219" s="116">
        <v>25.6</v>
      </c>
      <c r="AL219" s="144">
        <v>0.25</v>
      </c>
      <c r="AM219" s="139">
        <v>0.92</v>
      </c>
      <c r="AN219" s="116">
        <v>37.200000000000003</v>
      </c>
      <c r="AO219" s="122" t="s">
        <v>124</v>
      </c>
      <c r="AP219" s="119">
        <v>0.05</v>
      </c>
      <c r="AQ219" s="493">
        <v>61.5</v>
      </c>
      <c r="AR219" s="493">
        <v>38.5</v>
      </c>
      <c r="AS219" s="142">
        <v>1.5974025974025974</v>
      </c>
      <c r="AT219" s="436">
        <v>0.36</v>
      </c>
      <c r="AU219" s="436">
        <v>0.28000000000000003</v>
      </c>
      <c r="AV219" s="116">
        <v>12.5</v>
      </c>
      <c r="AW219" s="119">
        <v>25.5</v>
      </c>
      <c r="AX219" s="440"/>
      <c r="AY219" s="440"/>
      <c r="AZ219" s="440"/>
      <c r="BA219" s="440"/>
      <c r="BB219" s="440"/>
      <c r="BC219" s="440"/>
      <c r="BD219" s="440"/>
      <c r="BE219" s="440"/>
      <c r="BF219" s="440"/>
      <c r="BG219" s="440"/>
      <c r="BH219" s="440"/>
      <c r="BI219" s="440"/>
      <c r="BJ219" s="116" t="s">
        <v>790</v>
      </c>
      <c r="BK219" s="208">
        <v>3</v>
      </c>
      <c r="BL219" s="208" t="s">
        <v>409</v>
      </c>
      <c r="BM219" s="208">
        <v>514</v>
      </c>
      <c r="BN219" s="283">
        <v>58.4</v>
      </c>
      <c r="BO219" s="283">
        <v>41.6</v>
      </c>
      <c r="BP219" s="208" t="s">
        <v>409</v>
      </c>
      <c r="BQ219" s="208" t="s">
        <v>409</v>
      </c>
      <c r="BR219" s="208" t="s">
        <v>409</v>
      </c>
      <c r="BS219" s="208" t="s">
        <v>409</v>
      </c>
      <c r="BT219" s="276">
        <v>0</v>
      </c>
      <c r="BU219" s="116"/>
    </row>
    <row r="220" spans="1:73">
      <c r="A220" s="116">
        <v>119</v>
      </c>
      <c r="B220" s="116">
        <f>COUNTIFS($D$2:D220,D220,$F$2:F220,F220)</f>
        <v>1</v>
      </c>
      <c r="C220" s="345">
        <v>6365</v>
      </c>
      <c r="D220" s="154" t="s">
        <v>2717</v>
      </c>
      <c r="E220" s="152" t="s">
        <v>1012</v>
      </c>
      <c r="F220" s="152">
        <v>5811221086</v>
      </c>
      <c r="G220" s="152">
        <v>59</v>
      </c>
      <c r="H220" s="152" t="s">
        <v>2714</v>
      </c>
      <c r="I220" s="274" t="s">
        <v>2716</v>
      </c>
      <c r="J220" s="153" t="s">
        <v>812</v>
      </c>
      <c r="K220" s="318" t="s">
        <v>670</v>
      </c>
      <c r="L220" s="152">
        <v>2</v>
      </c>
      <c r="M220" s="152">
        <v>9</v>
      </c>
      <c r="N220" s="152"/>
      <c r="O220" s="152"/>
      <c r="P220" s="380" t="s">
        <v>2702</v>
      </c>
      <c r="Q220" s="380"/>
      <c r="R220" s="380"/>
      <c r="S220" s="200" t="s">
        <v>2713</v>
      </c>
      <c r="T220" s="200" t="s">
        <v>1493</v>
      </c>
      <c r="U220" s="524" t="s">
        <v>2679</v>
      </c>
      <c r="V220" s="200" t="s">
        <v>1493</v>
      </c>
      <c r="W220" s="523" t="s">
        <v>2678</v>
      </c>
      <c r="X220" s="200" t="s">
        <v>1493</v>
      </c>
      <c r="Y220" s="560" t="s">
        <v>1493</v>
      </c>
      <c r="Z220" s="559"/>
      <c r="AA220" s="559"/>
      <c r="AB220" s="339">
        <v>135</v>
      </c>
      <c r="AC220" s="563"/>
      <c r="AD220" s="563"/>
      <c r="AE220" s="563"/>
      <c r="AF220" s="563"/>
      <c r="AG220" s="557" t="s">
        <v>2704</v>
      </c>
      <c r="AH220" s="147">
        <v>45.4</v>
      </c>
      <c r="AI220" s="146">
        <v>33</v>
      </c>
      <c r="AJ220" s="145">
        <v>15.9</v>
      </c>
      <c r="AL220" s="144"/>
      <c r="AM220" s="139"/>
      <c r="AQ220" s="493">
        <v>59.5</v>
      </c>
      <c r="AR220" s="493">
        <v>39.200000000000003</v>
      </c>
      <c r="AS220" s="142">
        <v>1.5178571428571428</v>
      </c>
      <c r="AT220" s="436">
        <v>0.7</v>
      </c>
      <c r="AU220" s="436">
        <v>0.9</v>
      </c>
      <c r="AX220" s="440"/>
      <c r="AY220" s="440"/>
      <c r="AZ220" s="440"/>
      <c r="BA220" s="440"/>
      <c r="BB220" s="440"/>
      <c r="BC220" s="440"/>
      <c r="BD220" s="440"/>
      <c r="BE220" s="440"/>
      <c r="BF220" s="440"/>
      <c r="BG220" s="440"/>
      <c r="BH220" s="440"/>
      <c r="BI220" s="440"/>
      <c r="BJ220" s="118" t="s">
        <v>792</v>
      </c>
      <c r="BK220" s="208" t="s">
        <v>409</v>
      </c>
      <c r="BL220" s="208" t="s">
        <v>409</v>
      </c>
      <c r="BM220" s="208">
        <v>135</v>
      </c>
      <c r="BN220" s="483">
        <v>0.11899999999999999</v>
      </c>
      <c r="BO220" s="483">
        <v>0.88100000000000001</v>
      </c>
      <c r="BP220" s="208" t="s">
        <v>409</v>
      </c>
      <c r="BQ220" s="208" t="s">
        <v>409</v>
      </c>
      <c r="BR220" s="208" t="s">
        <v>409</v>
      </c>
      <c r="BS220" s="208" t="s">
        <v>409</v>
      </c>
      <c r="BT220" s="276">
        <v>0</v>
      </c>
      <c r="BU220" s="116"/>
    </row>
    <row r="221" spans="1:73">
      <c r="A221" s="116">
        <v>120</v>
      </c>
      <c r="B221" s="116">
        <f>COUNTIFS($D$2:D221,D221,$F$2:F221,F221)</f>
        <v>1</v>
      </c>
      <c r="C221" s="345">
        <v>6366</v>
      </c>
      <c r="D221" s="154" t="s">
        <v>2715</v>
      </c>
      <c r="E221" s="152" t="s">
        <v>2408</v>
      </c>
      <c r="F221" s="152">
        <v>6661131686</v>
      </c>
      <c r="G221" s="152">
        <v>51</v>
      </c>
      <c r="H221" s="152" t="s">
        <v>2714</v>
      </c>
      <c r="I221" s="274" t="s">
        <v>957</v>
      </c>
      <c r="J221" s="153" t="s">
        <v>812</v>
      </c>
      <c r="K221" s="318" t="s">
        <v>670</v>
      </c>
      <c r="L221" s="152">
        <v>6</v>
      </c>
      <c r="M221" s="152">
        <v>8</v>
      </c>
      <c r="N221" s="152"/>
      <c r="O221" s="152"/>
      <c r="P221" s="380" t="s">
        <v>2702</v>
      </c>
      <c r="Q221" s="380"/>
      <c r="R221" s="380"/>
      <c r="S221" s="200" t="s">
        <v>2713</v>
      </c>
      <c r="T221" s="200" t="s">
        <v>2680</v>
      </c>
      <c r="U221" s="524" t="s">
        <v>2679</v>
      </c>
      <c r="V221" s="200" t="s">
        <v>1493</v>
      </c>
      <c r="W221" s="523" t="s">
        <v>2678</v>
      </c>
      <c r="X221" s="200" t="s">
        <v>1493</v>
      </c>
      <c r="Y221" s="560" t="s">
        <v>1493</v>
      </c>
      <c r="Z221" s="559"/>
      <c r="AA221" s="559"/>
      <c r="AB221" s="339">
        <v>592</v>
      </c>
      <c r="AC221" s="563"/>
      <c r="AD221" s="563"/>
      <c r="AE221" s="563"/>
      <c r="AF221" s="563"/>
      <c r="AG221" s="557" t="s">
        <v>2704</v>
      </c>
      <c r="AH221" s="147">
        <v>50</v>
      </c>
      <c r="AI221" s="146">
        <v>36.200000000000003</v>
      </c>
      <c r="AJ221" s="145">
        <v>11.2</v>
      </c>
      <c r="AL221" s="144"/>
      <c r="AM221" s="139"/>
      <c r="AQ221" s="493">
        <v>61.6</v>
      </c>
      <c r="AR221" s="493">
        <v>37</v>
      </c>
      <c r="AS221" s="142">
        <v>1.664864864864865</v>
      </c>
      <c r="AT221" s="436">
        <v>1.23</v>
      </c>
      <c r="AU221" s="436">
        <v>0.5</v>
      </c>
      <c r="AX221" s="440">
        <v>3.2</v>
      </c>
      <c r="AY221" s="440">
        <v>46.8</v>
      </c>
      <c r="AZ221" s="440"/>
      <c r="BA221" s="437">
        <v>17</v>
      </c>
      <c r="BB221" s="510">
        <v>31.9</v>
      </c>
      <c r="BC221" s="437">
        <v>8</v>
      </c>
      <c r="BD221" s="437">
        <v>2.6</v>
      </c>
      <c r="BE221" s="437">
        <v>1.9</v>
      </c>
      <c r="BF221" s="437">
        <v>0.6</v>
      </c>
      <c r="BG221" s="437">
        <v>36.700000000000003</v>
      </c>
      <c r="BH221" s="437">
        <v>11.7</v>
      </c>
      <c r="BI221" s="437">
        <v>0.8</v>
      </c>
      <c r="BJ221" s="118" t="s">
        <v>173</v>
      </c>
      <c r="BK221" s="208">
        <v>13.4</v>
      </c>
      <c r="BL221" s="208" t="s">
        <v>409</v>
      </c>
      <c r="BM221" s="208">
        <v>592</v>
      </c>
      <c r="BN221" s="483">
        <v>0.19800000000000001</v>
      </c>
      <c r="BO221" s="483">
        <v>0.80200000000000005</v>
      </c>
      <c r="BP221" s="208" t="s">
        <v>409</v>
      </c>
      <c r="BQ221" s="208" t="s">
        <v>409</v>
      </c>
      <c r="BR221" s="208" t="s">
        <v>409</v>
      </c>
      <c r="BS221" s="208" t="s">
        <v>409</v>
      </c>
      <c r="BT221" s="276">
        <v>0</v>
      </c>
      <c r="BU221" s="116"/>
    </row>
    <row r="222" spans="1:73">
      <c r="A222" s="116">
        <v>121</v>
      </c>
      <c r="B222" s="116">
        <f>COUNTIFS($D$2:D222,D222,$F$2:F222,F222)</f>
        <v>1</v>
      </c>
      <c r="C222" s="345">
        <v>6395</v>
      </c>
      <c r="D222" s="154" t="s">
        <v>2712</v>
      </c>
      <c r="E222" s="152" t="s">
        <v>1139</v>
      </c>
      <c r="F222" s="152">
        <v>455113750</v>
      </c>
      <c r="G222" s="152">
        <v>72</v>
      </c>
      <c r="H222" s="152" t="s">
        <v>2710</v>
      </c>
      <c r="I222" s="274" t="s">
        <v>60</v>
      </c>
      <c r="J222" s="153" t="s">
        <v>812</v>
      </c>
      <c r="K222" s="318" t="s">
        <v>670</v>
      </c>
      <c r="L222" s="152">
        <v>8</v>
      </c>
      <c r="M222" s="152">
        <v>6</v>
      </c>
      <c r="N222" s="152"/>
      <c r="O222" s="152"/>
      <c r="P222" s="380" t="s">
        <v>2702</v>
      </c>
      <c r="Q222" s="380"/>
      <c r="R222" s="380"/>
      <c r="S222" s="200" t="s">
        <v>2707</v>
      </c>
      <c r="T222" s="200" t="s">
        <v>2680</v>
      </c>
      <c r="U222" s="524" t="s">
        <v>2679</v>
      </c>
      <c r="V222" s="200" t="s">
        <v>1244</v>
      </c>
      <c r="W222" s="523" t="s">
        <v>2678</v>
      </c>
      <c r="X222" s="200" t="s">
        <v>1493</v>
      </c>
      <c r="Y222" s="560" t="s">
        <v>1493</v>
      </c>
      <c r="Z222" s="559"/>
      <c r="AA222" s="559"/>
      <c r="AB222" s="339">
        <v>12457</v>
      </c>
      <c r="AC222" s="563"/>
      <c r="AD222" s="563"/>
      <c r="AE222" s="563"/>
      <c r="AF222" s="563"/>
      <c r="AG222" s="557" t="s">
        <v>1790</v>
      </c>
      <c r="AH222" s="126">
        <v>10.7</v>
      </c>
      <c r="AI222" s="146">
        <v>3.99</v>
      </c>
      <c r="AJ222" s="145">
        <v>82.8</v>
      </c>
      <c r="AK222" s="116">
        <v>10.199999999999999</v>
      </c>
      <c r="AL222" s="144">
        <v>0.47</v>
      </c>
      <c r="AM222" s="139">
        <v>4.3600000000000003</v>
      </c>
      <c r="AQ222" s="493">
        <v>64.099999999999994</v>
      </c>
      <c r="AR222" s="493">
        <v>34.9</v>
      </c>
      <c r="AS222" s="142">
        <v>1.8366762177650429</v>
      </c>
      <c r="AT222" s="436">
        <v>0.78</v>
      </c>
      <c r="AU222" s="436">
        <v>0.09</v>
      </c>
      <c r="AX222" s="440"/>
      <c r="AY222" s="440"/>
      <c r="AZ222" s="440"/>
      <c r="BA222" s="440"/>
      <c r="BB222" s="440"/>
      <c r="BC222" s="440"/>
      <c r="BD222" s="440"/>
      <c r="BE222" s="440"/>
      <c r="BF222" s="440"/>
      <c r="BG222" s="440"/>
      <c r="BH222" s="440"/>
      <c r="BI222" s="440"/>
      <c r="BJ222" s="116" t="s">
        <v>784</v>
      </c>
      <c r="BK222" s="208">
        <v>70.900000000000006</v>
      </c>
      <c r="BL222" s="208" t="s">
        <v>409</v>
      </c>
      <c r="BM222" s="208">
        <v>12457</v>
      </c>
      <c r="BN222" s="483">
        <v>0.77600000000000002</v>
      </c>
      <c r="BO222" s="483">
        <v>0.224</v>
      </c>
      <c r="BP222" s="283">
        <v>43.8</v>
      </c>
      <c r="BQ222" s="283" t="s">
        <v>411</v>
      </c>
      <c r="BR222" s="283" t="s">
        <v>409</v>
      </c>
      <c r="BS222" s="208">
        <v>6.04</v>
      </c>
      <c r="BT222" s="276">
        <v>0</v>
      </c>
      <c r="BU222" s="116"/>
    </row>
    <row r="223" spans="1:73">
      <c r="A223" s="116">
        <v>122</v>
      </c>
      <c r="B223" s="116">
        <f>COUNTIFS($D$2:D223,D223,$F$2:F223,F223)</f>
        <v>1</v>
      </c>
      <c r="C223" s="345">
        <v>6396</v>
      </c>
      <c r="D223" s="154" t="s">
        <v>2711</v>
      </c>
      <c r="E223" s="152" t="s">
        <v>1139</v>
      </c>
      <c r="F223" s="152">
        <v>6453040825</v>
      </c>
      <c r="G223" s="152">
        <v>53</v>
      </c>
      <c r="H223" s="152" t="s">
        <v>2710</v>
      </c>
      <c r="I223" s="274" t="s">
        <v>2709</v>
      </c>
      <c r="J223" s="153" t="s">
        <v>812</v>
      </c>
      <c r="K223" s="318" t="s">
        <v>670</v>
      </c>
      <c r="L223" s="152">
        <v>8</v>
      </c>
      <c r="M223" s="152">
        <v>9</v>
      </c>
      <c r="N223" s="152"/>
      <c r="O223" s="152"/>
      <c r="P223" s="380" t="s">
        <v>2702</v>
      </c>
      <c r="Q223" s="380"/>
      <c r="R223" s="380"/>
      <c r="S223" s="200" t="s">
        <v>2707</v>
      </c>
      <c r="T223" s="200" t="s">
        <v>2680</v>
      </c>
      <c r="U223" s="524" t="s">
        <v>2679</v>
      </c>
      <c r="V223" s="200" t="s">
        <v>1244</v>
      </c>
      <c r="W223" s="523" t="s">
        <v>2678</v>
      </c>
      <c r="X223" s="200" t="s">
        <v>1493</v>
      </c>
      <c r="Y223" s="560" t="s">
        <v>1493</v>
      </c>
      <c r="Z223" s="559"/>
      <c r="AA223" s="559"/>
      <c r="AB223" s="339">
        <v>640</v>
      </c>
      <c r="AC223" s="563"/>
      <c r="AD223" s="563"/>
      <c r="AE223" s="563"/>
      <c r="AF223" s="563"/>
      <c r="AG223" s="557" t="s">
        <v>781</v>
      </c>
      <c r="AH223" s="126">
        <v>54.6</v>
      </c>
      <c r="AI223" s="146">
        <v>32.5</v>
      </c>
      <c r="AJ223" s="145">
        <v>8</v>
      </c>
      <c r="AK223" s="116">
        <v>31.2</v>
      </c>
      <c r="AL223" s="144">
        <v>2.95</v>
      </c>
      <c r="AM223" s="139">
        <v>7.89</v>
      </c>
      <c r="AN223" s="116">
        <v>21.1</v>
      </c>
      <c r="AO223" s="122" t="s">
        <v>124</v>
      </c>
      <c r="AP223" s="119">
        <v>0</v>
      </c>
      <c r="AQ223" s="493">
        <v>65.400000000000006</v>
      </c>
      <c r="AR223" s="493">
        <v>34.4</v>
      </c>
      <c r="AS223" s="142">
        <v>1.9011627906976747</v>
      </c>
      <c r="AT223" s="436">
        <v>0.76</v>
      </c>
      <c r="AU223" s="436">
        <v>0.61</v>
      </c>
      <c r="AV223" s="116">
        <v>14.6</v>
      </c>
      <c r="AW223" s="119">
        <v>13.5</v>
      </c>
      <c r="AX223" s="440">
        <v>13.8</v>
      </c>
      <c r="AY223" s="440">
        <v>89.2</v>
      </c>
      <c r="AZ223" s="440"/>
      <c r="BA223" s="437">
        <v>3.7999999999999972</v>
      </c>
      <c r="BB223" s="510">
        <v>33.299999999999997</v>
      </c>
      <c r="BC223" s="437">
        <v>20.2</v>
      </c>
      <c r="BD223" s="437">
        <v>6.7</v>
      </c>
      <c r="BE223" s="437">
        <v>21</v>
      </c>
      <c r="BF223" s="437">
        <v>7</v>
      </c>
      <c r="BG223" s="437">
        <v>47.6</v>
      </c>
      <c r="BH223" s="437">
        <v>15.8</v>
      </c>
      <c r="BI223" s="437">
        <v>0.7</v>
      </c>
      <c r="BJ223" s="118" t="s">
        <v>173</v>
      </c>
      <c r="BK223" s="208">
        <v>12.7</v>
      </c>
      <c r="BL223" s="208" t="s">
        <v>409</v>
      </c>
      <c r="BM223" s="208">
        <v>640</v>
      </c>
      <c r="BN223" s="483">
        <v>0.19500000000000001</v>
      </c>
      <c r="BO223" s="483">
        <v>0.80500000000000005</v>
      </c>
      <c r="BP223" s="208" t="s">
        <v>409</v>
      </c>
      <c r="BQ223" s="208" t="s">
        <v>409</v>
      </c>
      <c r="BR223" s="208" t="s">
        <v>409</v>
      </c>
      <c r="BS223" s="208" t="s">
        <v>409</v>
      </c>
      <c r="BT223" s="276">
        <v>0</v>
      </c>
      <c r="BU223" s="116"/>
    </row>
    <row r="224" spans="1:73">
      <c r="A224" s="116">
        <v>123</v>
      </c>
      <c r="B224" s="116">
        <f>COUNTIFS($D$2:D224,D224,$F$2:F224,F224)</f>
        <v>1</v>
      </c>
      <c r="C224" s="345">
        <v>6411</v>
      </c>
      <c r="D224" s="154" t="s">
        <v>2708</v>
      </c>
      <c r="E224" s="152" t="s">
        <v>1268</v>
      </c>
      <c r="F224" s="152">
        <v>6951094843</v>
      </c>
      <c r="G224" s="152">
        <v>48</v>
      </c>
      <c r="H224" s="152" t="s">
        <v>2705</v>
      </c>
      <c r="I224" s="274" t="s">
        <v>60</v>
      </c>
      <c r="J224" s="153" t="s">
        <v>812</v>
      </c>
      <c r="K224" s="318" t="s">
        <v>670</v>
      </c>
      <c r="L224" s="152">
        <v>6</v>
      </c>
      <c r="M224" s="152">
        <v>1</v>
      </c>
      <c r="N224" s="152"/>
      <c r="O224" s="152"/>
      <c r="P224" s="380" t="s">
        <v>2702</v>
      </c>
      <c r="Q224" s="380"/>
      <c r="R224" s="380"/>
      <c r="S224" s="200" t="s">
        <v>2707</v>
      </c>
      <c r="T224" s="200" t="s">
        <v>1493</v>
      </c>
      <c r="U224" s="524" t="s">
        <v>2679</v>
      </c>
      <c r="V224" s="200" t="s">
        <v>1244</v>
      </c>
      <c r="W224" s="523" t="s">
        <v>2678</v>
      </c>
      <c r="X224" s="200" t="s">
        <v>1493</v>
      </c>
      <c r="Y224" s="560" t="s">
        <v>1493</v>
      </c>
      <c r="Z224" s="559"/>
      <c r="AA224" s="559"/>
      <c r="AB224" s="339">
        <v>276</v>
      </c>
      <c r="AC224" s="563"/>
      <c r="AD224" s="563"/>
      <c r="AE224" s="563"/>
      <c r="AF224" s="563"/>
      <c r="AG224" s="557" t="s">
        <v>781</v>
      </c>
      <c r="AH224" s="147">
        <v>30.5</v>
      </c>
      <c r="AI224" s="146">
        <v>36.299999999999997</v>
      </c>
      <c r="AJ224" s="145">
        <v>32</v>
      </c>
      <c r="AK224" s="116">
        <v>29</v>
      </c>
      <c r="AL224" s="144">
        <v>0.94</v>
      </c>
      <c r="AM224" s="139">
        <v>3.08</v>
      </c>
      <c r="AQ224" s="493">
        <v>66</v>
      </c>
      <c r="AR224" s="493">
        <v>32.4</v>
      </c>
      <c r="AS224" s="142">
        <v>2.0370370370370372</v>
      </c>
      <c r="AT224" s="436">
        <v>0.24</v>
      </c>
      <c r="AU224" s="436">
        <v>0.61</v>
      </c>
      <c r="AX224" s="440"/>
      <c r="AY224" s="440"/>
      <c r="AZ224" s="440"/>
      <c r="BA224" s="440"/>
      <c r="BB224" s="440"/>
      <c r="BC224" s="440"/>
      <c r="BD224" s="440"/>
      <c r="BE224" s="440"/>
      <c r="BF224" s="440"/>
      <c r="BG224" s="440"/>
      <c r="BH224" s="440"/>
      <c r="BI224" s="440"/>
      <c r="BJ224" s="116" t="s">
        <v>789</v>
      </c>
      <c r="BK224" s="208" t="s">
        <v>409</v>
      </c>
      <c r="BL224" s="208" t="s">
        <v>409</v>
      </c>
      <c r="BM224" s="208">
        <v>276</v>
      </c>
      <c r="BN224" s="483">
        <v>0.19600000000000001</v>
      </c>
      <c r="BO224" s="483">
        <v>0.80400000000000005</v>
      </c>
      <c r="BP224" s="208" t="s">
        <v>409</v>
      </c>
      <c r="BQ224" s="208" t="s">
        <v>409</v>
      </c>
      <c r="BR224" s="208" t="s">
        <v>409</v>
      </c>
      <c r="BS224" s="208" t="s">
        <v>409</v>
      </c>
      <c r="BT224" s="276">
        <v>2</v>
      </c>
      <c r="BU224" s="116"/>
    </row>
    <row r="225" spans="1:73">
      <c r="A225" s="116">
        <v>124</v>
      </c>
      <c r="B225" s="116">
        <f>COUNTIFS($D$2:D225,D225,$F$2:F225,F225)</f>
        <v>1</v>
      </c>
      <c r="C225" s="345">
        <v>6414</v>
      </c>
      <c r="D225" s="154" t="s">
        <v>2706</v>
      </c>
      <c r="E225" s="152" t="s">
        <v>1183</v>
      </c>
      <c r="F225" s="152">
        <v>5456010516</v>
      </c>
      <c r="G225" s="152">
        <v>63</v>
      </c>
      <c r="H225" s="152" t="s">
        <v>2705</v>
      </c>
      <c r="I225" s="274" t="s">
        <v>163</v>
      </c>
      <c r="J225" s="153" t="s">
        <v>812</v>
      </c>
      <c r="K225" s="318" t="s">
        <v>670</v>
      </c>
      <c r="L225" s="152" t="s">
        <v>1878</v>
      </c>
      <c r="M225" s="152">
        <v>1</v>
      </c>
      <c r="N225" s="152"/>
      <c r="O225" s="152"/>
      <c r="P225" s="380" t="s">
        <v>2702</v>
      </c>
      <c r="Q225" s="380"/>
      <c r="R225" s="380"/>
      <c r="S225" s="200" t="s">
        <v>1244</v>
      </c>
      <c r="T225" s="200" t="s">
        <v>2680</v>
      </c>
      <c r="U225" s="524" t="s">
        <v>2679</v>
      </c>
      <c r="V225" s="200" t="s">
        <v>1244</v>
      </c>
      <c r="W225" s="523" t="s">
        <v>2678</v>
      </c>
      <c r="X225" s="200" t="s">
        <v>1493</v>
      </c>
      <c r="Y225" s="560" t="s">
        <v>2677</v>
      </c>
      <c r="Z225" s="559"/>
      <c r="AA225" s="559"/>
      <c r="AB225" s="339">
        <v>800</v>
      </c>
      <c r="AC225" s="563"/>
      <c r="AD225" s="563"/>
      <c r="AE225" s="563"/>
      <c r="AF225" s="563"/>
      <c r="AG225" s="557" t="s">
        <v>2704</v>
      </c>
      <c r="AH225" s="126">
        <v>52.5</v>
      </c>
      <c r="AI225" s="146">
        <v>26.8</v>
      </c>
      <c r="AJ225" s="145">
        <v>14.3</v>
      </c>
      <c r="AK225" s="116">
        <v>38.1</v>
      </c>
      <c r="AL225" s="144">
        <v>3.32</v>
      </c>
      <c r="AM225" s="139">
        <v>6.59</v>
      </c>
      <c r="AQ225" s="493">
        <v>75.900000000000006</v>
      </c>
      <c r="AR225" s="493">
        <v>21.9</v>
      </c>
      <c r="AS225" s="142">
        <v>3.4657534246575348</v>
      </c>
      <c r="AT225" s="436">
        <v>2.6</v>
      </c>
      <c r="AU225" s="436">
        <v>0.68</v>
      </c>
      <c r="AX225" s="440">
        <v>3.7</v>
      </c>
      <c r="AY225" s="440">
        <v>79.3</v>
      </c>
      <c r="AZ225" s="440"/>
      <c r="BA225" s="437">
        <v>4.6999999999999993</v>
      </c>
      <c r="BB225" s="510">
        <v>22.5</v>
      </c>
      <c r="BC225" s="437">
        <v>13.4</v>
      </c>
      <c r="BD225" s="437">
        <v>3</v>
      </c>
      <c r="BE225" s="437">
        <v>2.5</v>
      </c>
      <c r="BF225" s="437">
        <v>0.6</v>
      </c>
      <c r="BG225" s="437">
        <v>62.9</v>
      </c>
      <c r="BH225" s="437">
        <v>14.2</v>
      </c>
      <c r="BI225" s="437">
        <v>7.6</v>
      </c>
      <c r="BJ225" s="118" t="s">
        <v>173</v>
      </c>
      <c r="BK225" s="208">
        <v>48.4</v>
      </c>
      <c r="BL225" s="208" t="s">
        <v>409</v>
      </c>
      <c r="BM225" s="208">
        <v>800</v>
      </c>
      <c r="BN225" s="483">
        <v>0.20399999999999999</v>
      </c>
      <c r="BO225" s="483">
        <v>0.79600000000000004</v>
      </c>
      <c r="BP225" s="283">
        <v>13.7</v>
      </c>
      <c r="BQ225" s="283">
        <v>131.5</v>
      </c>
      <c r="BR225" s="283" t="s">
        <v>409</v>
      </c>
      <c r="BS225" s="208">
        <v>2.23</v>
      </c>
      <c r="BT225" s="276">
        <v>0</v>
      </c>
      <c r="BU225" s="116"/>
    </row>
    <row r="226" spans="1:73">
      <c r="A226" s="116">
        <v>125</v>
      </c>
      <c r="B226" s="116">
        <f>COUNTIFS($D$2:D226,D226,$F$2:F226,F226)</f>
        <v>1</v>
      </c>
      <c r="C226" s="345">
        <v>6429</v>
      </c>
      <c r="D226" s="154" t="s">
        <v>963</v>
      </c>
      <c r="E226" s="152" t="s">
        <v>838</v>
      </c>
      <c r="F226" s="152">
        <v>6409121147</v>
      </c>
      <c r="G226" s="152">
        <v>53</v>
      </c>
      <c r="H226" s="152" t="s">
        <v>2699</v>
      </c>
      <c r="I226" s="274" t="s">
        <v>2703</v>
      </c>
      <c r="J226" s="153" t="s">
        <v>812</v>
      </c>
      <c r="K226" s="318" t="s">
        <v>670</v>
      </c>
      <c r="L226" s="152">
        <v>5</v>
      </c>
      <c r="M226" s="152">
        <v>1</v>
      </c>
      <c r="N226" s="152"/>
      <c r="O226" s="152"/>
      <c r="P226" s="380" t="s">
        <v>2702</v>
      </c>
      <c r="Q226" s="380"/>
      <c r="R226" s="380"/>
      <c r="S226" s="200" t="s">
        <v>1244</v>
      </c>
      <c r="T226" s="200" t="s">
        <v>2680</v>
      </c>
      <c r="U226" s="524" t="s">
        <v>1493</v>
      </c>
      <c r="V226" s="200" t="s">
        <v>1244</v>
      </c>
      <c r="W226" s="523" t="s">
        <v>2678</v>
      </c>
      <c r="X226" s="200"/>
      <c r="Y226" s="560" t="s">
        <v>1493</v>
      </c>
      <c r="Z226" s="559"/>
      <c r="AA226" s="559"/>
      <c r="AB226" s="339">
        <v>545</v>
      </c>
      <c r="AC226" s="563"/>
      <c r="AD226" s="563"/>
      <c r="AE226" s="563"/>
      <c r="AF226" s="563"/>
      <c r="AG226" s="557" t="s">
        <v>781</v>
      </c>
      <c r="AH226" s="147">
        <v>61.2</v>
      </c>
      <c r="AI226" s="146">
        <v>29.5</v>
      </c>
      <c r="AJ226" s="145">
        <v>4.3</v>
      </c>
      <c r="AK226" s="116">
        <v>46.4</v>
      </c>
      <c r="AL226" s="144">
        <v>0.5</v>
      </c>
      <c r="AM226" s="139"/>
      <c r="AQ226" s="493">
        <v>39.5</v>
      </c>
      <c r="AR226" s="493">
        <v>60.1</v>
      </c>
      <c r="AS226" s="142">
        <v>0.65723793677204656</v>
      </c>
      <c r="AT226" s="436">
        <v>0.3</v>
      </c>
      <c r="AU226" s="436">
        <v>0.8</v>
      </c>
      <c r="AX226" s="440"/>
      <c r="AY226" s="440"/>
      <c r="AZ226" s="440"/>
      <c r="BA226" s="440"/>
      <c r="BB226" s="440"/>
      <c r="BC226" s="440"/>
      <c r="BD226" s="440"/>
      <c r="BE226" s="440"/>
      <c r="BF226" s="440"/>
      <c r="BG226" s="440"/>
      <c r="BH226" s="440"/>
      <c r="BI226" s="440"/>
      <c r="BJ226" s="116" t="s">
        <v>793</v>
      </c>
      <c r="BK226" s="208" t="s">
        <v>2701</v>
      </c>
      <c r="BL226" s="208" t="s">
        <v>409</v>
      </c>
      <c r="BM226" s="208">
        <v>545</v>
      </c>
      <c r="BN226" s="483">
        <v>0.54300000000000004</v>
      </c>
      <c r="BO226" s="483">
        <v>0.45700000000000002</v>
      </c>
      <c r="BP226" s="208" t="s">
        <v>409</v>
      </c>
      <c r="BQ226" s="208" t="s">
        <v>409</v>
      </c>
      <c r="BR226" s="208" t="s">
        <v>409</v>
      </c>
      <c r="BS226" s="208" t="s">
        <v>409</v>
      </c>
      <c r="BT226" s="276">
        <v>0</v>
      </c>
      <c r="BU226" s="116"/>
    </row>
    <row r="227" spans="1:73">
      <c r="A227" s="116">
        <v>126</v>
      </c>
      <c r="B227" s="116">
        <f>COUNTIFS($D$2:D227,D227,$F$2:F227,F227)</f>
        <v>1</v>
      </c>
      <c r="C227" s="345">
        <v>6430</v>
      </c>
      <c r="D227" s="154" t="s">
        <v>2700</v>
      </c>
      <c r="E227" s="152" t="s">
        <v>816</v>
      </c>
      <c r="F227" s="152">
        <v>7708014468</v>
      </c>
      <c r="G227" s="152">
        <v>40</v>
      </c>
      <c r="H227" s="152" t="s">
        <v>2699</v>
      </c>
      <c r="I227" s="274" t="s">
        <v>163</v>
      </c>
      <c r="J227" s="271" t="s">
        <v>812</v>
      </c>
      <c r="K227" s="318" t="s">
        <v>670</v>
      </c>
      <c r="L227" s="152" t="s">
        <v>2698</v>
      </c>
      <c r="M227" s="152">
        <v>5</v>
      </c>
      <c r="N227" s="152"/>
      <c r="O227" s="152"/>
      <c r="P227" s="380" t="s">
        <v>2649</v>
      </c>
      <c r="Q227" s="380"/>
      <c r="R227" s="380"/>
      <c r="S227" s="200" t="s">
        <v>1244</v>
      </c>
      <c r="T227" s="200" t="s">
        <v>2680</v>
      </c>
      <c r="U227" s="524" t="s">
        <v>2679</v>
      </c>
      <c r="V227" s="200" t="s">
        <v>1244</v>
      </c>
      <c r="W227" s="523" t="s">
        <v>2678</v>
      </c>
      <c r="X227" s="200" t="s">
        <v>1493</v>
      </c>
      <c r="Y227" s="560" t="s">
        <v>2677</v>
      </c>
      <c r="Z227" s="559"/>
      <c r="AA227" s="559"/>
      <c r="AB227" s="339">
        <v>51173</v>
      </c>
      <c r="AC227" s="563"/>
      <c r="AD227" s="563"/>
      <c r="AE227" s="563"/>
      <c r="AF227" s="563"/>
      <c r="AG227" s="557" t="s">
        <v>781</v>
      </c>
      <c r="AH227" s="147">
        <v>4.4000000000000004</v>
      </c>
      <c r="AI227" s="146">
        <v>2.5</v>
      </c>
      <c r="AJ227" s="145">
        <v>92.6</v>
      </c>
      <c r="AK227" s="116">
        <v>3.7</v>
      </c>
      <c r="AL227" s="144">
        <v>0.2</v>
      </c>
      <c r="AM227" s="139">
        <v>5.3</v>
      </c>
      <c r="AQ227" s="493">
        <v>81.5</v>
      </c>
      <c r="AR227" s="493">
        <v>18.3</v>
      </c>
      <c r="AS227" s="142">
        <v>4.4535519125683054</v>
      </c>
      <c r="AT227" s="436">
        <v>0.2</v>
      </c>
      <c r="AU227" s="436">
        <v>0.04</v>
      </c>
      <c r="AX227" s="440"/>
      <c r="AY227" s="440"/>
      <c r="AZ227" s="440"/>
      <c r="BA227" s="440"/>
      <c r="BB227" s="440"/>
      <c r="BC227" s="440"/>
      <c r="BD227" s="440"/>
      <c r="BE227" s="440"/>
      <c r="BF227" s="440"/>
      <c r="BG227" s="440"/>
      <c r="BH227" s="440"/>
      <c r="BI227" s="440"/>
      <c r="BJ227" s="116" t="s">
        <v>778</v>
      </c>
      <c r="BK227" s="208" t="s">
        <v>409</v>
      </c>
      <c r="BL227" s="208" t="s">
        <v>409</v>
      </c>
      <c r="BM227" s="208">
        <v>51173</v>
      </c>
      <c r="BN227" s="483">
        <v>0.89400000000000002</v>
      </c>
      <c r="BO227" s="483">
        <v>0.106</v>
      </c>
      <c r="BP227" s="208" t="s">
        <v>409</v>
      </c>
      <c r="BQ227" s="208" t="s">
        <v>409</v>
      </c>
      <c r="BR227" s="208" t="s">
        <v>409</v>
      </c>
      <c r="BS227" s="208" t="s">
        <v>409</v>
      </c>
      <c r="BT227" s="276">
        <v>0</v>
      </c>
      <c r="BU227" s="116"/>
    </row>
    <row r="228" spans="1:73">
      <c r="A228" s="116">
        <v>127</v>
      </c>
      <c r="B228" s="116">
        <f>COUNTIFS($D$2:D228,D228,$F$2:F228,F228)</f>
        <v>2</v>
      </c>
      <c r="C228" s="345">
        <v>6462</v>
      </c>
      <c r="D228" s="154" t="s">
        <v>2447</v>
      </c>
      <c r="E228" s="152" t="s">
        <v>826</v>
      </c>
      <c r="F228" s="339">
        <v>5409300259</v>
      </c>
      <c r="G228" s="152">
        <v>63</v>
      </c>
      <c r="H228" s="152" t="s">
        <v>2697</v>
      </c>
      <c r="I228" s="341" t="s">
        <v>622</v>
      </c>
      <c r="J228" s="271" t="s">
        <v>812</v>
      </c>
      <c r="K228" s="318" t="s">
        <v>670</v>
      </c>
      <c r="L228" s="152" t="s">
        <v>2545</v>
      </c>
      <c r="M228" s="152">
        <v>9</v>
      </c>
      <c r="N228" s="152"/>
      <c r="O228" s="152"/>
      <c r="P228" s="380" t="s">
        <v>2649</v>
      </c>
      <c r="Q228" s="380"/>
      <c r="R228" s="380"/>
      <c r="S228" s="200" t="s">
        <v>1244</v>
      </c>
      <c r="T228" s="200" t="s">
        <v>2680</v>
      </c>
      <c r="U228" s="524" t="s">
        <v>2679</v>
      </c>
      <c r="V228" s="200" t="s">
        <v>1244</v>
      </c>
      <c r="W228" s="523" t="s">
        <v>2678</v>
      </c>
      <c r="X228" s="200" t="s">
        <v>1493</v>
      </c>
      <c r="Y228" s="560" t="s">
        <v>2677</v>
      </c>
      <c r="Z228" s="559"/>
      <c r="AA228" s="559"/>
      <c r="AB228" s="339">
        <v>311</v>
      </c>
      <c r="AC228" s="563"/>
      <c r="AD228" s="563"/>
      <c r="AE228" s="563"/>
      <c r="AF228" s="563"/>
      <c r="AG228" s="557" t="s">
        <v>781</v>
      </c>
      <c r="AH228" s="126">
        <v>51.3</v>
      </c>
      <c r="AI228" s="146">
        <v>21</v>
      </c>
      <c r="AJ228" s="145">
        <v>25.7</v>
      </c>
      <c r="AK228" s="116">
        <v>45.2</v>
      </c>
      <c r="AL228" s="144">
        <v>1.75</v>
      </c>
      <c r="AM228" s="139">
        <v>3.42</v>
      </c>
      <c r="AQ228" s="493">
        <v>48</v>
      </c>
      <c r="AR228" s="493">
        <v>50.8</v>
      </c>
      <c r="AS228" s="142">
        <v>0.94488188976377963</v>
      </c>
      <c r="AT228" s="436">
        <v>0.88</v>
      </c>
      <c r="AU228" s="436">
        <v>1.05</v>
      </c>
      <c r="AX228" s="440"/>
      <c r="AY228" s="440"/>
      <c r="AZ228" s="440"/>
      <c r="BA228" s="440"/>
      <c r="BB228" s="440"/>
      <c r="BC228" s="440"/>
      <c r="BD228" s="440"/>
      <c r="BE228" s="440"/>
      <c r="BF228" s="440"/>
      <c r="BG228" s="440"/>
      <c r="BH228" s="440"/>
      <c r="BI228" s="440"/>
      <c r="BJ228" s="116" t="s">
        <v>793</v>
      </c>
      <c r="BK228" s="208">
        <v>2.4</v>
      </c>
      <c r="BL228" s="208" t="s">
        <v>409</v>
      </c>
      <c r="BM228" s="208">
        <v>311</v>
      </c>
      <c r="BN228" s="483">
        <v>0.219</v>
      </c>
      <c r="BO228" s="483">
        <v>0.78100000000000003</v>
      </c>
      <c r="BP228" s="283" t="s">
        <v>409</v>
      </c>
      <c r="BQ228" s="283" t="s">
        <v>409</v>
      </c>
      <c r="BR228" s="283" t="s">
        <v>409</v>
      </c>
      <c r="BS228" s="208" t="s">
        <v>409</v>
      </c>
      <c r="BT228" s="276">
        <v>0</v>
      </c>
      <c r="BU228" s="116"/>
    </row>
    <row r="229" spans="1:73">
      <c r="A229" s="116">
        <v>128</v>
      </c>
      <c r="B229" s="116">
        <f>COUNTIFS($D$2:D229,D229,$F$2:F229,F229)</f>
        <v>1</v>
      </c>
      <c r="C229" s="486">
        <v>6476</v>
      </c>
      <c r="D229" s="284" t="s">
        <v>1413</v>
      </c>
      <c r="E229" s="373" t="s">
        <v>2696</v>
      </c>
      <c r="F229" s="152">
        <v>505320047</v>
      </c>
      <c r="G229" s="152">
        <v>67</v>
      </c>
      <c r="H229" s="152" t="s">
        <v>2695</v>
      </c>
      <c r="I229" s="274" t="s">
        <v>2694</v>
      </c>
      <c r="J229" s="561" t="s">
        <v>1230</v>
      </c>
      <c r="K229" s="318" t="s">
        <v>670</v>
      </c>
      <c r="L229" s="152">
        <v>2</v>
      </c>
      <c r="M229" s="152" t="s">
        <v>2693</v>
      </c>
      <c r="N229" s="152"/>
      <c r="O229" s="152"/>
      <c r="P229" s="380"/>
      <c r="Q229" s="380"/>
      <c r="R229" s="380"/>
      <c r="S229" s="200" t="s">
        <v>1244</v>
      </c>
      <c r="T229" s="200" t="s">
        <v>2680</v>
      </c>
      <c r="U229" s="524" t="s">
        <v>1493</v>
      </c>
      <c r="V229" s="200" t="s">
        <v>1493</v>
      </c>
      <c r="W229" s="523" t="s">
        <v>1493</v>
      </c>
      <c r="X229" s="200" t="s">
        <v>1493</v>
      </c>
      <c r="Y229" s="560" t="s">
        <v>1493</v>
      </c>
      <c r="Z229" s="559"/>
      <c r="AA229" s="559"/>
      <c r="AB229" s="339" t="s">
        <v>1493</v>
      </c>
      <c r="AC229" s="563"/>
      <c r="AD229" s="563"/>
      <c r="AE229" s="563"/>
      <c r="AF229" s="563"/>
      <c r="AG229" s="562" t="s">
        <v>1029</v>
      </c>
      <c r="AH229" s="147">
        <v>66.099999999999994</v>
      </c>
      <c r="AI229" s="146">
        <v>23.7</v>
      </c>
      <c r="AJ229" s="145">
        <v>3.09</v>
      </c>
      <c r="AK229" s="116" t="s">
        <v>124</v>
      </c>
      <c r="AL229" s="144" t="s">
        <v>124</v>
      </c>
      <c r="AM229" s="139" t="s">
        <v>124</v>
      </c>
      <c r="AN229" s="116" t="s">
        <v>124</v>
      </c>
      <c r="AO229" s="122" t="s">
        <v>124</v>
      </c>
      <c r="AP229" s="119" t="s">
        <v>124</v>
      </c>
      <c r="AQ229" s="493" t="s">
        <v>124</v>
      </c>
      <c r="AR229" s="493" t="s">
        <v>124</v>
      </c>
      <c r="AS229" s="142" t="s">
        <v>124</v>
      </c>
      <c r="AT229" s="436" t="s">
        <v>124</v>
      </c>
      <c r="AU229" s="436" t="s">
        <v>124</v>
      </c>
      <c r="AV229" s="116" t="s">
        <v>124</v>
      </c>
      <c r="AW229" s="119" t="s">
        <v>124</v>
      </c>
      <c r="AX229" s="440">
        <v>3.6</v>
      </c>
      <c r="AY229" s="440">
        <v>89.3</v>
      </c>
      <c r="AZ229" s="440"/>
      <c r="BA229" s="437">
        <v>1.2</v>
      </c>
      <c r="BB229" s="510">
        <v>11</v>
      </c>
      <c r="BC229" s="437" t="s">
        <v>124</v>
      </c>
      <c r="BD229" s="437" t="s">
        <v>124</v>
      </c>
      <c r="BE229" s="437" t="s">
        <v>124</v>
      </c>
      <c r="BF229" s="437" t="s">
        <v>124</v>
      </c>
      <c r="BG229" s="437">
        <v>56.1</v>
      </c>
      <c r="BH229" s="437">
        <v>6.2</v>
      </c>
      <c r="BI229" s="437">
        <v>0.2</v>
      </c>
      <c r="BJ229" s="118" t="s">
        <v>173</v>
      </c>
      <c r="BK229" s="208">
        <v>1.1000000000000001</v>
      </c>
      <c r="BL229" s="208">
        <v>2.2999999999999998</v>
      </c>
      <c r="BM229" s="208" t="s">
        <v>409</v>
      </c>
      <c r="BN229" s="208" t="s">
        <v>409</v>
      </c>
      <c r="BO229" s="208" t="s">
        <v>409</v>
      </c>
      <c r="BP229" s="208" t="s">
        <v>409</v>
      </c>
      <c r="BQ229" s="208" t="s">
        <v>409</v>
      </c>
      <c r="BR229" s="208" t="s">
        <v>409</v>
      </c>
      <c r="BS229" s="208" t="s">
        <v>409</v>
      </c>
      <c r="BT229" s="208">
        <v>0</v>
      </c>
      <c r="BU229" s="116"/>
    </row>
    <row r="230" spans="1:73">
      <c r="A230" s="116">
        <v>129</v>
      </c>
      <c r="B230" s="116">
        <f>COUNTIFS($D$2:D230,D230,$F$2:F230,F230)</f>
        <v>2</v>
      </c>
      <c r="C230" s="486">
        <v>6485</v>
      </c>
      <c r="D230" s="284" t="s">
        <v>2692</v>
      </c>
      <c r="E230" s="373" t="s">
        <v>1328</v>
      </c>
      <c r="F230" s="152">
        <v>470808408</v>
      </c>
      <c r="G230" s="152">
        <v>70</v>
      </c>
      <c r="H230" s="152" t="s">
        <v>2691</v>
      </c>
      <c r="I230" s="274" t="s">
        <v>60</v>
      </c>
      <c r="J230" s="561" t="s">
        <v>1031</v>
      </c>
      <c r="K230" s="318" t="s">
        <v>670</v>
      </c>
      <c r="L230" s="152">
        <v>8</v>
      </c>
      <c r="M230" s="152">
        <v>3</v>
      </c>
      <c r="N230" s="152"/>
      <c r="O230" s="152"/>
      <c r="P230" s="380"/>
      <c r="Q230" s="380"/>
      <c r="R230" s="380"/>
      <c r="S230" s="200" t="s">
        <v>1244</v>
      </c>
      <c r="T230" s="200" t="s">
        <v>2680</v>
      </c>
      <c r="U230" s="524" t="s">
        <v>2679</v>
      </c>
      <c r="V230" s="200" t="s">
        <v>1493</v>
      </c>
      <c r="W230" s="523" t="s">
        <v>2678</v>
      </c>
      <c r="X230" s="200" t="s">
        <v>1493</v>
      </c>
      <c r="Y230" s="560" t="s">
        <v>2677</v>
      </c>
      <c r="Z230" s="559"/>
      <c r="AA230" s="559"/>
      <c r="AB230" s="490" t="s">
        <v>1493</v>
      </c>
      <c r="AC230" s="558"/>
      <c r="AD230" s="558"/>
      <c r="AE230" s="558"/>
      <c r="AF230" s="558"/>
      <c r="AG230" s="557"/>
      <c r="AH230" s="147">
        <v>24</v>
      </c>
      <c r="AI230" s="146">
        <v>23.6</v>
      </c>
      <c r="AJ230" s="145">
        <v>45.1</v>
      </c>
      <c r="AL230" s="144"/>
      <c r="AM230" s="139"/>
      <c r="AQ230" s="493">
        <v>76</v>
      </c>
      <c r="AR230" s="493">
        <v>23.3</v>
      </c>
      <c r="AS230" s="142">
        <v>3.2618025751072959</v>
      </c>
      <c r="AT230" s="436">
        <v>1.99</v>
      </c>
      <c r="AU230" s="436">
        <v>1.05</v>
      </c>
      <c r="AX230" s="440"/>
      <c r="AY230" s="440"/>
      <c r="AZ230" s="440"/>
      <c r="BA230" s="440"/>
      <c r="BB230" s="440"/>
      <c r="BC230" s="440"/>
      <c r="BD230" s="440"/>
      <c r="BE230" s="440"/>
      <c r="BF230" s="440"/>
      <c r="BG230" s="440"/>
      <c r="BH230" s="440"/>
      <c r="BI230" s="440"/>
      <c r="BJ230" s="116" t="s">
        <v>790</v>
      </c>
      <c r="BK230" s="208" t="s">
        <v>409</v>
      </c>
      <c r="BL230" s="208" t="s">
        <v>409</v>
      </c>
      <c r="BM230" s="208" t="s">
        <v>409</v>
      </c>
      <c r="BN230" s="208" t="s">
        <v>409</v>
      </c>
      <c r="BO230" s="208" t="s">
        <v>409</v>
      </c>
      <c r="BP230" s="208" t="s">
        <v>409</v>
      </c>
      <c r="BQ230" s="208" t="s">
        <v>409</v>
      </c>
      <c r="BR230" s="208" t="s">
        <v>409</v>
      </c>
      <c r="BS230" s="208" t="s">
        <v>409</v>
      </c>
      <c r="BT230" s="208" t="s">
        <v>409</v>
      </c>
      <c r="BU230" s="116"/>
    </row>
    <row r="231" spans="1:73">
      <c r="A231" s="116">
        <v>130</v>
      </c>
      <c r="B231" s="116">
        <f>COUNTIFS($D$2:D231,D231,$F$2:F231,F231)</f>
        <v>1</v>
      </c>
      <c r="C231" s="499">
        <v>6499</v>
      </c>
      <c r="D231" s="420" t="s">
        <v>2690</v>
      </c>
      <c r="E231" s="411" t="s">
        <v>888</v>
      </c>
      <c r="F231" s="411">
        <v>6612191553</v>
      </c>
      <c r="G231" s="152">
        <v>51</v>
      </c>
      <c r="H231" s="411" t="s">
        <v>2689</v>
      </c>
      <c r="I231" s="419" t="s">
        <v>869</v>
      </c>
      <c r="J231" s="418" t="s">
        <v>812</v>
      </c>
      <c r="K231" s="417" t="s">
        <v>670</v>
      </c>
      <c r="L231" s="411">
        <v>4</v>
      </c>
      <c r="M231" s="411">
        <v>1</v>
      </c>
      <c r="N231" s="411"/>
      <c r="O231" s="411"/>
      <c r="P231" s="415"/>
      <c r="Q231" s="415"/>
      <c r="R231" s="415"/>
      <c r="S231" s="412" t="s">
        <v>1493</v>
      </c>
      <c r="T231" s="412" t="s">
        <v>1493</v>
      </c>
      <c r="U231" s="414" t="s">
        <v>1493</v>
      </c>
      <c r="V231" s="412" t="s">
        <v>1493</v>
      </c>
      <c r="W231" s="413" t="s">
        <v>1493</v>
      </c>
      <c r="X231" s="412" t="s">
        <v>1493</v>
      </c>
      <c r="Y231" s="412" t="s">
        <v>1493</v>
      </c>
      <c r="Z231" s="411"/>
      <c r="AA231" s="411"/>
      <c r="AB231" s="410">
        <v>176</v>
      </c>
      <c r="AC231" s="554"/>
      <c r="AD231" s="554"/>
      <c r="AE231" s="554"/>
      <c r="AF231" s="554"/>
      <c r="AG231" s="553" t="s">
        <v>2688</v>
      </c>
      <c r="AH231" s="408" t="s">
        <v>124</v>
      </c>
      <c r="AI231" s="407" t="s">
        <v>124</v>
      </c>
      <c r="AJ231" s="406" t="s">
        <v>124</v>
      </c>
      <c r="AK231" s="402"/>
      <c r="AL231" s="465"/>
      <c r="AM231" s="402"/>
      <c r="AN231" s="402"/>
      <c r="AO231" s="404"/>
      <c r="AP231" s="464"/>
      <c r="AQ231" s="402"/>
      <c r="AR231" s="402"/>
      <c r="AS231" s="496"/>
      <c r="AT231" s="495"/>
      <c r="AU231" s="402"/>
      <c r="AV231" s="402"/>
      <c r="AW231" s="464"/>
      <c r="AX231" s="463"/>
      <c r="AY231" s="463"/>
      <c r="AZ231" s="463"/>
      <c r="BA231" s="463"/>
      <c r="BB231" s="463"/>
      <c r="BC231" s="463"/>
      <c r="BD231" s="463"/>
      <c r="BE231" s="463"/>
      <c r="BF231" s="463"/>
      <c r="BG231" s="463"/>
      <c r="BH231" s="463"/>
      <c r="BI231" s="463"/>
      <c r="BJ231" s="402" t="s">
        <v>124</v>
      </c>
      <c r="BK231" s="214" t="s">
        <v>409</v>
      </c>
      <c r="BL231" s="214" t="s">
        <v>409</v>
      </c>
      <c r="BM231" s="214">
        <v>176</v>
      </c>
      <c r="BN231" s="289">
        <v>34.700000000000003</v>
      </c>
      <c r="BO231" s="289">
        <v>65.3</v>
      </c>
      <c r="BP231" s="289" t="s">
        <v>409</v>
      </c>
      <c r="BQ231" s="289" t="s">
        <v>409</v>
      </c>
      <c r="BR231" s="289" t="s">
        <v>409</v>
      </c>
      <c r="BS231" s="214" t="s">
        <v>409</v>
      </c>
      <c r="BT231" s="214">
        <v>0</v>
      </c>
      <c r="BU231" s="116"/>
    </row>
    <row r="232" spans="1:73">
      <c r="A232" s="116">
        <v>131</v>
      </c>
      <c r="B232" s="116">
        <f>COUNTIFS($D$2:D232,D232,$F$2:F232,F232)</f>
        <v>1</v>
      </c>
      <c r="C232" s="499">
        <v>6500</v>
      </c>
      <c r="D232" s="420" t="s">
        <v>2687</v>
      </c>
      <c r="E232" s="411" t="s">
        <v>2686</v>
      </c>
      <c r="F232" s="411">
        <v>7858305862</v>
      </c>
      <c r="G232" s="152">
        <v>39</v>
      </c>
      <c r="H232" s="411" t="s">
        <v>2689</v>
      </c>
      <c r="I232" s="419" t="s">
        <v>2684</v>
      </c>
      <c r="J232" s="418" t="s">
        <v>812</v>
      </c>
      <c r="K232" s="417" t="s">
        <v>670</v>
      </c>
      <c r="L232" s="411">
        <v>7</v>
      </c>
      <c r="M232" s="411" t="s">
        <v>1024</v>
      </c>
      <c r="N232" s="411"/>
      <c r="O232" s="411"/>
      <c r="P232" s="415"/>
      <c r="Q232" s="415"/>
      <c r="R232" s="415"/>
      <c r="S232" s="412" t="s">
        <v>1493</v>
      </c>
      <c r="T232" s="412" t="s">
        <v>1493</v>
      </c>
      <c r="U232" s="414" t="s">
        <v>1493</v>
      </c>
      <c r="V232" s="412" t="s">
        <v>1493</v>
      </c>
      <c r="W232" s="413" t="s">
        <v>1493</v>
      </c>
      <c r="X232" s="412" t="s">
        <v>1493</v>
      </c>
      <c r="Y232" s="412" t="s">
        <v>1493</v>
      </c>
      <c r="Z232" s="411"/>
      <c r="AA232" s="411"/>
      <c r="AB232" s="410">
        <v>56885</v>
      </c>
      <c r="AC232" s="554"/>
      <c r="AD232" s="554"/>
      <c r="AE232" s="554"/>
      <c r="AF232" s="554"/>
      <c r="AG232" s="553" t="s">
        <v>2688</v>
      </c>
      <c r="AH232" s="408" t="s">
        <v>124</v>
      </c>
      <c r="AI232" s="407" t="s">
        <v>124</v>
      </c>
      <c r="AJ232" s="406" t="s">
        <v>124</v>
      </c>
      <c r="AK232" s="402"/>
      <c r="AL232" s="465"/>
      <c r="AM232" s="402"/>
      <c r="AN232" s="402"/>
      <c r="AO232" s="404"/>
      <c r="AP232" s="464"/>
      <c r="AQ232" s="402"/>
      <c r="AR232" s="402"/>
      <c r="AS232" s="496"/>
      <c r="AT232" s="495"/>
      <c r="AU232" s="402"/>
      <c r="AV232" s="402"/>
      <c r="AW232" s="464"/>
      <c r="AX232" s="463"/>
      <c r="AY232" s="463"/>
      <c r="AZ232" s="463"/>
      <c r="BA232" s="463"/>
      <c r="BB232" s="463"/>
      <c r="BC232" s="463"/>
      <c r="BD232" s="463"/>
      <c r="BE232" s="463"/>
      <c r="BF232" s="463"/>
      <c r="BG232" s="463"/>
      <c r="BH232" s="463"/>
      <c r="BI232" s="463"/>
      <c r="BJ232" s="402" t="s">
        <v>124</v>
      </c>
      <c r="BK232" s="214" t="s">
        <v>409</v>
      </c>
      <c r="BL232" s="214" t="s">
        <v>409</v>
      </c>
      <c r="BM232" s="214">
        <v>56887</v>
      </c>
      <c r="BN232" s="289">
        <v>96.7</v>
      </c>
      <c r="BO232" s="289">
        <v>3.3</v>
      </c>
      <c r="BP232" s="289" t="s">
        <v>409</v>
      </c>
      <c r="BQ232" s="289" t="s">
        <v>409</v>
      </c>
      <c r="BR232" s="289" t="s">
        <v>409</v>
      </c>
      <c r="BS232" s="214" t="s">
        <v>409</v>
      </c>
      <c r="BT232" s="214">
        <v>0</v>
      </c>
      <c r="BU232" s="116"/>
    </row>
    <row r="233" spans="1:73">
      <c r="A233" s="116">
        <v>132</v>
      </c>
      <c r="B233" s="116">
        <f>COUNTIFS($D$2:D233,D233,$F$2:F233,F233)</f>
        <v>2</v>
      </c>
      <c r="C233" s="345">
        <v>6514</v>
      </c>
      <c r="D233" s="154" t="s">
        <v>2687</v>
      </c>
      <c r="E233" s="152" t="s">
        <v>2686</v>
      </c>
      <c r="F233" s="152">
        <v>7858305862</v>
      </c>
      <c r="G233" s="152">
        <v>39</v>
      </c>
      <c r="H233" s="152" t="s">
        <v>2685</v>
      </c>
      <c r="I233" s="274" t="s">
        <v>2684</v>
      </c>
      <c r="J233" s="153" t="s">
        <v>812</v>
      </c>
      <c r="K233" s="318" t="s">
        <v>670</v>
      </c>
      <c r="L233" s="152">
        <v>5</v>
      </c>
      <c r="M233" s="152">
        <v>10</v>
      </c>
      <c r="N233" s="152"/>
      <c r="O233" s="152"/>
      <c r="P233" s="380" t="s">
        <v>2649</v>
      </c>
      <c r="Q233" s="380"/>
      <c r="R233" s="380"/>
      <c r="S233" s="200" t="s">
        <v>1244</v>
      </c>
      <c r="T233" s="200" t="s">
        <v>2680</v>
      </c>
      <c r="U233" s="524" t="s">
        <v>2679</v>
      </c>
      <c r="V233" s="200" t="s">
        <v>1493</v>
      </c>
      <c r="W233" s="523" t="s">
        <v>1493</v>
      </c>
      <c r="X233" s="200" t="s">
        <v>1493</v>
      </c>
      <c r="Y233" s="200" t="s">
        <v>2677</v>
      </c>
      <c r="Z233" s="128"/>
      <c r="AA233" s="128"/>
      <c r="AB233" s="490">
        <v>13800</v>
      </c>
      <c r="AC233" s="556"/>
      <c r="AD233" s="556"/>
      <c r="AE233" s="556"/>
      <c r="AF233" s="556"/>
      <c r="AG233" s="555" t="s">
        <v>777</v>
      </c>
      <c r="AH233" s="147">
        <v>1.4</v>
      </c>
      <c r="AI233" s="146">
        <v>3.5</v>
      </c>
      <c r="AJ233" s="145">
        <v>94.6</v>
      </c>
      <c r="AL233" s="144"/>
      <c r="AM233" s="139"/>
      <c r="AQ233" s="493"/>
      <c r="AR233" s="493"/>
      <c r="AS233" s="142"/>
      <c r="AT233" s="436"/>
      <c r="AU233" s="436"/>
      <c r="AX233" s="440"/>
      <c r="AY233" s="440"/>
      <c r="AZ233" s="440"/>
      <c r="BA233" s="440"/>
      <c r="BB233" s="440"/>
      <c r="BC233" s="440"/>
      <c r="BD233" s="440"/>
      <c r="BE233" s="440"/>
      <c r="BF233" s="440"/>
      <c r="BG233" s="440"/>
      <c r="BH233" s="440"/>
      <c r="BI233" s="440"/>
      <c r="BJ233" s="116" t="s">
        <v>784</v>
      </c>
      <c r="BK233" s="214" t="s">
        <v>409</v>
      </c>
      <c r="BL233" s="214" t="s">
        <v>409</v>
      </c>
      <c r="BM233" s="208">
        <v>13800</v>
      </c>
      <c r="BN233" s="283">
        <v>91.8</v>
      </c>
      <c r="BO233" s="283">
        <v>8.1999999999999993</v>
      </c>
      <c r="BP233" s="208" t="s">
        <v>409</v>
      </c>
      <c r="BQ233" s="208" t="s">
        <v>409</v>
      </c>
      <c r="BR233" s="208" t="s">
        <v>409</v>
      </c>
      <c r="BS233" s="208" t="s">
        <v>409</v>
      </c>
      <c r="BT233" s="276">
        <v>0</v>
      </c>
      <c r="BU233" s="116"/>
    </row>
    <row r="234" spans="1:73">
      <c r="A234" s="116">
        <v>133</v>
      </c>
      <c r="B234" s="116">
        <f>COUNTIFS($D$2:D234,D234,$F$2:F234,F234)</f>
        <v>1</v>
      </c>
      <c r="C234" s="345">
        <v>6545</v>
      </c>
      <c r="D234" s="154" t="s">
        <v>2683</v>
      </c>
      <c r="E234" s="152" t="s">
        <v>941</v>
      </c>
      <c r="F234" s="152">
        <v>5803112535</v>
      </c>
      <c r="G234" s="152">
        <v>59</v>
      </c>
      <c r="H234" s="152" t="s">
        <v>2682</v>
      </c>
      <c r="I234" s="274" t="s">
        <v>60</v>
      </c>
      <c r="J234" s="153" t="s">
        <v>812</v>
      </c>
      <c r="K234" s="318" t="s">
        <v>670</v>
      </c>
      <c r="L234" s="152" t="s">
        <v>2681</v>
      </c>
      <c r="M234" s="152">
        <v>5</v>
      </c>
      <c r="N234" s="152"/>
      <c r="O234" s="152"/>
      <c r="P234" s="380" t="s">
        <v>2649</v>
      </c>
      <c r="Q234" s="380"/>
      <c r="R234" s="380"/>
      <c r="S234" s="200" t="s">
        <v>1244</v>
      </c>
      <c r="T234" s="200" t="s">
        <v>2680</v>
      </c>
      <c r="U234" s="524" t="s">
        <v>2679</v>
      </c>
      <c r="V234" s="200" t="s">
        <v>1244</v>
      </c>
      <c r="W234" s="523" t="s">
        <v>2678</v>
      </c>
      <c r="X234" s="200" t="s">
        <v>1493</v>
      </c>
      <c r="Y234" s="200" t="s">
        <v>2677</v>
      </c>
      <c r="Z234" s="116"/>
      <c r="AB234" s="339">
        <v>5792</v>
      </c>
      <c r="AC234" s="334"/>
      <c r="AD234" s="334"/>
      <c r="AE234" s="334"/>
      <c r="AF234" s="334"/>
      <c r="AG234" s="127" t="s">
        <v>781</v>
      </c>
      <c r="AH234" s="126">
        <v>8.1999999999999993</v>
      </c>
      <c r="AI234" s="146">
        <v>2.48</v>
      </c>
      <c r="AJ234" s="145">
        <v>89.1</v>
      </c>
      <c r="AK234" s="116">
        <v>7.12</v>
      </c>
      <c r="AL234" s="144">
        <v>0.56000000000000005</v>
      </c>
      <c r="AM234" s="139">
        <v>6.88</v>
      </c>
      <c r="AQ234" s="493">
        <v>53.2</v>
      </c>
      <c r="AR234" s="493">
        <v>45.9</v>
      </c>
      <c r="AS234" s="142">
        <v>1.159041394335512</v>
      </c>
      <c r="AT234" s="436">
        <v>0.22</v>
      </c>
      <c r="AU234" s="436">
        <v>4.5999999999999999E-2</v>
      </c>
      <c r="AX234" s="440"/>
      <c r="AY234" s="440"/>
      <c r="AZ234" s="440"/>
      <c r="BA234" s="440"/>
      <c r="BB234" s="440"/>
      <c r="BC234" s="440"/>
      <c r="BD234" s="440"/>
      <c r="BE234" s="440"/>
      <c r="BF234" s="440"/>
      <c r="BG234" s="440"/>
      <c r="BH234" s="440"/>
      <c r="BI234" s="440"/>
      <c r="BJ234" s="116" t="s">
        <v>778</v>
      </c>
      <c r="BK234" s="208" t="s">
        <v>409</v>
      </c>
      <c r="BL234" s="208" t="s">
        <v>409</v>
      </c>
      <c r="BM234" s="208">
        <v>5792</v>
      </c>
      <c r="BN234" s="483">
        <v>0.80300000000000005</v>
      </c>
      <c r="BO234" s="483">
        <v>0.19700000000000001</v>
      </c>
      <c r="BP234" s="208">
        <v>4.4000000000000004</v>
      </c>
      <c r="BQ234" s="283">
        <v>4162</v>
      </c>
      <c r="BR234" s="283" t="s">
        <v>409</v>
      </c>
      <c r="BS234" s="208">
        <v>2.83</v>
      </c>
      <c r="BT234" s="276">
        <v>0</v>
      </c>
      <c r="BU234" s="116"/>
    </row>
    <row r="235" spans="1:73">
      <c r="A235" s="116">
        <v>134</v>
      </c>
      <c r="B235" s="116">
        <f>COUNTIFS($D$2:D235,D235,$F$2:F235,F235)</f>
        <v>1</v>
      </c>
      <c r="C235" s="499">
        <v>6547</v>
      </c>
      <c r="D235" s="420" t="s">
        <v>2676</v>
      </c>
      <c r="E235" s="411" t="s">
        <v>2675</v>
      </c>
      <c r="F235" s="411">
        <v>8703185887</v>
      </c>
      <c r="G235" s="152">
        <v>30</v>
      </c>
      <c r="H235" s="411" t="s">
        <v>2673</v>
      </c>
      <c r="I235" s="419" t="s">
        <v>60</v>
      </c>
      <c r="J235" s="418" t="s">
        <v>812</v>
      </c>
      <c r="K235" s="417" t="s">
        <v>670</v>
      </c>
      <c r="L235" s="411" t="s">
        <v>2674</v>
      </c>
      <c r="M235" s="411">
        <v>2</v>
      </c>
      <c r="N235" s="411"/>
      <c r="O235" s="411"/>
      <c r="P235" s="415" t="s">
        <v>2649</v>
      </c>
      <c r="Q235" s="415"/>
      <c r="R235" s="415"/>
      <c r="S235" s="412"/>
      <c r="T235" s="412"/>
      <c r="U235" s="414"/>
      <c r="V235" s="412"/>
      <c r="W235" s="413"/>
      <c r="X235" s="412"/>
      <c r="Y235" s="412"/>
      <c r="Z235" s="411"/>
      <c r="AA235" s="411"/>
      <c r="AB235" s="410">
        <v>260</v>
      </c>
      <c r="AC235" s="554"/>
      <c r="AD235" s="554"/>
      <c r="AE235" s="554"/>
      <c r="AF235" s="554"/>
      <c r="AG235" s="553" t="s">
        <v>2671</v>
      </c>
      <c r="AH235" s="408" t="s">
        <v>124</v>
      </c>
      <c r="AI235" s="407" t="s">
        <v>124</v>
      </c>
      <c r="AJ235" s="406" t="s">
        <v>124</v>
      </c>
      <c r="AK235" s="402"/>
      <c r="AL235" s="465"/>
      <c r="AM235" s="402"/>
      <c r="AN235" s="402"/>
      <c r="AO235" s="404"/>
      <c r="AP235" s="464"/>
      <c r="AQ235" s="402"/>
      <c r="AR235" s="402"/>
      <c r="AS235" s="496"/>
      <c r="AT235" s="495"/>
      <c r="AU235" s="402"/>
      <c r="AV235" s="402"/>
      <c r="AW235" s="464"/>
      <c r="AX235" s="463"/>
      <c r="AY235" s="463"/>
      <c r="AZ235" s="463"/>
      <c r="BA235" s="463"/>
      <c r="BB235" s="463"/>
      <c r="BC235" s="463"/>
      <c r="BD235" s="463"/>
      <c r="BE235" s="463"/>
      <c r="BF235" s="463"/>
      <c r="BG235" s="463"/>
      <c r="BH235" s="463"/>
      <c r="BI235" s="463"/>
      <c r="BJ235" s="402" t="s">
        <v>124</v>
      </c>
      <c r="BK235" s="214" t="s">
        <v>409</v>
      </c>
      <c r="BL235" s="214" t="s">
        <v>409</v>
      </c>
      <c r="BM235" s="214">
        <v>260</v>
      </c>
      <c r="BN235" s="289">
        <v>11.2</v>
      </c>
      <c r="BO235" s="289">
        <v>88.8</v>
      </c>
      <c r="BP235" s="289" t="s">
        <v>409</v>
      </c>
      <c r="BQ235" s="289" t="s">
        <v>409</v>
      </c>
      <c r="BR235" s="289" t="s">
        <v>409</v>
      </c>
      <c r="BS235" s="214" t="s">
        <v>409</v>
      </c>
      <c r="BT235" s="214">
        <v>0</v>
      </c>
      <c r="BU235" s="425"/>
    </row>
    <row r="236" spans="1:73">
      <c r="A236" s="116">
        <v>135</v>
      </c>
      <c r="B236" s="116">
        <f>COUNTIFS($D$2:D236,D236,$F$2:F236,F236)</f>
        <v>1</v>
      </c>
      <c r="C236" s="499">
        <v>6548</v>
      </c>
      <c r="D236" s="420" t="s">
        <v>2643</v>
      </c>
      <c r="E236" s="411" t="s">
        <v>2642</v>
      </c>
      <c r="F236" s="411">
        <v>5508100653</v>
      </c>
      <c r="G236" s="152">
        <v>62</v>
      </c>
      <c r="H236" s="411" t="s">
        <v>2673</v>
      </c>
      <c r="I236" s="419" t="s">
        <v>2641</v>
      </c>
      <c r="J236" s="418" t="s">
        <v>812</v>
      </c>
      <c r="K236" s="417" t="s">
        <v>670</v>
      </c>
      <c r="L236" s="411">
        <v>9</v>
      </c>
      <c r="M236" s="411" t="s">
        <v>2672</v>
      </c>
      <c r="N236" s="411"/>
      <c r="O236" s="411"/>
      <c r="P236" s="415" t="s">
        <v>2649</v>
      </c>
      <c r="Q236" s="415"/>
      <c r="R236" s="415"/>
      <c r="S236" s="412"/>
      <c r="T236" s="412"/>
      <c r="U236" s="414"/>
      <c r="V236" s="412"/>
      <c r="W236" s="413"/>
      <c r="X236" s="412"/>
      <c r="Y236" s="412"/>
      <c r="Z236" s="411"/>
      <c r="AA236" s="411"/>
      <c r="AB236" s="410">
        <v>156</v>
      </c>
      <c r="AC236" s="409"/>
      <c r="AD236" s="409"/>
      <c r="AE236" s="409"/>
      <c r="AF236" s="409"/>
      <c r="AG236" s="542" t="s">
        <v>2671</v>
      </c>
      <c r="AH236" s="408" t="s">
        <v>124</v>
      </c>
      <c r="AI236" s="407" t="s">
        <v>124</v>
      </c>
      <c r="AJ236" s="406" t="s">
        <v>124</v>
      </c>
      <c r="AK236" s="402"/>
      <c r="AL236" s="465"/>
      <c r="AM236" s="402"/>
      <c r="AN236" s="402"/>
      <c r="AO236" s="404"/>
      <c r="AP236" s="464"/>
      <c r="AQ236" s="402"/>
      <c r="AR236" s="402"/>
      <c r="AS236" s="496"/>
      <c r="AT236" s="495"/>
      <c r="AU236" s="402"/>
      <c r="AV236" s="402"/>
      <c r="AW236" s="464"/>
      <c r="AX236" s="463"/>
      <c r="AY236" s="463"/>
      <c r="AZ236" s="463"/>
      <c r="BA236" s="463"/>
      <c r="BB236" s="463"/>
      <c r="BC236" s="463"/>
      <c r="BD236" s="463"/>
      <c r="BE236" s="463"/>
      <c r="BF236" s="463"/>
      <c r="BG236" s="463"/>
      <c r="BH236" s="463"/>
      <c r="BI236" s="463"/>
      <c r="BJ236" s="402" t="s">
        <v>124</v>
      </c>
      <c r="BK236" s="214" t="s">
        <v>409</v>
      </c>
      <c r="BL236" s="214" t="s">
        <v>409</v>
      </c>
      <c r="BM236" s="214">
        <v>156</v>
      </c>
      <c r="BN236" s="289">
        <v>28.2</v>
      </c>
      <c r="BO236" s="289">
        <v>71.8</v>
      </c>
      <c r="BP236" s="289" t="s">
        <v>409</v>
      </c>
      <c r="BQ236" s="289" t="s">
        <v>409</v>
      </c>
      <c r="BR236" s="289" t="s">
        <v>409</v>
      </c>
      <c r="BS236" s="214" t="s">
        <v>409</v>
      </c>
      <c r="BT236" s="214">
        <v>0</v>
      </c>
      <c r="BU236" s="425"/>
    </row>
    <row r="237" spans="1:73">
      <c r="A237" s="116">
        <v>136</v>
      </c>
      <c r="B237" s="116">
        <f>COUNTIFS($D$2:D237,D237,$F$2:F237,F237)</f>
        <v>1</v>
      </c>
      <c r="C237" s="345" t="s">
        <v>2670</v>
      </c>
      <c r="D237" s="154" t="s">
        <v>2576</v>
      </c>
      <c r="E237" s="152" t="s">
        <v>941</v>
      </c>
      <c r="F237" s="152">
        <v>6411150944</v>
      </c>
      <c r="G237" s="152">
        <v>53</v>
      </c>
      <c r="H237" s="152" t="s">
        <v>2667</v>
      </c>
      <c r="I237" s="274" t="s">
        <v>60</v>
      </c>
      <c r="J237" s="153" t="s">
        <v>812</v>
      </c>
      <c r="K237" s="318" t="s">
        <v>670</v>
      </c>
      <c r="L237" s="152">
        <v>9</v>
      </c>
      <c r="M237" s="152" t="s">
        <v>2669</v>
      </c>
      <c r="N237" s="152"/>
      <c r="O237" s="152"/>
      <c r="P237" s="380" t="s">
        <v>2649</v>
      </c>
      <c r="Q237" s="380"/>
      <c r="R237" s="380"/>
      <c r="S237" s="200" t="s">
        <v>1244</v>
      </c>
      <c r="T237" s="200" t="s">
        <v>1493</v>
      </c>
      <c r="U237" s="524" t="s">
        <v>2509</v>
      </c>
      <c r="V237" s="200" t="s">
        <v>1493</v>
      </c>
      <c r="W237" s="523" t="s">
        <v>2396</v>
      </c>
      <c r="X237" s="200" t="s">
        <v>1493</v>
      </c>
      <c r="Y237" s="200" t="s">
        <v>2399</v>
      </c>
      <c r="Z237" s="116"/>
      <c r="AB237" s="552">
        <v>178</v>
      </c>
      <c r="AC237" s="551"/>
      <c r="AD237" s="551"/>
      <c r="AE237" s="551"/>
      <c r="AF237" s="551"/>
      <c r="AG237" s="550" t="s">
        <v>2666</v>
      </c>
      <c r="AH237" s="147">
        <v>41.4</v>
      </c>
      <c r="AI237" s="146">
        <v>31.9</v>
      </c>
      <c r="AJ237" s="145">
        <v>20.2</v>
      </c>
      <c r="AX237" s="440"/>
      <c r="AY237" s="440"/>
      <c r="AZ237" s="440"/>
      <c r="BA237" s="440"/>
      <c r="BB237" s="440"/>
      <c r="BC237" s="440"/>
      <c r="BD237" s="440"/>
      <c r="BE237" s="440"/>
      <c r="BF237" s="440"/>
      <c r="BG237" s="440"/>
      <c r="BH237" s="440"/>
      <c r="BI237" s="440"/>
      <c r="BJ237" s="116" t="s">
        <v>792</v>
      </c>
      <c r="BK237" s="208" t="s">
        <v>409</v>
      </c>
      <c r="BL237" s="208" t="s">
        <v>409</v>
      </c>
      <c r="BM237" s="208">
        <v>178</v>
      </c>
      <c r="BN237" s="483">
        <v>0.152</v>
      </c>
      <c r="BO237" s="483">
        <v>0.84799999999999998</v>
      </c>
      <c r="BP237" s="208" t="s">
        <v>409</v>
      </c>
      <c r="BQ237" s="208" t="s">
        <v>409</v>
      </c>
      <c r="BR237" s="208" t="s">
        <v>409</v>
      </c>
      <c r="BS237" s="208" t="s">
        <v>409</v>
      </c>
      <c r="BT237" s="276">
        <v>0</v>
      </c>
      <c r="BU237" s="334"/>
    </row>
    <row r="238" spans="1:73">
      <c r="A238" s="116">
        <v>137</v>
      </c>
      <c r="B238" s="116">
        <f>COUNTIFS($D$2:D238,D238,$F$2:F238,F238)</f>
        <v>2</v>
      </c>
      <c r="C238" s="345" t="s">
        <v>2668</v>
      </c>
      <c r="D238" s="154" t="s">
        <v>2576</v>
      </c>
      <c r="E238" s="152" t="s">
        <v>941</v>
      </c>
      <c r="F238" s="152">
        <v>6411150944</v>
      </c>
      <c r="G238" s="152">
        <v>53</v>
      </c>
      <c r="H238" s="152" t="s">
        <v>2667</v>
      </c>
      <c r="I238" s="274" t="s">
        <v>60</v>
      </c>
      <c r="J238" s="153" t="s">
        <v>812</v>
      </c>
      <c r="K238" s="318" t="s">
        <v>670</v>
      </c>
      <c r="L238" s="152">
        <v>10</v>
      </c>
      <c r="M238" s="152">
        <v>3</v>
      </c>
      <c r="N238" s="152"/>
      <c r="O238" s="152"/>
      <c r="P238" s="380" t="s">
        <v>2649</v>
      </c>
      <c r="Q238" s="380"/>
      <c r="R238" s="380"/>
      <c r="S238" s="200" t="s">
        <v>1244</v>
      </c>
      <c r="T238" s="200" t="s">
        <v>1493</v>
      </c>
      <c r="U238" s="524" t="s">
        <v>2509</v>
      </c>
      <c r="V238" s="200" t="s">
        <v>1493</v>
      </c>
      <c r="W238" s="523" t="s">
        <v>2396</v>
      </c>
      <c r="X238" s="200" t="s">
        <v>1493</v>
      </c>
      <c r="Y238" s="200" t="s">
        <v>2399</v>
      </c>
      <c r="Z238" s="116"/>
      <c r="AB238" s="552" t="s">
        <v>1493</v>
      </c>
      <c r="AC238" s="551"/>
      <c r="AD238" s="551"/>
      <c r="AE238" s="551"/>
      <c r="AF238" s="551"/>
      <c r="AG238" s="550" t="s">
        <v>2666</v>
      </c>
      <c r="AH238" s="147">
        <v>33.9</v>
      </c>
      <c r="AI238" s="146">
        <v>47.7</v>
      </c>
      <c r="AJ238" s="145">
        <v>15.3</v>
      </c>
      <c r="AX238" s="440"/>
      <c r="AY238" s="440"/>
      <c r="AZ238" s="440"/>
      <c r="BA238" s="440"/>
      <c r="BB238" s="440"/>
      <c r="BC238" s="440"/>
      <c r="BD238" s="440"/>
      <c r="BE238" s="440"/>
      <c r="BF238" s="440"/>
      <c r="BG238" s="440"/>
      <c r="BH238" s="440"/>
      <c r="BI238" s="440"/>
      <c r="BJ238" s="118" t="s">
        <v>792</v>
      </c>
      <c r="BK238" s="208" t="s">
        <v>409</v>
      </c>
      <c r="BL238" s="208" t="s">
        <v>409</v>
      </c>
      <c r="BM238" s="208">
        <v>178</v>
      </c>
      <c r="BN238" s="483">
        <v>0.152</v>
      </c>
      <c r="BO238" s="483">
        <v>0.84799999999999998</v>
      </c>
      <c r="BP238" s="208" t="s">
        <v>409</v>
      </c>
      <c r="BQ238" s="208" t="s">
        <v>409</v>
      </c>
      <c r="BR238" s="208" t="s">
        <v>409</v>
      </c>
      <c r="BS238" s="208" t="s">
        <v>409</v>
      </c>
      <c r="BT238" s="276">
        <v>0</v>
      </c>
      <c r="BU238" s="334"/>
    </row>
    <row r="239" spans="1:73">
      <c r="A239" s="116">
        <v>138</v>
      </c>
      <c r="B239" s="116">
        <f>COUNTIFS($D$2:D239,D239,$F$2:F239,F239)</f>
        <v>1</v>
      </c>
      <c r="C239" s="499">
        <v>6582</v>
      </c>
      <c r="D239" s="549" t="s">
        <v>2665</v>
      </c>
      <c r="E239" s="411" t="s">
        <v>1236</v>
      </c>
      <c r="F239" s="411">
        <v>506108215</v>
      </c>
      <c r="G239" s="152">
        <v>67</v>
      </c>
      <c r="H239" s="411" t="s">
        <v>2664</v>
      </c>
      <c r="I239" s="419" t="s">
        <v>2663</v>
      </c>
      <c r="J239" s="418" t="s">
        <v>812</v>
      </c>
      <c r="K239" s="417" t="s">
        <v>670</v>
      </c>
      <c r="L239" s="411">
        <v>5</v>
      </c>
      <c r="M239" s="411">
        <v>5</v>
      </c>
      <c r="N239" s="411"/>
      <c r="O239" s="411"/>
      <c r="P239" s="415" t="s">
        <v>2649</v>
      </c>
      <c r="Q239" s="415"/>
      <c r="R239" s="415"/>
      <c r="S239" s="412" t="s">
        <v>1244</v>
      </c>
      <c r="T239" s="412" t="s">
        <v>1493</v>
      </c>
      <c r="U239" s="414" t="s">
        <v>1477</v>
      </c>
      <c r="V239" s="412" t="s">
        <v>1493</v>
      </c>
      <c r="W239" s="413" t="s">
        <v>1477</v>
      </c>
      <c r="X239" s="412" t="s">
        <v>1493</v>
      </c>
      <c r="Y239" s="412" t="s">
        <v>1477</v>
      </c>
      <c r="Z239" s="411"/>
      <c r="AA239" s="411"/>
      <c r="AB239" s="410">
        <v>417</v>
      </c>
      <c r="AC239" s="498"/>
      <c r="AD239" s="498"/>
      <c r="AE239" s="498"/>
      <c r="AF239" s="498"/>
      <c r="AG239" s="497" t="s">
        <v>781</v>
      </c>
      <c r="AH239" s="408" t="s">
        <v>124</v>
      </c>
      <c r="AI239" s="407" t="s">
        <v>124</v>
      </c>
      <c r="AJ239" s="406" t="s">
        <v>124</v>
      </c>
      <c r="AK239" s="402" t="s">
        <v>124</v>
      </c>
      <c r="AL239" s="402" t="s">
        <v>124</v>
      </c>
      <c r="AM239" s="402" t="s">
        <v>124</v>
      </c>
      <c r="AN239" s="402" t="s">
        <v>124</v>
      </c>
      <c r="AO239" s="122" t="s">
        <v>124</v>
      </c>
      <c r="AP239" s="464" t="s">
        <v>124</v>
      </c>
      <c r="AQ239" s="402" t="s">
        <v>124</v>
      </c>
      <c r="AR239" s="402" t="s">
        <v>124</v>
      </c>
      <c r="AS239" s="402" t="s">
        <v>124</v>
      </c>
      <c r="AT239" s="402" t="s">
        <v>124</v>
      </c>
      <c r="AU239" s="402" t="s">
        <v>124</v>
      </c>
      <c r="AV239" s="402" t="s">
        <v>124</v>
      </c>
      <c r="AW239" s="402" t="s">
        <v>124</v>
      </c>
      <c r="AX239" s="463"/>
      <c r="AY239" s="463"/>
      <c r="AZ239" s="463"/>
      <c r="BA239" s="463"/>
      <c r="BB239" s="463"/>
      <c r="BC239" s="463"/>
      <c r="BD239" s="463"/>
      <c r="BE239" s="463"/>
      <c r="BF239" s="463"/>
      <c r="BG239" s="463"/>
      <c r="BH239" s="463"/>
      <c r="BI239" s="463"/>
      <c r="BJ239" s="402" t="s">
        <v>124</v>
      </c>
      <c r="BK239" s="214">
        <v>0.7</v>
      </c>
      <c r="BL239" s="214">
        <v>3.3</v>
      </c>
      <c r="BM239" s="214">
        <v>417</v>
      </c>
      <c r="BN239" s="289">
        <v>0.6</v>
      </c>
      <c r="BO239" s="289">
        <v>0.4</v>
      </c>
      <c r="BP239" s="289">
        <v>0.1</v>
      </c>
      <c r="BQ239" s="289">
        <v>179.2</v>
      </c>
      <c r="BR239" s="289" t="s">
        <v>409</v>
      </c>
      <c r="BS239" s="214">
        <v>2.06</v>
      </c>
      <c r="BT239" s="214">
        <v>0</v>
      </c>
      <c r="BU239" s="116"/>
    </row>
    <row r="240" spans="1:73">
      <c r="A240" s="116">
        <v>139</v>
      </c>
      <c r="B240" s="116">
        <f>COUNTIFS($D$2:D240,D240,$F$2:F240,F240)</f>
        <v>2</v>
      </c>
      <c r="C240" s="345">
        <v>6584</v>
      </c>
      <c r="D240" s="154" t="s">
        <v>2662</v>
      </c>
      <c r="E240" s="152" t="s">
        <v>2661</v>
      </c>
      <c r="F240" s="152">
        <v>490422255</v>
      </c>
      <c r="G240" s="152">
        <v>68</v>
      </c>
      <c r="H240" s="152" t="s">
        <v>2659</v>
      </c>
      <c r="I240" s="274" t="s">
        <v>163</v>
      </c>
      <c r="J240" s="153" t="s">
        <v>812</v>
      </c>
      <c r="K240" s="318" t="s">
        <v>670</v>
      </c>
      <c r="L240" s="152" t="s">
        <v>2522</v>
      </c>
      <c r="M240" s="152">
        <v>2</v>
      </c>
      <c r="N240" s="152"/>
      <c r="O240" s="152"/>
      <c r="P240" s="380" t="s">
        <v>2649</v>
      </c>
      <c r="Q240" s="380"/>
      <c r="R240" s="380"/>
      <c r="S240" s="200" t="s">
        <v>1244</v>
      </c>
      <c r="T240" s="200" t="s">
        <v>1493</v>
      </c>
      <c r="U240" s="524" t="s">
        <v>2509</v>
      </c>
      <c r="V240" s="200" t="s">
        <v>1493</v>
      </c>
      <c r="W240" s="523" t="s">
        <v>2396</v>
      </c>
      <c r="X240" s="200" t="s">
        <v>1493</v>
      </c>
      <c r="Y240" s="200" t="s">
        <v>2399</v>
      </c>
      <c r="Z240" s="116"/>
      <c r="AB240" s="490">
        <v>691</v>
      </c>
      <c r="AC240" s="488"/>
      <c r="AD240" s="488"/>
      <c r="AE240" s="488"/>
      <c r="AF240" s="488"/>
      <c r="AG240" s="127" t="s">
        <v>801</v>
      </c>
      <c r="AH240" s="147">
        <v>92</v>
      </c>
      <c r="AI240" s="146">
        <v>4.9000000000000004</v>
      </c>
      <c r="AJ240" s="145">
        <v>2.4</v>
      </c>
      <c r="AX240" s="440"/>
      <c r="AY240" s="440"/>
      <c r="AZ240" s="440"/>
      <c r="BA240" s="440"/>
      <c r="BB240" s="440"/>
      <c r="BC240" s="440"/>
      <c r="BD240" s="440"/>
      <c r="BE240" s="440"/>
      <c r="BF240" s="440"/>
      <c r="BG240" s="440"/>
      <c r="BH240" s="440"/>
      <c r="BI240" s="440"/>
      <c r="BJ240" s="116" t="s">
        <v>793</v>
      </c>
      <c r="BK240" s="208" t="s">
        <v>409</v>
      </c>
      <c r="BL240" s="208" t="s">
        <v>409</v>
      </c>
      <c r="BM240" s="208">
        <v>691</v>
      </c>
      <c r="BN240" s="483">
        <v>7.4999999999999997E-2</v>
      </c>
      <c r="BO240" s="483">
        <v>0.92500000000000004</v>
      </c>
      <c r="BP240" s="208" t="s">
        <v>409</v>
      </c>
      <c r="BQ240" s="208" t="s">
        <v>409</v>
      </c>
      <c r="BR240" s="208" t="s">
        <v>409</v>
      </c>
      <c r="BS240" s="208" t="s">
        <v>409</v>
      </c>
      <c r="BT240" s="276">
        <v>0</v>
      </c>
      <c r="BU240" s="116"/>
    </row>
    <row r="241" spans="1:82">
      <c r="A241" s="116">
        <v>140</v>
      </c>
      <c r="B241" s="116">
        <f>COUNTIFS($D$2:D241,D241,$F$2:F241,F241)</f>
        <v>1</v>
      </c>
      <c r="C241" s="345">
        <v>6585</v>
      </c>
      <c r="D241" s="154" t="s">
        <v>2660</v>
      </c>
      <c r="E241" s="152" t="s">
        <v>870</v>
      </c>
      <c r="F241" s="152">
        <v>7052155341</v>
      </c>
      <c r="G241" s="152">
        <v>47</v>
      </c>
      <c r="H241" s="152" t="s">
        <v>2659</v>
      </c>
      <c r="I241" s="274" t="s">
        <v>2658</v>
      </c>
      <c r="J241" s="153" t="s">
        <v>812</v>
      </c>
      <c r="K241" s="318" t="s">
        <v>670</v>
      </c>
      <c r="L241" s="152">
        <v>8</v>
      </c>
      <c r="M241" s="152" t="s">
        <v>2332</v>
      </c>
      <c r="N241" s="152"/>
      <c r="O241" s="152"/>
      <c r="P241" s="380" t="s">
        <v>2649</v>
      </c>
      <c r="Q241" s="380"/>
      <c r="R241" s="380"/>
      <c r="S241" s="200" t="s">
        <v>1244</v>
      </c>
      <c r="T241" s="200" t="s">
        <v>1493</v>
      </c>
      <c r="U241" s="524" t="s">
        <v>2509</v>
      </c>
      <c r="V241" s="200" t="s">
        <v>1493</v>
      </c>
      <c r="W241" s="523" t="s">
        <v>2396</v>
      </c>
      <c r="X241" s="200" t="s">
        <v>1493</v>
      </c>
      <c r="Y241" s="200" t="s">
        <v>2399</v>
      </c>
      <c r="Z241" s="116"/>
      <c r="AB241" s="339">
        <v>453</v>
      </c>
      <c r="AC241" s="334"/>
      <c r="AD241" s="334"/>
      <c r="AE241" s="334"/>
      <c r="AF241" s="334"/>
      <c r="AG241" s="127" t="s">
        <v>781</v>
      </c>
      <c r="AH241" s="147">
        <v>21.4</v>
      </c>
      <c r="AI241" s="146">
        <v>44</v>
      </c>
      <c r="AJ241" s="145">
        <v>28.1</v>
      </c>
      <c r="AX241" s="440"/>
      <c r="AY241" s="440"/>
      <c r="AZ241" s="440"/>
      <c r="BA241" s="440"/>
      <c r="BB241" s="440"/>
      <c r="BC241" s="440"/>
      <c r="BD241" s="440"/>
      <c r="BE241" s="440"/>
      <c r="BF241" s="440"/>
      <c r="BG241" s="440"/>
      <c r="BH241" s="440"/>
      <c r="BI241" s="440"/>
      <c r="BJ241" s="116" t="s">
        <v>172</v>
      </c>
      <c r="BK241" s="208" t="s">
        <v>409</v>
      </c>
      <c r="BL241" s="208" t="s">
        <v>409</v>
      </c>
      <c r="BM241" s="208">
        <v>453</v>
      </c>
      <c r="BN241" s="483">
        <v>0.28499999999999998</v>
      </c>
      <c r="BO241" s="483">
        <v>0.71499999999999997</v>
      </c>
      <c r="BP241" s="208" t="s">
        <v>409</v>
      </c>
      <c r="BQ241" s="208" t="s">
        <v>409</v>
      </c>
      <c r="BR241" s="208" t="s">
        <v>409</v>
      </c>
      <c r="BS241" s="208" t="s">
        <v>409</v>
      </c>
      <c r="BT241" s="276">
        <v>0</v>
      </c>
      <c r="BU241" s="116"/>
    </row>
    <row r="242" spans="1:82">
      <c r="A242" s="116">
        <v>141</v>
      </c>
      <c r="B242" s="116">
        <f>COUNTIFS($D$2:D242,D242,$F$2:F242,F242)</f>
        <v>1</v>
      </c>
      <c r="C242" s="345">
        <v>6600</v>
      </c>
      <c r="D242" s="154" t="s">
        <v>2657</v>
      </c>
      <c r="E242" s="152" t="s">
        <v>834</v>
      </c>
      <c r="F242" s="152">
        <v>7512135686</v>
      </c>
      <c r="G242" s="152">
        <v>42</v>
      </c>
      <c r="H242" s="152" t="s">
        <v>2654</v>
      </c>
      <c r="I242" s="274" t="s">
        <v>2656</v>
      </c>
      <c r="J242" s="153" t="s">
        <v>812</v>
      </c>
      <c r="K242" s="318" t="s">
        <v>670</v>
      </c>
      <c r="L242" s="152" t="s">
        <v>2655</v>
      </c>
      <c r="M242" s="152">
        <v>2</v>
      </c>
      <c r="N242" s="152"/>
      <c r="O242" s="152"/>
      <c r="P242" s="380" t="s">
        <v>2649</v>
      </c>
      <c r="Q242" s="380"/>
      <c r="R242" s="380"/>
      <c r="S242" s="200" t="s">
        <v>1244</v>
      </c>
      <c r="T242" s="200" t="s">
        <v>1493</v>
      </c>
      <c r="U242" s="524" t="s">
        <v>2509</v>
      </c>
      <c r="V242" s="200" t="s">
        <v>1493</v>
      </c>
      <c r="W242" s="523" t="s">
        <v>2396</v>
      </c>
      <c r="X242" s="200" t="s">
        <v>1493</v>
      </c>
      <c r="Y242" s="200" t="s">
        <v>2399</v>
      </c>
      <c r="Z242" s="116"/>
      <c r="AB242" s="339">
        <v>327</v>
      </c>
      <c r="AC242" s="334"/>
      <c r="AD242" s="334"/>
      <c r="AE242" s="334"/>
      <c r="AF242" s="334"/>
      <c r="AG242" s="127" t="s">
        <v>777</v>
      </c>
      <c r="AH242" s="147">
        <v>80.2</v>
      </c>
      <c r="AI242" s="146">
        <v>9.6</v>
      </c>
      <c r="AJ242" s="145">
        <v>9.08</v>
      </c>
      <c r="AK242" s="116">
        <v>53.9</v>
      </c>
      <c r="AL242" s="123">
        <v>5.3</v>
      </c>
      <c r="AQ242" s="116">
        <v>38.4</v>
      </c>
      <c r="AR242" s="116">
        <v>61.3</v>
      </c>
      <c r="AS242" s="142">
        <v>0.62642740619902126</v>
      </c>
      <c r="AT242" s="120" t="s">
        <v>124</v>
      </c>
      <c r="AU242" s="116" t="s">
        <v>124</v>
      </c>
      <c r="AV242" s="116">
        <v>23.7</v>
      </c>
      <c r="AW242" s="119">
        <v>34.6</v>
      </c>
      <c r="AX242" s="440"/>
      <c r="AY242" s="440"/>
      <c r="AZ242" s="440"/>
      <c r="BA242" s="440"/>
      <c r="BB242" s="440"/>
      <c r="BC242" s="440"/>
      <c r="BD242" s="440"/>
      <c r="BE242" s="440"/>
      <c r="BF242" s="440"/>
      <c r="BG242" s="440"/>
      <c r="BH242" s="440"/>
      <c r="BI242" s="440"/>
      <c r="BJ242" s="116" t="s">
        <v>793</v>
      </c>
      <c r="BK242" s="208" t="s">
        <v>409</v>
      </c>
      <c r="BL242" s="208" t="s">
        <v>409</v>
      </c>
      <c r="BM242" s="208">
        <v>327</v>
      </c>
      <c r="BN242" s="483">
        <v>9.8000000000000004E-2</v>
      </c>
      <c r="BO242" s="483">
        <v>0.90200000000000002</v>
      </c>
      <c r="BP242" s="208" t="s">
        <v>409</v>
      </c>
      <c r="BQ242" s="208" t="s">
        <v>409</v>
      </c>
      <c r="BR242" s="208" t="s">
        <v>409</v>
      </c>
      <c r="BS242" s="208" t="s">
        <v>409</v>
      </c>
      <c r="BT242" s="276">
        <v>0</v>
      </c>
      <c r="BU242" s="116"/>
    </row>
    <row r="243" spans="1:82">
      <c r="A243" s="116">
        <v>142</v>
      </c>
      <c r="B243" s="116">
        <f>COUNTIFS($D$2:D243,D243,$F$2:F243,F243)</f>
        <v>1</v>
      </c>
      <c r="C243" s="345">
        <v>6601</v>
      </c>
      <c r="D243" s="154" t="s">
        <v>2457</v>
      </c>
      <c r="E243" s="152" t="s">
        <v>899</v>
      </c>
      <c r="F243" s="152">
        <v>7501223411</v>
      </c>
      <c r="G243" s="152">
        <v>42</v>
      </c>
      <c r="H243" s="152" t="s">
        <v>2654</v>
      </c>
      <c r="I243" s="274" t="s">
        <v>2271</v>
      </c>
      <c r="J243" s="153" t="s">
        <v>812</v>
      </c>
      <c r="K243" s="318" t="s">
        <v>670</v>
      </c>
      <c r="L243" s="152" t="s">
        <v>2631</v>
      </c>
      <c r="M243" s="548" t="s">
        <v>1505</v>
      </c>
      <c r="N243" s="548"/>
      <c r="O243" s="548"/>
      <c r="P243" s="380" t="s">
        <v>2649</v>
      </c>
      <c r="Q243" s="380"/>
      <c r="R243" s="380"/>
      <c r="S243" s="200" t="s">
        <v>1244</v>
      </c>
      <c r="T243" s="200" t="s">
        <v>1493</v>
      </c>
      <c r="U243" s="524" t="s">
        <v>2509</v>
      </c>
      <c r="V243" s="200" t="s">
        <v>1493</v>
      </c>
      <c r="W243" s="523" t="s">
        <v>2396</v>
      </c>
      <c r="X243" s="200" t="s">
        <v>1493</v>
      </c>
      <c r="Y243" s="200" t="s">
        <v>2399</v>
      </c>
      <c r="Z243" s="116"/>
      <c r="AB243" s="490">
        <v>631</v>
      </c>
      <c r="AC243" s="488"/>
      <c r="AD243" s="488"/>
      <c r="AE243" s="488"/>
      <c r="AF243" s="488"/>
      <c r="AG243" s="127" t="s">
        <v>777</v>
      </c>
      <c r="AH243" s="147">
        <v>57.7</v>
      </c>
      <c r="AI243" s="146">
        <v>26.8</v>
      </c>
      <c r="AJ243" s="145">
        <v>13.6</v>
      </c>
      <c r="AK243" s="116">
        <v>53.2</v>
      </c>
      <c r="AL243" s="123">
        <v>0.9</v>
      </c>
      <c r="AQ243" s="116">
        <v>54.5</v>
      </c>
      <c r="AR243" s="116">
        <v>45.4</v>
      </c>
      <c r="AS243" s="142">
        <v>1.2004405286343613</v>
      </c>
      <c r="AT243" s="120" t="s">
        <v>124</v>
      </c>
      <c r="AU243" s="116" t="s">
        <v>124</v>
      </c>
      <c r="AV243" s="116">
        <v>6.7</v>
      </c>
      <c r="AW243" s="119">
        <v>14</v>
      </c>
      <c r="AX243" s="440"/>
      <c r="AY243" s="440"/>
      <c r="AZ243" s="440"/>
      <c r="BA243" s="440"/>
      <c r="BB243" s="440"/>
      <c r="BC243" s="440"/>
      <c r="BD243" s="440"/>
      <c r="BE243" s="440"/>
      <c r="BF243" s="440"/>
      <c r="BG243" s="440"/>
      <c r="BH243" s="440"/>
      <c r="BI243" s="440"/>
      <c r="BJ243" s="116" t="s">
        <v>793</v>
      </c>
      <c r="BK243" s="208" t="s">
        <v>409</v>
      </c>
      <c r="BL243" s="208" t="s">
        <v>409</v>
      </c>
      <c r="BM243" s="208">
        <v>631</v>
      </c>
      <c r="BN243" s="483">
        <v>0.157</v>
      </c>
      <c r="BO243" s="483">
        <v>0.84299999999999997</v>
      </c>
      <c r="BP243" s="208" t="s">
        <v>409</v>
      </c>
      <c r="BQ243" s="208" t="s">
        <v>409</v>
      </c>
      <c r="BR243" s="208" t="s">
        <v>409</v>
      </c>
      <c r="BS243" s="208" t="s">
        <v>409</v>
      </c>
      <c r="BT243" s="276">
        <v>0</v>
      </c>
      <c r="BU243" s="116"/>
    </row>
    <row r="244" spans="1:82">
      <c r="A244" s="116">
        <v>143</v>
      </c>
      <c r="B244" s="116">
        <f>COUNTIFS($D$2:D244,D244,$F$2:F244,F244)</f>
        <v>1</v>
      </c>
      <c r="C244" s="345">
        <v>6602</v>
      </c>
      <c r="D244" s="154" t="s">
        <v>2341</v>
      </c>
      <c r="E244" s="152" t="s">
        <v>1022</v>
      </c>
      <c r="F244" s="152">
        <v>5560251686</v>
      </c>
      <c r="G244" s="152">
        <v>62</v>
      </c>
      <c r="H244" s="152" t="s">
        <v>2654</v>
      </c>
      <c r="I244" s="274" t="s">
        <v>2340</v>
      </c>
      <c r="J244" s="153" t="s">
        <v>812</v>
      </c>
      <c r="K244" s="318" t="s">
        <v>670</v>
      </c>
      <c r="L244" s="152">
        <v>4</v>
      </c>
      <c r="M244" s="152" t="s">
        <v>2653</v>
      </c>
      <c r="N244" s="152"/>
      <c r="O244" s="152"/>
      <c r="P244" s="380" t="s">
        <v>2649</v>
      </c>
      <c r="Q244" s="380"/>
      <c r="R244" s="380"/>
      <c r="S244" s="200" t="s">
        <v>1244</v>
      </c>
      <c r="T244" s="200" t="s">
        <v>1493</v>
      </c>
      <c r="U244" s="524" t="s">
        <v>2509</v>
      </c>
      <c r="V244" s="200" t="s">
        <v>1493</v>
      </c>
      <c r="W244" s="523" t="s">
        <v>2396</v>
      </c>
      <c r="X244" s="200" t="s">
        <v>1493</v>
      </c>
      <c r="Y244" s="200" t="s">
        <v>2399</v>
      </c>
      <c r="Z244" s="116"/>
      <c r="AB244" s="339">
        <v>63</v>
      </c>
      <c r="AC244" s="334"/>
      <c r="AD244" s="334"/>
      <c r="AE244" s="334"/>
      <c r="AF244" s="334"/>
      <c r="AG244" s="127" t="s">
        <v>777</v>
      </c>
      <c r="AH244" s="147">
        <v>56</v>
      </c>
      <c r="AI244" s="146">
        <v>38.799999999999997</v>
      </c>
      <c r="AJ244" s="145">
        <v>0.4</v>
      </c>
      <c r="AK244" s="116">
        <v>50.3</v>
      </c>
      <c r="AL244" s="123">
        <v>1.1000000000000001</v>
      </c>
      <c r="AQ244" s="116">
        <v>26.7</v>
      </c>
      <c r="AR244" s="116">
        <v>73.099999999999994</v>
      </c>
      <c r="AS244" s="142">
        <v>0.36525307797537621</v>
      </c>
      <c r="AT244" s="120" t="s">
        <v>124</v>
      </c>
      <c r="AU244" s="116" t="s">
        <v>124</v>
      </c>
      <c r="AV244" s="116">
        <v>25.6</v>
      </c>
      <c r="AW244" s="119">
        <v>28.9</v>
      </c>
      <c r="AX244" s="440"/>
      <c r="AY244" s="440"/>
      <c r="AZ244" s="440"/>
      <c r="BA244" s="440"/>
      <c r="BB244" s="440"/>
      <c r="BC244" s="440"/>
      <c r="BD244" s="440"/>
      <c r="BE244" s="440"/>
      <c r="BF244" s="440"/>
      <c r="BG244" s="440"/>
      <c r="BH244" s="440"/>
      <c r="BI244" s="440"/>
      <c r="BJ244" s="118" t="s">
        <v>173</v>
      </c>
      <c r="BK244" s="208" t="s">
        <v>409</v>
      </c>
      <c r="BL244" s="208" t="s">
        <v>409</v>
      </c>
      <c r="BM244" s="208">
        <v>63</v>
      </c>
      <c r="BN244" s="283">
        <v>14.3</v>
      </c>
      <c r="BO244" s="283">
        <v>85.7</v>
      </c>
      <c r="BP244" s="283">
        <v>2.1</v>
      </c>
      <c r="BQ244" s="208">
        <v>66.599999999999994</v>
      </c>
      <c r="BR244" s="208" t="s">
        <v>409</v>
      </c>
      <c r="BS244" s="208">
        <v>2.97</v>
      </c>
      <c r="BT244" s="276">
        <v>0</v>
      </c>
      <c r="BU244" s="116"/>
      <c r="BV244" s="518"/>
      <c r="BW244" s="516"/>
      <c r="BX244" s="517"/>
      <c r="BY244" s="517"/>
      <c r="BZ244" s="516"/>
      <c r="CA244" s="516"/>
      <c r="CB244" s="516"/>
      <c r="CC244" s="516"/>
      <c r="CD244" s="516"/>
    </row>
    <row r="245" spans="1:82">
      <c r="A245" s="116">
        <v>144</v>
      </c>
      <c r="B245" s="116">
        <f>COUNTIFS($D$2:D245,D245,$F$2:F245,F245)</f>
        <v>1</v>
      </c>
      <c r="C245" s="345">
        <v>6605</v>
      </c>
      <c r="D245" s="154" t="s">
        <v>2652</v>
      </c>
      <c r="E245" s="152" t="s">
        <v>2651</v>
      </c>
      <c r="F245" s="152">
        <v>515609055</v>
      </c>
      <c r="G245" s="152">
        <v>66</v>
      </c>
      <c r="H245" s="152" t="s">
        <v>2645</v>
      </c>
      <c r="I245" s="274" t="s">
        <v>102</v>
      </c>
      <c r="J245" s="153" t="s">
        <v>812</v>
      </c>
      <c r="K245" s="318" t="s">
        <v>670</v>
      </c>
      <c r="L245" s="152">
        <v>4</v>
      </c>
      <c r="M245" s="152" t="s">
        <v>2650</v>
      </c>
      <c r="N245" s="152"/>
      <c r="O245" s="152"/>
      <c r="P245" s="380" t="s">
        <v>2649</v>
      </c>
      <c r="Q245" s="380"/>
      <c r="R245" s="380"/>
      <c r="S245" s="200" t="s">
        <v>1244</v>
      </c>
      <c r="T245" s="200" t="s">
        <v>1493</v>
      </c>
      <c r="U245" s="524" t="s">
        <v>2509</v>
      </c>
      <c r="V245" s="200" t="s">
        <v>1493</v>
      </c>
      <c r="W245" s="523" t="s">
        <v>2396</v>
      </c>
      <c r="X245" s="200" t="s">
        <v>1493</v>
      </c>
      <c r="Y245" s="200" t="s">
        <v>2399</v>
      </c>
      <c r="Z245" s="116"/>
      <c r="AB245" s="339">
        <v>212</v>
      </c>
      <c r="AC245" s="334"/>
      <c r="AD245" s="334"/>
      <c r="AE245" s="334"/>
      <c r="AF245" s="334"/>
      <c r="AG245" s="127" t="s">
        <v>781</v>
      </c>
      <c r="AH245" s="147">
        <v>2.37</v>
      </c>
      <c r="AI245" s="146">
        <v>21.4</v>
      </c>
      <c r="AJ245" s="145">
        <v>74.2</v>
      </c>
      <c r="AK245" s="116">
        <v>2.0299999999999998</v>
      </c>
      <c r="AL245" s="123">
        <v>0.1</v>
      </c>
      <c r="AQ245" s="116">
        <v>37.6</v>
      </c>
      <c r="AR245" s="116">
        <v>61.7</v>
      </c>
      <c r="AS245" s="142">
        <v>0.60940032414910861</v>
      </c>
      <c r="AT245" s="120" t="s">
        <v>124</v>
      </c>
      <c r="AU245" s="116" t="s">
        <v>124</v>
      </c>
      <c r="AV245" s="116">
        <v>22.3</v>
      </c>
      <c r="AW245" s="119">
        <v>33.1</v>
      </c>
      <c r="AX245" s="440"/>
      <c r="AY245" s="440"/>
      <c r="AZ245" s="440"/>
      <c r="BA245" s="440"/>
      <c r="BB245" s="440"/>
      <c r="BC245" s="440"/>
      <c r="BD245" s="440"/>
      <c r="BE245" s="440"/>
      <c r="BF245" s="440"/>
      <c r="BG245" s="440"/>
      <c r="BH245" s="440"/>
      <c r="BI245" s="440"/>
      <c r="BJ245" s="116" t="s">
        <v>789</v>
      </c>
      <c r="BK245" s="208">
        <v>1.7</v>
      </c>
      <c r="BL245" s="208" t="s">
        <v>409</v>
      </c>
      <c r="BM245" s="208">
        <v>212</v>
      </c>
      <c r="BN245" s="483">
        <v>0.70299999999999996</v>
      </c>
      <c r="BO245" s="483">
        <v>0.29699999999999999</v>
      </c>
      <c r="BP245" s="208" t="s">
        <v>409</v>
      </c>
      <c r="BQ245" s="208" t="s">
        <v>409</v>
      </c>
      <c r="BR245" s="208" t="s">
        <v>409</v>
      </c>
      <c r="BS245" s="208" t="s">
        <v>409</v>
      </c>
      <c r="BT245" s="276">
        <v>0</v>
      </c>
      <c r="BU245" s="116"/>
      <c r="BV245" s="518"/>
      <c r="BW245" s="516"/>
      <c r="BX245" s="517"/>
      <c r="BY245" s="517"/>
      <c r="BZ245" s="516"/>
      <c r="CA245" s="516"/>
      <c r="CB245" s="516"/>
      <c r="CC245" s="516"/>
      <c r="CD245" s="516"/>
    </row>
    <row r="246" spans="1:82">
      <c r="A246" s="116">
        <v>145</v>
      </c>
      <c r="B246" s="116">
        <f>COUNTIFS($D$2:D246,D246,$F$2:F246,F246)</f>
        <v>1</v>
      </c>
      <c r="C246" s="345">
        <v>6606</v>
      </c>
      <c r="D246" s="154" t="s">
        <v>2648</v>
      </c>
      <c r="E246" s="152" t="s">
        <v>834</v>
      </c>
      <c r="F246" s="152">
        <v>7512174494</v>
      </c>
      <c r="G246" s="152">
        <v>42</v>
      </c>
      <c r="H246" s="152" t="s">
        <v>2645</v>
      </c>
      <c r="I246" s="274" t="s">
        <v>2647</v>
      </c>
      <c r="J246" s="153" t="s">
        <v>812</v>
      </c>
      <c r="K246" s="318" t="s">
        <v>670</v>
      </c>
      <c r="L246" s="152">
        <v>4</v>
      </c>
      <c r="M246" s="152">
        <v>5</v>
      </c>
      <c r="N246" s="152"/>
      <c r="O246" s="152"/>
      <c r="P246" s="380" t="s">
        <v>2603</v>
      </c>
      <c r="Q246" s="380"/>
      <c r="R246" s="380"/>
      <c r="S246" s="200" t="s">
        <v>1244</v>
      </c>
      <c r="T246" s="200" t="s">
        <v>1493</v>
      </c>
      <c r="U246" s="524" t="s">
        <v>2509</v>
      </c>
      <c r="V246" s="200" t="s">
        <v>1493</v>
      </c>
      <c r="W246" s="523" t="s">
        <v>2396</v>
      </c>
      <c r="X246" s="200" t="s">
        <v>1493</v>
      </c>
      <c r="Y246" s="200" t="s">
        <v>2399</v>
      </c>
      <c r="Z246" s="116"/>
      <c r="AB246" s="339">
        <v>5182</v>
      </c>
      <c r="AC246" s="334"/>
      <c r="AD246" s="334"/>
      <c r="AE246" s="334"/>
      <c r="AF246" s="334"/>
      <c r="AG246" s="127" t="s">
        <v>781</v>
      </c>
      <c r="AH246" s="147">
        <v>28.9</v>
      </c>
      <c r="AI246" s="146">
        <v>43.6</v>
      </c>
      <c r="AJ246" s="145">
        <v>23.3</v>
      </c>
      <c r="AK246" s="116">
        <v>8.77</v>
      </c>
      <c r="AL246" s="123">
        <v>0.2</v>
      </c>
      <c r="AQ246" s="116">
        <v>80.5</v>
      </c>
      <c r="AR246" s="116">
        <v>19.100000000000001</v>
      </c>
      <c r="AS246" s="142">
        <v>4.2146596858638743</v>
      </c>
      <c r="AT246" s="120" t="s">
        <v>124</v>
      </c>
      <c r="AU246" s="116" t="s">
        <v>124</v>
      </c>
      <c r="AV246" s="116">
        <v>1.38</v>
      </c>
      <c r="AW246" s="119">
        <v>5</v>
      </c>
      <c r="AX246" s="440"/>
      <c r="AY246" s="440"/>
      <c r="AZ246" s="440"/>
      <c r="BA246" s="440"/>
      <c r="BB246" s="440"/>
      <c r="BC246" s="440"/>
      <c r="BD246" s="440"/>
      <c r="BE246" s="440"/>
      <c r="BF246" s="440"/>
      <c r="BG246" s="440"/>
      <c r="BH246" s="440"/>
      <c r="BI246" s="440"/>
      <c r="BJ246" s="118" t="s">
        <v>792</v>
      </c>
      <c r="BK246" s="208" t="s">
        <v>409</v>
      </c>
      <c r="BL246" s="208" t="s">
        <v>409</v>
      </c>
      <c r="BM246" s="208">
        <v>5182</v>
      </c>
      <c r="BN246" s="283">
        <v>13.8</v>
      </c>
      <c r="BO246" s="283">
        <v>86.2</v>
      </c>
      <c r="BP246" s="208" t="s">
        <v>409</v>
      </c>
      <c r="BQ246" s="208" t="s">
        <v>409</v>
      </c>
      <c r="BR246" s="208" t="s">
        <v>409</v>
      </c>
      <c r="BS246" s="208" t="s">
        <v>409</v>
      </c>
      <c r="BT246" s="276">
        <v>0</v>
      </c>
      <c r="BU246" s="116"/>
    </row>
    <row r="247" spans="1:82">
      <c r="A247" s="116">
        <v>146</v>
      </c>
      <c r="B247" s="116">
        <f>COUNTIFS($D$2:D247,D247,$F$2:F247,F247)</f>
        <v>1</v>
      </c>
      <c r="C247" s="345">
        <v>6607</v>
      </c>
      <c r="D247" s="154" t="s">
        <v>2646</v>
      </c>
      <c r="E247" s="152" t="s">
        <v>2004</v>
      </c>
      <c r="F247" s="152">
        <v>405702456</v>
      </c>
      <c r="G247" s="152">
        <v>77</v>
      </c>
      <c r="H247" s="152" t="s">
        <v>2645</v>
      </c>
      <c r="I247" s="274" t="s">
        <v>2644</v>
      </c>
      <c r="J247" s="153" t="s">
        <v>812</v>
      </c>
      <c r="K247" s="318" t="s">
        <v>670</v>
      </c>
      <c r="L247" s="152">
        <v>10</v>
      </c>
      <c r="M247" s="152">
        <v>7</v>
      </c>
      <c r="N247" s="152"/>
      <c r="O247" s="152"/>
      <c r="P247" s="380" t="s">
        <v>2603</v>
      </c>
      <c r="Q247" s="380"/>
      <c r="R247" s="380"/>
      <c r="S247" s="200" t="s">
        <v>1244</v>
      </c>
      <c r="T247" s="200" t="s">
        <v>1493</v>
      </c>
      <c r="U247" s="524" t="s">
        <v>2509</v>
      </c>
      <c r="V247" s="200" t="s">
        <v>1493</v>
      </c>
      <c r="W247" s="523" t="s">
        <v>2396</v>
      </c>
      <c r="X247" s="200" t="s">
        <v>1493</v>
      </c>
      <c r="Y247" s="200" t="s">
        <v>2399</v>
      </c>
      <c r="Z247" s="116"/>
      <c r="AB247" s="339">
        <v>1012</v>
      </c>
      <c r="AC247" s="334"/>
      <c r="AD247" s="334"/>
      <c r="AE247" s="334"/>
      <c r="AF247" s="334"/>
      <c r="AG247" s="127" t="s">
        <v>777</v>
      </c>
      <c r="AH247" s="147">
        <v>48.9</v>
      </c>
      <c r="AI247" s="146">
        <v>22.9</v>
      </c>
      <c r="AJ247" s="145">
        <v>24.9</v>
      </c>
      <c r="AK247" s="116">
        <v>27.8</v>
      </c>
      <c r="AL247" s="123">
        <v>2.2999999999999998</v>
      </c>
      <c r="AQ247" s="116">
        <v>66.7</v>
      </c>
      <c r="AR247" s="116">
        <v>33.1</v>
      </c>
      <c r="AS247" s="142">
        <v>2.0151057401812689</v>
      </c>
      <c r="AT247" s="120" t="s">
        <v>124</v>
      </c>
      <c r="AU247" s="116" t="s">
        <v>124</v>
      </c>
      <c r="AV247" s="116">
        <v>4.2699999999999996</v>
      </c>
      <c r="AW247" s="119">
        <v>6.14</v>
      </c>
      <c r="AX247" s="440"/>
      <c r="AY247" s="440"/>
      <c r="AZ247" s="440"/>
      <c r="BA247" s="440"/>
      <c r="BB247" s="440"/>
      <c r="BC247" s="440"/>
      <c r="BD247" s="440"/>
      <c r="BE247" s="440"/>
      <c r="BF247" s="440"/>
      <c r="BG247" s="440"/>
      <c r="BH247" s="440"/>
      <c r="BI247" s="440"/>
      <c r="BJ247" s="118" t="s">
        <v>173</v>
      </c>
      <c r="BK247" s="208">
        <v>11.9</v>
      </c>
      <c r="BL247" s="208" t="s">
        <v>409</v>
      </c>
      <c r="BM247" s="208">
        <v>1012</v>
      </c>
      <c r="BN247" s="483">
        <v>0.29899999999999999</v>
      </c>
      <c r="BO247" s="483">
        <v>0.70099999999999996</v>
      </c>
      <c r="BP247" s="208" t="s">
        <v>409</v>
      </c>
      <c r="BQ247" s="208" t="s">
        <v>409</v>
      </c>
      <c r="BR247" s="208" t="s">
        <v>409</v>
      </c>
      <c r="BS247" s="208" t="s">
        <v>409</v>
      </c>
      <c r="BT247" s="276">
        <v>0</v>
      </c>
      <c r="BU247" s="116"/>
    </row>
    <row r="248" spans="1:82">
      <c r="A248" s="116">
        <v>147</v>
      </c>
      <c r="B248" s="116">
        <f>COUNTIFS($D$2:D248,D248,$F$2:F248,F248)</f>
        <v>2</v>
      </c>
      <c r="C248" s="345">
        <v>6612</v>
      </c>
      <c r="D248" s="154" t="s">
        <v>2643</v>
      </c>
      <c r="E248" s="152" t="s">
        <v>2642</v>
      </c>
      <c r="F248" s="152">
        <v>5508100653</v>
      </c>
      <c r="G248" s="152">
        <v>62</v>
      </c>
      <c r="H248" s="152" t="s">
        <v>2639</v>
      </c>
      <c r="I248" s="274" t="s">
        <v>2641</v>
      </c>
      <c r="J248" s="153" t="s">
        <v>812</v>
      </c>
      <c r="K248" s="318" t="s">
        <v>670</v>
      </c>
      <c r="L248" s="318">
        <v>7</v>
      </c>
      <c r="M248" s="152">
        <v>1</v>
      </c>
      <c r="N248" s="152"/>
      <c r="O248" s="152"/>
      <c r="P248" s="380" t="s">
        <v>2603</v>
      </c>
      <c r="Q248" s="380"/>
      <c r="R248" s="380"/>
      <c r="S248" s="200" t="s">
        <v>1244</v>
      </c>
      <c r="T248" s="200" t="s">
        <v>1493</v>
      </c>
      <c r="U248" s="524" t="s">
        <v>2509</v>
      </c>
      <c r="V248" s="200" t="s">
        <v>1493</v>
      </c>
      <c r="W248" s="523" t="s">
        <v>2396</v>
      </c>
      <c r="X248" s="200" t="s">
        <v>1493</v>
      </c>
      <c r="Y248" s="200" t="s">
        <v>2399</v>
      </c>
      <c r="Z248" s="116"/>
      <c r="AB248" s="490">
        <v>206</v>
      </c>
      <c r="AC248" s="488"/>
      <c r="AD248" s="488"/>
      <c r="AE248" s="488"/>
      <c r="AF248" s="488"/>
      <c r="AG248" s="127" t="s">
        <v>777</v>
      </c>
      <c r="AH248" s="147">
        <v>11.8</v>
      </c>
      <c r="AI248" s="146">
        <v>74.900000000000006</v>
      </c>
      <c r="AJ248" s="145">
        <v>10.6</v>
      </c>
      <c r="AK248" s="116">
        <v>10.9</v>
      </c>
      <c r="AL248" s="123">
        <v>0.2</v>
      </c>
      <c r="AQ248" s="116">
        <v>51.7</v>
      </c>
      <c r="AR248" s="116">
        <v>47.6</v>
      </c>
      <c r="AS248" s="142">
        <v>1.0861344537815127</v>
      </c>
      <c r="AT248" s="120" t="s">
        <v>124</v>
      </c>
      <c r="AU248" s="116" t="s">
        <v>124</v>
      </c>
      <c r="AV248" s="116">
        <v>26.4</v>
      </c>
      <c r="AW248" s="119">
        <v>26.9</v>
      </c>
      <c r="AX248" s="440">
        <v>7.6</v>
      </c>
      <c r="AY248" s="440">
        <v>95.1</v>
      </c>
      <c r="AZ248" s="440"/>
      <c r="BA248" s="437">
        <v>2.1000000000000014</v>
      </c>
      <c r="BB248" s="510">
        <v>44.5</v>
      </c>
      <c r="BC248" s="437">
        <v>12.9</v>
      </c>
      <c r="BD248" s="437">
        <v>5.8</v>
      </c>
      <c r="BE248" s="437">
        <v>33.9</v>
      </c>
      <c r="BF248" s="437">
        <v>1.8</v>
      </c>
      <c r="BG248" s="437">
        <v>78</v>
      </c>
      <c r="BH248" s="437">
        <v>34.799999999999997</v>
      </c>
      <c r="BI248" s="437">
        <v>0.5</v>
      </c>
      <c r="BJ248" s="118" t="s">
        <v>792</v>
      </c>
      <c r="BK248" s="285" t="s">
        <v>409</v>
      </c>
      <c r="BL248" s="285" t="s">
        <v>409</v>
      </c>
      <c r="BM248" s="285">
        <v>206</v>
      </c>
      <c r="BN248" s="472">
        <v>33.5</v>
      </c>
      <c r="BO248" s="472">
        <v>66.5</v>
      </c>
      <c r="BP248" s="285" t="s">
        <v>409</v>
      </c>
      <c r="BQ248" s="285" t="s">
        <v>409</v>
      </c>
      <c r="BR248" s="285" t="s">
        <v>409</v>
      </c>
      <c r="BS248" s="285" t="s">
        <v>409</v>
      </c>
      <c r="BT248" s="471">
        <v>0</v>
      </c>
      <c r="BU248" s="116"/>
    </row>
    <row r="249" spans="1:82">
      <c r="A249" s="116">
        <v>148</v>
      </c>
      <c r="B249" s="116">
        <f>COUNTIFS($D$2:D249,D249,$F$2:F249,F249)</f>
        <v>1</v>
      </c>
      <c r="C249" s="345">
        <v>6613</v>
      </c>
      <c r="D249" s="154" t="s">
        <v>2640</v>
      </c>
      <c r="E249" s="152" t="s">
        <v>1074</v>
      </c>
      <c r="F249" s="152">
        <v>6107230591</v>
      </c>
      <c r="G249" s="152">
        <v>56</v>
      </c>
      <c r="H249" s="152" t="s">
        <v>2639</v>
      </c>
      <c r="I249" s="274" t="s">
        <v>60</v>
      </c>
      <c r="J249" s="153" t="s">
        <v>812</v>
      </c>
      <c r="K249" s="318" t="s">
        <v>670</v>
      </c>
      <c r="L249" s="152">
        <v>10</v>
      </c>
      <c r="M249" s="152" t="s">
        <v>2638</v>
      </c>
      <c r="N249" s="152"/>
      <c r="O249" s="152"/>
      <c r="P249" s="380" t="s">
        <v>2603</v>
      </c>
      <c r="Q249" s="380"/>
      <c r="R249" s="380"/>
      <c r="S249" s="200" t="s">
        <v>1244</v>
      </c>
      <c r="T249" s="200" t="s">
        <v>1493</v>
      </c>
      <c r="U249" s="524" t="s">
        <v>2509</v>
      </c>
      <c r="V249" s="200" t="s">
        <v>1493</v>
      </c>
      <c r="W249" s="523" t="s">
        <v>2396</v>
      </c>
      <c r="X249" s="200" t="s">
        <v>1493</v>
      </c>
      <c r="Y249" s="200" t="s">
        <v>2399</v>
      </c>
      <c r="Z249" s="116"/>
      <c r="AB249" s="339">
        <v>1169</v>
      </c>
      <c r="AC249" s="334"/>
      <c r="AD249" s="334"/>
      <c r="AE249" s="334"/>
      <c r="AF249" s="334"/>
      <c r="AG249" s="127" t="s">
        <v>781</v>
      </c>
      <c r="AH249" s="147">
        <v>14.4</v>
      </c>
      <c r="AI249" s="146">
        <v>18.100000000000001</v>
      </c>
      <c r="AJ249" s="145">
        <v>65.599999999999994</v>
      </c>
      <c r="AK249" s="116">
        <v>6.58</v>
      </c>
      <c r="AL249" s="123">
        <v>2.8</v>
      </c>
      <c r="AQ249" s="116">
        <v>30.6</v>
      </c>
      <c r="AR249" s="116">
        <v>69</v>
      </c>
      <c r="AS249" s="142">
        <v>0.44347826086956521</v>
      </c>
      <c r="AT249" s="120" t="s">
        <v>124</v>
      </c>
      <c r="AU249" s="116" t="s">
        <v>124</v>
      </c>
      <c r="AV249" s="116">
        <v>15.5</v>
      </c>
      <c r="AW249" s="119">
        <v>16.7</v>
      </c>
      <c r="AX249" s="440"/>
      <c r="AY249" s="440"/>
      <c r="AZ249" s="440"/>
      <c r="BA249" s="440"/>
      <c r="BB249" s="440"/>
      <c r="BC249" s="440"/>
      <c r="BD249" s="440"/>
      <c r="BE249" s="440"/>
      <c r="BF249" s="440"/>
      <c r="BG249" s="440"/>
      <c r="BH249" s="440"/>
      <c r="BI249" s="440"/>
      <c r="BJ249" s="116" t="s">
        <v>786</v>
      </c>
      <c r="BK249" s="208" t="s">
        <v>409</v>
      </c>
      <c r="BL249" s="208" t="s">
        <v>409</v>
      </c>
      <c r="BM249" s="208">
        <v>1169</v>
      </c>
      <c r="BN249" s="483">
        <v>0.442</v>
      </c>
      <c r="BO249" s="483">
        <v>0.55800000000000005</v>
      </c>
      <c r="BP249" s="208" t="s">
        <v>409</v>
      </c>
      <c r="BQ249" s="208" t="s">
        <v>409</v>
      </c>
      <c r="BR249" s="208" t="s">
        <v>409</v>
      </c>
      <c r="BS249" s="208" t="s">
        <v>409</v>
      </c>
      <c r="BT249" s="276">
        <v>0</v>
      </c>
      <c r="BU249" s="116"/>
    </row>
    <row r="250" spans="1:82">
      <c r="A250" s="116">
        <v>149</v>
      </c>
      <c r="B250" s="116">
        <f>COUNTIFS($D$2:D250,D250,$F$2:F250,F250)</f>
        <v>1</v>
      </c>
      <c r="C250" s="499">
        <v>6628</v>
      </c>
      <c r="D250" s="420" t="s">
        <v>2637</v>
      </c>
      <c r="E250" s="411" t="s">
        <v>834</v>
      </c>
      <c r="F250" s="411">
        <v>8403244124</v>
      </c>
      <c r="G250" s="152">
        <v>33</v>
      </c>
      <c r="H250" s="411" t="s">
        <v>2633</v>
      </c>
      <c r="I250" s="419" t="s">
        <v>2636</v>
      </c>
      <c r="J250" s="418" t="s">
        <v>812</v>
      </c>
      <c r="K250" s="417" t="s">
        <v>670</v>
      </c>
      <c r="L250" s="411">
        <v>10</v>
      </c>
      <c r="M250" s="411" t="s">
        <v>2635</v>
      </c>
      <c r="N250" s="411"/>
      <c r="O250" s="411"/>
      <c r="P250" s="415" t="s">
        <v>2603</v>
      </c>
      <c r="Q250" s="415"/>
      <c r="R250" s="415"/>
      <c r="S250" s="412" t="s">
        <v>1244</v>
      </c>
      <c r="T250" s="412" t="s">
        <v>1493</v>
      </c>
      <c r="U250" s="414" t="s">
        <v>1477</v>
      </c>
      <c r="V250" s="412" t="s">
        <v>1493</v>
      </c>
      <c r="W250" s="413" t="s">
        <v>1477</v>
      </c>
      <c r="X250" s="412" t="s">
        <v>1493</v>
      </c>
      <c r="Y250" s="412" t="s">
        <v>1477</v>
      </c>
      <c r="Z250" s="411"/>
      <c r="AA250" s="411"/>
      <c r="AB250" s="410">
        <v>1482</v>
      </c>
      <c r="AC250" s="409"/>
      <c r="AD250" s="409"/>
      <c r="AE250" s="409"/>
      <c r="AF250" s="409"/>
      <c r="AG250" s="542" t="s">
        <v>2634</v>
      </c>
      <c r="AH250" s="408" t="s">
        <v>124</v>
      </c>
      <c r="AI250" s="407" t="s">
        <v>124</v>
      </c>
      <c r="AJ250" s="406" t="s">
        <v>124</v>
      </c>
      <c r="AK250" s="402"/>
      <c r="AL250" s="465"/>
      <c r="AM250" s="402"/>
      <c r="AN250" s="402"/>
      <c r="AO250" s="404"/>
      <c r="AP250" s="464"/>
      <c r="AQ250" s="402"/>
      <c r="AR250" s="402"/>
      <c r="AS250" s="496"/>
      <c r="AT250" s="495"/>
      <c r="AU250" s="402"/>
      <c r="AV250" s="402"/>
      <c r="AW250" s="464"/>
      <c r="AX250" s="463"/>
      <c r="AY250" s="463"/>
      <c r="AZ250" s="463"/>
      <c r="BA250" s="463"/>
      <c r="BB250" s="463"/>
      <c r="BC250" s="463"/>
      <c r="BD250" s="463"/>
      <c r="BE250" s="463"/>
      <c r="BF250" s="463"/>
      <c r="BG250" s="463"/>
      <c r="BH250" s="463"/>
      <c r="BI250" s="463"/>
      <c r="BJ250" s="402" t="s">
        <v>124</v>
      </c>
      <c r="BK250" s="214">
        <v>1.3</v>
      </c>
      <c r="BL250" s="214" t="s">
        <v>409</v>
      </c>
      <c r="BM250" s="214">
        <v>1482</v>
      </c>
      <c r="BN250" s="289">
        <v>34.6</v>
      </c>
      <c r="BO250" s="289">
        <v>65.400000000000006</v>
      </c>
      <c r="BP250" s="289">
        <v>0.6</v>
      </c>
      <c r="BQ250" s="289">
        <v>1655.8</v>
      </c>
      <c r="BR250" s="289" t="s">
        <v>409</v>
      </c>
      <c r="BS250" s="214">
        <v>1.8</v>
      </c>
      <c r="BT250" s="214">
        <v>0</v>
      </c>
      <c r="BU250" s="116"/>
    </row>
    <row r="251" spans="1:82">
      <c r="A251" s="116">
        <v>150</v>
      </c>
      <c r="B251" s="116">
        <f>COUNTIFS($D$2:D251,D251,$F$2:F251,F251)</f>
        <v>1</v>
      </c>
      <c r="C251" s="345">
        <v>6631</v>
      </c>
      <c r="D251" s="154" t="s">
        <v>1768</v>
      </c>
      <c r="E251" s="152" t="s">
        <v>1074</v>
      </c>
      <c r="F251" s="152">
        <v>6203311994</v>
      </c>
      <c r="G251" s="152">
        <v>55</v>
      </c>
      <c r="H251" s="152" t="s">
        <v>2633</v>
      </c>
      <c r="I251" s="274" t="s">
        <v>2632</v>
      </c>
      <c r="J251" s="153" t="s">
        <v>812</v>
      </c>
      <c r="K251" s="318" t="s">
        <v>670</v>
      </c>
      <c r="L251" s="152" t="s">
        <v>2631</v>
      </c>
      <c r="M251" s="152">
        <v>5</v>
      </c>
      <c r="N251" s="152"/>
      <c r="O251" s="152"/>
      <c r="P251" s="380" t="s">
        <v>2603</v>
      </c>
      <c r="Q251" s="380"/>
      <c r="R251" s="380"/>
      <c r="S251" s="200" t="s">
        <v>1244</v>
      </c>
      <c r="T251" s="200" t="s">
        <v>1493</v>
      </c>
      <c r="U251" s="524" t="s">
        <v>2509</v>
      </c>
      <c r="V251" s="200" t="s">
        <v>1493</v>
      </c>
      <c r="W251" s="523" t="s">
        <v>2396</v>
      </c>
      <c r="X251" s="200" t="s">
        <v>1493</v>
      </c>
      <c r="Y251" s="200" t="s">
        <v>2399</v>
      </c>
      <c r="Z251" s="116"/>
      <c r="AB251" s="339">
        <v>3938</v>
      </c>
      <c r="AC251" s="334"/>
      <c r="AD251" s="334"/>
      <c r="AE251" s="334"/>
      <c r="AF251" s="334"/>
      <c r="AG251" s="127" t="s">
        <v>781</v>
      </c>
      <c r="AH251" s="147">
        <v>0.08</v>
      </c>
      <c r="AI251" s="146">
        <v>18.600000000000001</v>
      </c>
      <c r="AJ251" s="145">
        <v>81.5</v>
      </c>
      <c r="AK251" s="116">
        <v>6.5000000000000002E-2</v>
      </c>
      <c r="AL251" s="123">
        <v>0</v>
      </c>
      <c r="AQ251" s="116">
        <v>65</v>
      </c>
      <c r="AR251" s="116">
        <v>34.299999999999997</v>
      </c>
      <c r="AS251" s="142">
        <v>1.8950437317784259</v>
      </c>
      <c r="AT251" s="120">
        <v>0</v>
      </c>
      <c r="AU251" s="116" t="s">
        <v>124</v>
      </c>
      <c r="AV251" s="116">
        <v>9.89</v>
      </c>
      <c r="AW251" s="119">
        <v>18.8</v>
      </c>
      <c r="AX251" s="440"/>
      <c r="AY251" s="440"/>
      <c r="AZ251" s="440"/>
      <c r="BA251" s="440"/>
      <c r="BB251" s="440"/>
      <c r="BC251" s="440"/>
      <c r="BD251" s="440"/>
      <c r="BE251" s="440"/>
      <c r="BF251" s="440"/>
      <c r="BG251" s="440"/>
      <c r="BH251" s="440"/>
      <c r="BI251" s="440"/>
      <c r="BJ251" s="116" t="s">
        <v>778</v>
      </c>
      <c r="BK251" s="208" t="s">
        <v>409</v>
      </c>
      <c r="BL251" s="208" t="s">
        <v>409</v>
      </c>
      <c r="BM251" s="208">
        <v>3938</v>
      </c>
      <c r="BN251" s="483">
        <v>0.64</v>
      </c>
      <c r="BO251" s="483">
        <v>0.36</v>
      </c>
      <c r="BP251" s="208" t="s">
        <v>409</v>
      </c>
      <c r="BQ251" s="208" t="s">
        <v>409</v>
      </c>
      <c r="BR251" s="208" t="s">
        <v>409</v>
      </c>
      <c r="BS251" s="208" t="s">
        <v>409</v>
      </c>
      <c r="BT251" s="276">
        <v>0</v>
      </c>
      <c r="BU251" s="116"/>
    </row>
    <row r="252" spans="1:82">
      <c r="A252" s="116">
        <v>151</v>
      </c>
      <c r="B252" s="116">
        <f>COUNTIFS($D$2:D252,D252,$F$2:F252,F252)</f>
        <v>1</v>
      </c>
      <c r="C252" s="486">
        <v>6632</v>
      </c>
      <c r="D252" s="284" t="s">
        <v>2630</v>
      </c>
      <c r="E252" s="373" t="s">
        <v>904</v>
      </c>
      <c r="F252" s="152">
        <v>495720229</v>
      </c>
      <c r="G252" s="152">
        <v>68</v>
      </c>
      <c r="H252" s="152" t="s">
        <v>2629</v>
      </c>
      <c r="I252" s="274" t="s">
        <v>2133</v>
      </c>
      <c r="J252" s="194" t="s">
        <v>1031</v>
      </c>
      <c r="K252" s="318" t="s">
        <v>670</v>
      </c>
      <c r="L252" s="152">
        <v>6</v>
      </c>
      <c r="M252" s="152">
        <v>9</v>
      </c>
      <c r="N252" s="152"/>
      <c r="O252" s="152"/>
      <c r="P252" s="380" t="s">
        <v>2603</v>
      </c>
      <c r="Q252" s="380"/>
      <c r="R252" s="380"/>
      <c r="S252" s="200" t="s">
        <v>1244</v>
      </c>
      <c r="T252" s="200" t="s">
        <v>1493</v>
      </c>
      <c r="U252" s="524" t="s">
        <v>2509</v>
      </c>
      <c r="V252" s="200" t="s">
        <v>1493</v>
      </c>
      <c r="W252" s="523" t="s">
        <v>2396</v>
      </c>
      <c r="X252" s="200" t="s">
        <v>1493</v>
      </c>
      <c r="Y252" s="200" t="s">
        <v>2399</v>
      </c>
      <c r="Z252" s="116"/>
      <c r="AB252" s="339">
        <v>1088</v>
      </c>
      <c r="AC252" s="334"/>
      <c r="AD252" s="334"/>
      <c r="AE252" s="334"/>
      <c r="AF252" s="334"/>
      <c r="AG252" s="127" t="s">
        <v>2626</v>
      </c>
      <c r="AH252" s="147">
        <v>52.1</v>
      </c>
      <c r="AI252" s="146">
        <v>32.9</v>
      </c>
      <c r="AJ252" s="145">
        <v>12.2</v>
      </c>
      <c r="AK252" s="116">
        <v>50.1</v>
      </c>
      <c r="AL252" s="123">
        <v>0.2</v>
      </c>
      <c r="AM252" s="116" t="s">
        <v>124</v>
      </c>
      <c r="AN252" s="116" t="s">
        <v>124</v>
      </c>
      <c r="AO252" s="122" t="s">
        <v>124</v>
      </c>
      <c r="AP252" s="119">
        <v>0.18</v>
      </c>
      <c r="AQ252" s="116">
        <v>50</v>
      </c>
      <c r="AR252" s="116">
        <v>49.9</v>
      </c>
      <c r="AS252" s="142">
        <v>1.0020040080160322</v>
      </c>
      <c r="AT252" s="120" t="s">
        <v>124</v>
      </c>
      <c r="AU252" s="116" t="s">
        <v>124</v>
      </c>
      <c r="AV252" s="116">
        <v>16.100000000000001</v>
      </c>
      <c r="AW252" s="119">
        <v>26.5</v>
      </c>
      <c r="AX252" s="437">
        <v>11.8</v>
      </c>
      <c r="AY252" s="437">
        <v>93.4</v>
      </c>
      <c r="AZ252" s="437"/>
      <c r="BA252" s="437">
        <v>1.9000000000000021</v>
      </c>
      <c r="BB252" s="510">
        <v>25.6</v>
      </c>
      <c r="BC252" s="437">
        <v>14.9</v>
      </c>
      <c r="BD252" s="437">
        <v>3.8</v>
      </c>
      <c r="BE252" s="437">
        <v>30.7</v>
      </c>
      <c r="BF252" s="437">
        <v>7.9</v>
      </c>
      <c r="BG252" s="437">
        <v>47.1</v>
      </c>
      <c r="BH252" s="437">
        <v>12</v>
      </c>
      <c r="BI252" s="437">
        <v>0.3</v>
      </c>
      <c r="BJ252" s="118" t="s">
        <v>173</v>
      </c>
      <c r="BK252" s="208">
        <v>88.7</v>
      </c>
      <c r="BL252" s="208">
        <v>6.4</v>
      </c>
      <c r="BM252" s="208">
        <v>1088</v>
      </c>
      <c r="BN252" s="483">
        <v>0.63600000000000001</v>
      </c>
      <c r="BO252" s="483">
        <v>0.36399999999999999</v>
      </c>
      <c r="BP252" s="208" t="s">
        <v>409</v>
      </c>
      <c r="BQ252" s="208" t="s">
        <v>409</v>
      </c>
      <c r="BR252" s="208" t="s">
        <v>409</v>
      </c>
      <c r="BS252" s="208" t="s">
        <v>409</v>
      </c>
      <c r="BT252" s="276">
        <v>0</v>
      </c>
      <c r="BU252" s="116"/>
    </row>
    <row r="253" spans="1:82">
      <c r="A253" s="116">
        <v>152</v>
      </c>
      <c r="B253" s="116">
        <f>COUNTIFS($D$2:D253,D253,$F$2:F253,F253)</f>
        <v>1</v>
      </c>
      <c r="C253" s="486">
        <v>6644</v>
      </c>
      <c r="D253" s="284" t="s">
        <v>2628</v>
      </c>
      <c r="E253" s="373" t="s">
        <v>1022</v>
      </c>
      <c r="F253" s="152">
        <v>445220491</v>
      </c>
      <c r="G253" s="152">
        <v>73</v>
      </c>
      <c r="H253" s="152" t="s">
        <v>2627</v>
      </c>
      <c r="I253" s="274" t="s">
        <v>2133</v>
      </c>
      <c r="J253" s="194" t="s">
        <v>1230</v>
      </c>
      <c r="K253" s="318" t="s">
        <v>670</v>
      </c>
      <c r="L253" s="152">
        <v>7</v>
      </c>
      <c r="M253" s="152">
        <v>9</v>
      </c>
      <c r="N253" s="152"/>
      <c r="O253" s="152"/>
      <c r="P253" s="380" t="s">
        <v>2603</v>
      </c>
      <c r="Q253" s="380"/>
      <c r="R253" s="380"/>
      <c r="S253" s="200" t="s">
        <v>1244</v>
      </c>
      <c r="T253" s="200" t="s">
        <v>1493</v>
      </c>
      <c r="U253" s="524" t="s">
        <v>2509</v>
      </c>
      <c r="V253" s="200" t="s">
        <v>1493</v>
      </c>
      <c r="W253" s="523" t="s">
        <v>2396</v>
      </c>
      <c r="X253" s="200" t="s">
        <v>1493</v>
      </c>
      <c r="Y253" s="200" t="s">
        <v>2399</v>
      </c>
      <c r="Z253" s="116"/>
      <c r="AB253" s="339">
        <v>169</v>
      </c>
      <c r="AC253" s="334"/>
      <c r="AD253" s="334"/>
      <c r="AE253" s="334"/>
      <c r="AF253" s="334"/>
      <c r="AG253" s="127" t="s">
        <v>2626</v>
      </c>
      <c r="AH253" s="147">
        <v>71.400000000000006</v>
      </c>
      <c r="AI253" s="146">
        <v>0.93</v>
      </c>
      <c r="AJ253" s="145">
        <v>27.5</v>
      </c>
      <c r="AK253" s="116">
        <v>56</v>
      </c>
      <c r="AL253" s="123">
        <v>1.8</v>
      </c>
      <c r="AM253" s="116" t="s">
        <v>124</v>
      </c>
      <c r="AN253" s="116" t="s">
        <v>124</v>
      </c>
      <c r="AO253" s="122" t="s">
        <v>124</v>
      </c>
      <c r="AP253" s="361">
        <v>8.5000000000000006E-2</v>
      </c>
      <c r="AQ253" s="116">
        <v>61.3</v>
      </c>
      <c r="AR253" s="116">
        <v>38.5</v>
      </c>
      <c r="AS253" s="142">
        <v>1.5922077922077922</v>
      </c>
      <c r="AT253" s="120" t="s">
        <v>124</v>
      </c>
      <c r="AU253" s="116" t="s">
        <v>124</v>
      </c>
      <c r="AV253" s="116">
        <v>5.59</v>
      </c>
      <c r="AW253" s="119">
        <v>8.27</v>
      </c>
      <c r="AX253" s="437">
        <v>0.1</v>
      </c>
      <c r="AY253" s="437">
        <v>83.5</v>
      </c>
      <c r="AZ253" s="437"/>
      <c r="BA253" s="437">
        <v>9.9999999999999978E-2</v>
      </c>
      <c r="BB253" s="510">
        <v>0.7</v>
      </c>
      <c r="BC253" s="437">
        <v>4.5999999999999996</v>
      </c>
      <c r="BD253" s="437">
        <v>0</v>
      </c>
      <c r="BE253" s="437">
        <v>14.8</v>
      </c>
      <c r="BF253" s="437">
        <v>0.1</v>
      </c>
      <c r="BG253" s="437">
        <v>63.9</v>
      </c>
      <c r="BH253" s="437">
        <v>0.5</v>
      </c>
      <c r="BI253" s="437">
        <v>0</v>
      </c>
      <c r="BJ253" s="118" t="s">
        <v>173</v>
      </c>
      <c r="BK253" s="208">
        <v>0.6</v>
      </c>
      <c r="BL253" s="208">
        <v>5</v>
      </c>
      <c r="BM253" s="208">
        <v>169</v>
      </c>
      <c r="BN253" s="483">
        <v>0.50900000000000001</v>
      </c>
      <c r="BO253" s="483">
        <v>0.49099999999999999</v>
      </c>
      <c r="BP253" s="208" t="s">
        <v>409</v>
      </c>
      <c r="BQ253" s="208" t="s">
        <v>409</v>
      </c>
      <c r="BR253" s="208" t="s">
        <v>409</v>
      </c>
      <c r="BS253" s="208" t="s">
        <v>409</v>
      </c>
      <c r="BT253" s="276">
        <v>0</v>
      </c>
      <c r="BU253" s="116"/>
    </row>
    <row r="254" spans="1:82">
      <c r="A254" s="116">
        <v>153</v>
      </c>
      <c r="B254" s="116">
        <f>COUNTIFS($D$2:D254,D254,$F$2:F254,F254)</f>
        <v>1</v>
      </c>
      <c r="C254" s="486">
        <v>6653</v>
      </c>
      <c r="D254" s="284" t="s">
        <v>378</v>
      </c>
      <c r="E254" s="373" t="s">
        <v>979</v>
      </c>
      <c r="F254" s="152">
        <v>520104003</v>
      </c>
      <c r="G254" s="152">
        <v>65</v>
      </c>
      <c r="H254" s="152" t="s">
        <v>2625</v>
      </c>
      <c r="I254" s="274" t="s">
        <v>60</v>
      </c>
      <c r="J254" s="194" t="s">
        <v>1031</v>
      </c>
      <c r="K254" s="318" t="s">
        <v>670</v>
      </c>
      <c r="L254" s="152">
        <v>8</v>
      </c>
      <c r="M254" s="152">
        <v>1</v>
      </c>
      <c r="N254" s="152"/>
      <c r="O254" s="152"/>
      <c r="P254" s="380" t="s">
        <v>2603</v>
      </c>
      <c r="Q254" s="380"/>
      <c r="R254" s="380"/>
      <c r="S254" s="200" t="s">
        <v>1244</v>
      </c>
      <c r="T254" s="200" t="s">
        <v>1493</v>
      </c>
      <c r="U254" s="524" t="s">
        <v>2509</v>
      </c>
      <c r="V254" s="200" t="s">
        <v>1493</v>
      </c>
      <c r="W254" s="523" t="s">
        <v>2396</v>
      </c>
      <c r="X254" s="200" t="s">
        <v>1493</v>
      </c>
      <c r="Y254" s="200" t="s">
        <v>2399</v>
      </c>
      <c r="Z254" s="116"/>
      <c r="AB254" s="339" t="s">
        <v>1493</v>
      </c>
      <c r="AC254" s="334"/>
      <c r="AD254" s="334"/>
      <c r="AE254" s="334"/>
      <c r="AF254" s="334"/>
      <c r="AG254" s="127" t="s">
        <v>787</v>
      </c>
      <c r="AH254" s="147">
        <v>77.400000000000006</v>
      </c>
      <c r="AI254" s="146">
        <v>9.16</v>
      </c>
      <c r="AJ254" s="145">
        <v>10.1</v>
      </c>
      <c r="AK254" s="116">
        <v>59.9</v>
      </c>
      <c r="AQ254" s="116">
        <v>25.6</v>
      </c>
      <c r="AR254" s="116">
        <v>74</v>
      </c>
      <c r="AS254" s="142">
        <v>0.34594594594594597</v>
      </c>
      <c r="AT254" s="120" t="s">
        <v>124</v>
      </c>
      <c r="AU254" s="116" t="s">
        <v>124</v>
      </c>
      <c r="AV254" s="116">
        <v>22.6</v>
      </c>
      <c r="AW254" s="119">
        <v>40.700000000000003</v>
      </c>
      <c r="AX254" s="440"/>
      <c r="AY254" s="440"/>
      <c r="AZ254" s="440"/>
      <c r="BA254" s="440"/>
      <c r="BB254" s="440"/>
      <c r="BC254" s="440"/>
      <c r="BD254" s="440"/>
      <c r="BE254" s="440"/>
      <c r="BF254" s="440"/>
      <c r="BG254" s="440"/>
      <c r="BH254" s="440"/>
      <c r="BI254" s="440"/>
      <c r="BJ254" s="116" t="s">
        <v>793</v>
      </c>
      <c r="BK254" s="208">
        <v>1.5</v>
      </c>
      <c r="BL254" s="208" t="s">
        <v>409</v>
      </c>
      <c r="BM254" s="208" t="s">
        <v>409</v>
      </c>
      <c r="BN254" s="208" t="s">
        <v>409</v>
      </c>
      <c r="BO254" s="208" t="s">
        <v>409</v>
      </c>
      <c r="BP254" s="208" t="s">
        <v>409</v>
      </c>
      <c r="BQ254" s="208" t="s">
        <v>409</v>
      </c>
      <c r="BR254" s="208" t="s">
        <v>409</v>
      </c>
      <c r="BS254" s="208" t="s">
        <v>409</v>
      </c>
      <c r="BT254" s="208" t="s">
        <v>409</v>
      </c>
      <c r="BU254" s="116"/>
    </row>
    <row r="255" spans="1:82">
      <c r="A255" s="116">
        <v>154</v>
      </c>
      <c r="B255" s="116">
        <f>COUNTIFS($D$2:D255,D255,$F$2:F255,F255)</f>
        <v>3</v>
      </c>
      <c r="C255" s="345">
        <v>6664</v>
      </c>
      <c r="D255" s="154" t="s">
        <v>2624</v>
      </c>
      <c r="E255" s="152" t="s">
        <v>1328</v>
      </c>
      <c r="F255" s="152">
        <v>350913413</v>
      </c>
      <c r="G255" s="152">
        <v>82</v>
      </c>
      <c r="H255" s="152" t="s">
        <v>2621</v>
      </c>
      <c r="I255" s="274" t="s">
        <v>2623</v>
      </c>
      <c r="J255" s="153" t="s">
        <v>812</v>
      </c>
      <c r="K255" s="318" t="s">
        <v>670</v>
      </c>
      <c r="L255" s="152">
        <v>9</v>
      </c>
      <c r="M255" s="152">
        <v>1</v>
      </c>
      <c r="N255" s="152"/>
      <c r="O255" s="152"/>
      <c r="P255" s="380" t="s">
        <v>2603</v>
      </c>
      <c r="Q255" s="380"/>
      <c r="R255" s="380"/>
      <c r="S255" s="200" t="s">
        <v>1244</v>
      </c>
      <c r="T255" s="200" t="s">
        <v>1493</v>
      </c>
      <c r="U255" s="524" t="s">
        <v>2509</v>
      </c>
      <c r="V255" s="200" t="s">
        <v>1493</v>
      </c>
      <c r="W255" s="523" t="s">
        <v>2396</v>
      </c>
      <c r="X255" s="200" t="s">
        <v>1493</v>
      </c>
      <c r="Y255" s="200" t="s">
        <v>2399</v>
      </c>
      <c r="Z255" s="116"/>
      <c r="AB255" s="490">
        <v>794</v>
      </c>
      <c r="AC255" s="488"/>
      <c r="AD255" s="488"/>
      <c r="AE255" s="488"/>
      <c r="AF255" s="488"/>
      <c r="AG255" s="127" t="s">
        <v>781</v>
      </c>
      <c r="AH255" s="147">
        <v>6.99</v>
      </c>
      <c r="AI255" s="146">
        <v>24.9</v>
      </c>
      <c r="AJ255" s="145">
        <v>66.8</v>
      </c>
      <c r="AK255" s="116">
        <v>5.6</v>
      </c>
      <c r="AL255" s="123">
        <v>0.3</v>
      </c>
      <c r="AQ255" s="116">
        <v>69.400000000000006</v>
      </c>
      <c r="AR255" s="116">
        <v>30.2</v>
      </c>
      <c r="AS255" s="142">
        <v>2.298013245033113</v>
      </c>
      <c r="AT255" s="120">
        <v>0.1</v>
      </c>
      <c r="AU255" s="116" t="s">
        <v>124</v>
      </c>
      <c r="AV255" s="116">
        <v>23.4</v>
      </c>
      <c r="AW255" s="119">
        <v>18.2</v>
      </c>
      <c r="AX255" s="440"/>
      <c r="AY255" s="440"/>
      <c r="AZ255" s="440"/>
      <c r="BA255" s="440"/>
      <c r="BB255" s="440"/>
      <c r="BC255" s="440"/>
      <c r="BD255" s="440"/>
      <c r="BE255" s="440"/>
      <c r="BF255" s="440"/>
      <c r="BG255" s="440"/>
      <c r="BH255" s="440"/>
      <c r="BI255" s="440"/>
      <c r="BJ255" s="116" t="s">
        <v>786</v>
      </c>
      <c r="BK255" s="208" t="s">
        <v>409</v>
      </c>
      <c r="BL255" s="208" t="s">
        <v>409</v>
      </c>
      <c r="BM255" s="208">
        <v>794</v>
      </c>
      <c r="BN255" s="208">
        <v>52.9</v>
      </c>
      <c r="BO255" s="208">
        <v>47.1</v>
      </c>
      <c r="BP255" s="208" t="s">
        <v>409</v>
      </c>
      <c r="BQ255" s="208" t="s">
        <v>409</v>
      </c>
      <c r="BR255" s="208" t="s">
        <v>409</v>
      </c>
      <c r="BS255" s="208" t="s">
        <v>409</v>
      </c>
      <c r="BT255" s="276">
        <v>0</v>
      </c>
      <c r="BU255" s="116"/>
    </row>
    <row r="256" spans="1:82">
      <c r="A256" s="116">
        <v>155</v>
      </c>
      <c r="B256" s="116">
        <f>COUNTIFS($D$2:D256,D256,$F$2:F256,F256)</f>
        <v>1</v>
      </c>
      <c r="C256" s="345">
        <v>6665</v>
      </c>
      <c r="D256" s="154" t="s">
        <v>2622</v>
      </c>
      <c r="E256" s="152" t="s">
        <v>1416</v>
      </c>
      <c r="F256" s="152">
        <v>295320438</v>
      </c>
      <c r="G256" s="152">
        <v>88</v>
      </c>
      <c r="H256" s="152" t="s">
        <v>2621</v>
      </c>
      <c r="I256" s="274" t="s">
        <v>46</v>
      </c>
      <c r="J256" s="153" t="s">
        <v>812</v>
      </c>
      <c r="K256" s="318" t="s">
        <v>670</v>
      </c>
      <c r="L256" s="152">
        <v>9</v>
      </c>
      <c r="M256" s="152">
        <v>5</v>
      </c>
      <c r="N256" s="152"/>
      <c r="O256" s="152"/>
      <c r="P256" s="380" t="s">
        <v>2603</v>
      </c>
      <c r="Q256" s="380"/>
      <c r="R256" s="380"/>
      <c r="S256" s="200" t="s">
        <v>1244</v>
      </c>
      <c r="T256" s="200" t="s">
        <v>1493</v>
      </c>
      <c r="U256" s="524" t="s">
        <v>2509</v>
      </c>
      <c r="V256" s="200" t="s">
        <v>1493</v>
      </c>
      <c r="W256" s="523" t="s">
        <v>2396</v>
      </c>
      <c r="X256" s="200" t="s">
        <v>1493</v>
      </c>
      <c r="Y256" s="200" t="s">
        <v>2399</v>
      </c>
      <c r="Z256" s="116"/>
      <c r="AB256" s="339">
        <v>23792</v>
      </c>
      <c r="AC256" s="334"/>
      <c r="AD256" s="334"/>
      <c r="AE256" s="334"/>
      <c r="AF256" s="334"/>
      <c r="AG256" s="127" t="s">
        <v>781</v>
      </c>
      <c r="AH256" s="147">
        <v>0.87</v>
      </c>
      <c r="AI256" s="146">
        <v>4.8</v>
      </c>
      <c r="AJ256" s="145">
        <v>94.5</v>
      </c>
      <c r="AK256" s="116">
        <v>0.83</v>
      </c>
      <c r="AL256" s="123">
        <v>0</v>
      </c>
      <c r="AQ256" s="116">
        <v>91.7</v>
      </c>
      <c r="AR256" s="116">
        <v>8.1999999999999993</v>
      </c>
      <c r="AS256" s="142">
        <v>11.182926829268293</v>
      </c>
      <c r="AT256" s="120">
        <v>0</v>
      </c>
      <c r="AU256" s="116" t="s">
        <v>124</v>
      </c>
      <c r="AV256" s="116">
        <v>6.64</v>
      </c>
      <c r="AW256" s="119">
        <v>7.31</v>
      </c>
      <c r="AX256" s="440"/>
      <c r="AY256" s="440"/>
      <c r="AZ256" s="440"/>
      <c r="BA256" s="440"/>
      <c r="BB256" s="440"/>
      <c r="BC256" s="440"/>
      <c r="BD256" s="440"/>
      <c r="BE256" s="440"/>
      <c r="BF256" s="440"/>
      <c r="BG256" s="440"/>
      <c r="BH256" s="440"/>
      <c r="BI256" s="440"/>
      <c r="BJ256" s="467" t="s">
        <v>784</v>
      </c>
      <c r="BK256" s="208" t="s">
        <v>409</v>
      </c>
      <c r="BL256" s="208" t="s">
        <v>409</v>
      </c>
      <c r="BM256" s="208">
        <v>23792</v>
      </c>
      <c r="BN256" s="483">
        <v>0.93</v>
      </c>
      <c r="BO256" s="483">
        <v>7.0000000000000007E-2</v>
      </c>
      <c r="BP256" s="283">
        <v>16.7</v>
      </c>
      <c r="BQ256" s="283" t="s">
        <v>411</v>
      </c>
      <c r="BR256" s="283" t="s">
        <v>409</v>
      </c>
      <c r="BS256" s="208">
        <v>5.46</v>
      </c>
      <c r="BT256" s="276">
        <v>0</v>
      </c>
      <c r="BU256" s="116"/>
    </row>
    <row r="257" spans="1:73">
      <c r="A257" s="116">
        <v>156</v>
      </c>
      <c r="B257" s="116">
        <f>COUNTIFS($D$2:D257,D257,$F$2:F257,F257)</f>
        <v>1</v>
      </c>
      <c r="C257" s="486">
        <v>6672</v>
      </c>
      <c r="D257" s="284" t="s">
        <v>2368</v>
      </c>
      <c r="E257" s="373" t="s">
        <v>1419</v>
      </c>
      <c r="F257" s="152">
        <v>480323447</v>
      </c>
      <c r="G257" s="152">
        <v>69</v>
      </c>
      <c r="H257" s="152" t="s">
        <v>2617</v>
      </c>
      <c r="I257" s="274" t="s">
        <v>2620</v>
      </c>
      <c r="J257" s="194" t="s">
        <v>1230</v>
      </c>
      <c r="K257" s="318" t="s">
        <v>670</v>
      </c>
      <c r="L257" s="152">
        <v>3</v>
      </c>
      <c r="M257" s="152">
        <v>2</v>
      </c>
      <c r="N257" s="152"/>
      <c r="O257" s="152"/>
      <c r="P257" s="380" t="s">
        <v>2603</v>
      </c>
      <c r="Q257" s="380"/>
      <c r="R257" s="380"/>
      <c r="S257" s="200" t="s">
        <v>1244</v>
      </c>
      <c r="T257" s="200" t="s">
        <v>1493</v>
      </c>
      <c r="U257" s="524" t="s">
        <v>2509</v>
      </c>
      <c r="V257" s="200" t="s">
        <v>1493</v>
      </c>
      <c r="W257" s="523" t="s">
        <v>2396</v>
      </c>
      <c r="X257" s="200" t="s">
        <v>1493</v>
      </c>
      <c r="Y257" s="200" t="s">
        <v>2399</v>
      </c>
      <c r="Z257" s="116"/>
      <c r="AB257" s="339">
        <v>664</v>
      </c>
      <c r="AC257" s="334"/>
      <c r="AD257" s="334"/>
      <c r="AE257" s="334"/>
      <c r="AF257" s="334"/>
      <c r="AG257" s="127" t="s">
        <v>2619</v>
      </c>
      <c r="AH257" s="147">
        <v>6.9</v>
      </c>
      <c r="AI257" s="146">
        <v>16.7</v>
      </c>
      <c r="AJ257" s="145">
        <v>68.8</v>
      </c>
      <c r="AK257" s="116">
        <v>2.62</v>
      </c>
      <c r="AL257" s="123">
        <v>0.5</v>
      </c>
      <c r="AM257" s="116" t="s">
        <v>124</v>
      </c>
      <c r="AN257" s="116" t="s">
        <v>124</v>
      </c>
      <c r="AO257" s="122" t="s">
        <v>124</v>
      </c>
      <c r="AP257" s="361">
        <v>7.4999999999999997E-2</v>
      </c>
      <c r="AQ257" s="116">
        <v>33.299999999999997</v>
      </c>
      <c r="AR257" s="116">
        <v>65.900000000000006</v>
      </c>
      <c r="AS257" s="142">
        <v>0.50531107738998471</v>
      </c>
      <c r="AT257" s="120" t="s">
        <v>124</v>
      </c>
      <c r="AU257" s="116" t="s">
        <v>124</v>
      </c>
      <c r="AV257" s="116">
        <v>7.32</v>
      </c>
      <c r="AW257" s="119">
        <v>4.9400000000000004</v>
      </c>
      <c r="AX257" s="440"/>
      <c r="AY257" s="440"/>
      <c r="AZ257" s="440"/>
      <c r="BA257" s="440"/>
      <c r="BB257" s="440"/>
      <c r="BC257" s="440"/>
      <c r="BD257" s="440"/>
      <c r="BE257" s="440"/>
      <c r="BF257" s="440"/>
      <c r="BG257" s="440"/>
      <c r="BH257" s="440"/>
      <c r="BI257" s="440"/>
      <c r="BJ257" s="116" t="s">
        <v>786</v>
      </c>
      <c r="BK257" s="208">
        <v>6.7</v>
      </c>
      <c r="BL257" s="208">
        <v>5.8</v>
      </c>
      <c r="BM257" s="208">
        <v>664</v>
      </c>
      <c r="BN257" s="483">
        <v>0.58399999999999996</v>
      </c>
      <c r="BO257" s="483">
        <v>0.41599999999999998</v>
      </c>
      <c r="BP257" s="283">
        <v>2.7</v>
      </c>
      <c r="BQ257" s="283">
        <v>5579</v>
      </c>
      <c r="BR257" s="283">
        <v>605.9</v>
      </c>
      <c r="BS257" s="208">
        <v>7.83</v>
      </c>
      <c r="BT257" s="276">
        <v>0</v>
      </c>
      <c r="BU257" s="116"/>
    </row>
    <row r="258" spans="1:73">
      <c r="A258" s="116">
        <v>157</v>
      </c>
      <c r="B258" s="116">
        <f>COUNTIFS($D$2:D258,D258,$F$2:F258,F258)</f>
        <v>2</v>
      </c>
      <c r="C258" s="345">
        <v>6674</v>
      </c>
      <c r="D258" s="154" t="s">
        <v>2618</v>
      </c>
      <c r="E258" s="152" t="s">
        <v>1429</v>
      </c>
      <c r="F258" s="152">
        <v>401010450</v>
      </c>
      <c r="G258" s="152">
        <v>77</v>
      </c>
      <c r="H258" s="152" t="s">
        <v>2617</v>
      </c>
      <c r="I258" s="274" t="s">
        <v>2616</v>
      </c>
      <c r="J258" s="153" t="s">
        <v>812</v>
      </c>
      <c r="K258" s="318" t="s">
        <v>670</v>
      </c>
      <c r="L258" s="152">
        <v>4</v>
      </c>
      <c r="M258" s="152">
        <v>3</v>
      </c>
      <c r="N258" s="152"/>
      <c r="O258" s="152"/>
      <c r="P258" s="380" t="s">
        <v>2603</v>
      </c>
      <c r="Q258" s="380"/>
      <c r="R258" s="380"/>
      <c r="S258" s="200" t="s">
        <v>1244</v>
      </c>
      <c r="T258" s="200" t="s">
        <v>1493</v>
      </c>
      <c r="U258" s="524" t="s">
        <v>2509</v>
      </c>
      <c r="V258" s="200" t="s">
        <v>1493</v>
      </c>
      <c r="W258" s="523" t="s">
        <v>2396</v>
      </c>
      <c r="X258" s="200" t="s">
        <v>1493</v>
      </c>
      <c r="Y258" s="200" t="s">
        <v>2399</v>
      </c>
      <c r="Z258" s="116"/>
      <c r="AB258" s="490">
        <v>534</v>
      </c>
      <c r="AC258" s="488"/>
      <c r="AD258" s="488"/>
      <c r="AE258" s="488"/>
      <c r="AF258" s="488"/>
      <c r="AG258" s="127" t="s">
        <v>781</v>
      </c>
      <c r="AH258" s="147">
        <v>57.4</v>
      </c>
      <c r="AI258" s="146">
        <v>24.2</v>
      </c>
      <c r="AJ258" s="145">
        <v>13</v>
      </c>
      <c r="AK258" s="116">
        <v>43.1</v>
      </c>
      <c r="AL258" s="123">
        <v>3.3</v>
      </c>
      <c r="AM258" s="116" t="s">
        <v>124</v>
      </c>
      <c r="AN258" s="116" t="s">
        <v>124</v>
      </c>
      <c r="AO258" s="122" t="s">
        <v>124</v>
      </c>
      <c r="AP258" s="361">
        <v>0.13</v>
      </c>
      <c r="AQ258" s="116">
        <v>50.2</v>
      </c>
      <c r="AR258" s="116">
        <v>49</v>
      </c>
      <c r="AS258" s="142">
        <v>1.0244897959183674</v>
      </c>
      <c r="AT258" s="120" t="s">
        <v>124</v>
      </c>
      <c r="AU258" s="116" t="s">
        <v>124</v>
      </c>
      <c r="AV258" s="116">
        <v>14.8</v>
      </c>
      <c r="AW258" s="119">
        <v>28.9</v>
      </c>
      <c r="AX258" s="440"/>
      <c r="AY258" s="440"/>
      <c r="AZ258" s="440"/>
      <c r="BA258" s="440"/>
      <c r="BB258" s="440"/>
      <c r="BC258" s="440"/>
      <c r="BD258" s="440"/>
      <c r="BE258" s="440"/>
      <c r="BF258" s="440"/>
      <c r="BG258" s="440"/>
      <c r="BH258" s="440"/>
      <c r="BI258" s="440"/>
      <c r="BJ258" s="116" t="s">
        <v>793</v>
      </c>
      <c r="BK258" s="285" t="s">
        <v>409</v>
      </c>
      <c r="BL258" s="285" t="s">
        <v>409</v>
      </c>
      <c r="BM258" s="285">
        <v>534</v>
      </c>
      <c r="BN258" s="472">
        <v>30.5</v>
      </c>
      <c r="BO258" s="472">
        <v>69.5</v>
      </c>
      <c r="BP258" s="285" t="s">
        <v>409</v>
      </c>
      <c r="BQ258" s="285" t="s">
        <v>409</v>
      </c>
      <c r="BR258" s="285" t="s">
        <v>409</v>
      </c>
      <c r="BS258" s="285" t="s">
        <v>409</v>
      </c>
      <c r="BT258" s="471">
        <v>0</v>
      </c>
      <c r="BU258" s="116"/>
    </row>
    <row r="259" spans="1:73">
      <c r="A259" s="116">
        <v>158</v>
      </c>
      <c r="B259" s="116">
        <f>COUNTIFS($D$2:D259,D259,$F$2:F259,F259)</f>
        <v>1</v>
      </c>
      <c r="C259" s="499">
        <v>6690</v>
      </c>
      <c r="D259" s="420" t="s">
        <v>2615</v>
      </c>
      <c r="E259" s="411" t="s">
        <v>2004</v>
      </c>
      <c r="F259" s="411">
        <v>306203430</v>
      </c>
      <c r="G259" s="152">
        <v>87</v>
      </c>
      <c r="H259" s="411" t="s">
        <v>2611</v>
      </c>
      <c r="I259" s="419" t="s">
        <v>2614</v>
      </c>
      <c r="J259" s="418" t="s">
        <v>812</v>
      </c>
      <c r="K259" s="417" t="s">
        <v>670</v>
      </c>
      <c r="L259" s="411">
        <v>4</v>
      </c>
      <c r="M259" s="411">
        <v>3</v>
      </c>
      <c r="N259" s="411"/>
      <c r="O259" s="411"/>
      <c r="P259" s="415" t="s">
        <v>1493</v>
      </c>
      <c r="Q259" s="415"/>
      <c r="R259" s="415"/>
      <c r="S259" s="412" t="s">
        <v>1493</v>
      </c>
      <c r="T259" s="412" t="s">
        <v>1477</v>
      </c>
      <c r="U259" s="414" t="s">
        <v>1477</v>
      </c>
      <c r="V259" s="412" t="s">
        <v>1477</v>
      </c>
      <c r="W259" s="413" t="s">
        <v>1477</v>
      </c>
      <c r="X259" s="412" t="s">
        <v>1477</v>
      </c>
      <c r="Y259" s="412" t="s">
        <v>1477</v>
      </c>
      <c r="Z259" s="411"/>
      <c r="AA259" s="411"/>
      <c r="AB259" s="410">
        <v>60</v>
      </c>
      <c r="AC259" s="409"/>
      <c r="AD259" s="409"/>
      <c r="AE259" s="409"/>
      <c r="AF259" s="409"/>
      <c r="AG259" s="468" t="s">
        <v>2610</v>
      </c>
      <c r="AH259" s="408" t="s">
        <v>124</v>
      </c>
      <c r="AI259" s="407" t="s">
        <v>124</v>
      </c>
      <c r="AJ259" s="406" t="s">
        <v>124</v>
      </c>
      <c r="AK259" s="402"/>
      <c r="AL259" s="465"/>
      <c r="AM259" s="402"/>
      <c r="AN259" s="402"/>
      <c r="AO259" s="404"/>
      <c r="AP259" s="464"/>
      <c r="AQ259" s="402"/>
      <c r="AR259" s="402"/>
      <c r="AS259" s="496"/>
      <c r="AT259" s="495"/>
      <c r="AU259" s="402"/>
      <c r="AV259" s="402"/>
      <c r="AW259" s="464"/>
      <c r="AX259" s="463"/>
      <c r="AY259" s="463"/>
      <c r="AZ259" s="463"/>
      <c r="BA259" s="463"/>
      <c r="BB259" s="463"/>
      <c r="BC259" s="463"/>
      <c r="BD259" s="463"/>
      <c r="BE259" s="463"/>
      <c r="BF259" s="463"/>
      <c r="BG259" s="463"/>
      <c r="BH259" s="463"/>
      <c r="BI259" s="463"/>
      <c r="BJ259" s="402" t="s">
        <v>124</v>
      </c>
      <c r="BK259" s="214" t="s">
        <v>409</v>
      </c>
      <c r="BL259" s="214" t="s">
        <v>409</v>
      </c>
      <c r="BM259" s="214">
        <v>60</v>
      </c>
      <c r="BN259" s="289">
        <v>31.7</v>
      </c>
      <c r="BO259" s="289">
        <v>68.3</v>
      </c>
      <c r="BP259" s="289" t="s">
        <v>409</v>
      </c>
      <c r="BQ259" s="289" t="s">
        <v>409</v>
      </c>
      <c r="BR259" s="289" t="s">
        <v>409</v>
      </c>
      <c r="BS259" s="214" t="s">
        <v>409</v>
      </c>
      <c r="BT259" s="214">
        <v>0</v>
      </c>
      <c r="BU259" s="116"/>
    </row>
    <row r="260" spans="1:73">
      <c r="A260" s="116">
        <v>159</v>
      </c>
      <c r="B260" s="116">
        <f>COUNTIFS($D$2:D260,D260,$F$2:F260,F260)</f>
        <v>1</v>
      </c>
      <c r="C260" s="499">
        <v>6691</v>
      </c>
      <c r="D260" s="420" t="s">
        <v>2613</v>
      </c>
      <c r="E260" s="411" t="s">
        <v>1001</v>
      </c>
      <c r="F260" s="411">
        <v>5607220982</v>
      </c>
      <c r="G260" s="152">
        <v>61</v>
      </c>
      <c r="H260" s="411" t="s">
        <v>2611</v>
      </c>
      <c r="I260" s="419" t="s">
        <v>2612</v>
      </c>
      <c r="J260" s="418" t="s">
        <v>812</v>
      </c>
      <c r="K260" s="417" t="s">
        <v>670</v>
      </c>
      <c r="L260" s="411">
        <v>7</v>
      </c>
      <c r="M260" s="411">
        <v>2</v>
      </c>
      <c r="N260" s="411"/>
      <c r="O260" s="411"/>
      <c r="P260" s="415" t="s">
        <v>1493</v>
      </c>
      <c r="Q260" s="415"/>
      <c r="R260" s="415"/>
      <c r="S260" s="412" t="s">
        <v>1493</v>
      </c>
      <c r="T260" s="412" t="s">
        <v>1477</v>
      </c>
      <c r="U260" s="414" t="s">
        <v>1477</v>
      </c>
      <c r="V260" s="412" t="s">
        <v>1477</v>
      </c>
      <c r="W260" s="413" t="s">
        <v>1477</v>
      </c>
      <c r="X260" s="412" t="s">
        <v>1477</v>
      </c>
      <c r="Y260" s="412" t="s">
        <v>1477</v>
      </c>
      <c r="Z260" s="411"/>
      <c r="AA260" s="411"/>
      <c r="AB260" s="410">
        <v>51</v>
      </c>
      <c r="AC260" s="409"/>
      <c r="AD260" s="409"/>
      <c r="AE260" s="409"/>
      <c r="AF260" s="409"/>
      <c r="AG260" s="468" t="s">
        <v>2601</v>
      </c>
      <c r="AH260" s="408" t="s">
        <v>124</v>
      </c>
      <c r="AI260" s="407" t="s">
        <v>124</v>
      </c>
      <c r="AJ260" s="406" t="s">
        <v>124</v>
      </c>
      <c r="AK260" s="402"/>
      <c r="AL260" s="465"/>
      <c r="AM260" s="402"/>
      <c r="AN260" s="402"/>
      <c r="AO260" s="404"/>
      <c r="AP260" s="464"/>
      <c r="AQ260" s="402"/>
      <c r="AR260" s="402"/>
      <c r="AS260" s="496"/>
      <c r="AT260" s="495"/>
      <c r="AU260" s="402"/>
      <c r="AV260" s="402"/>
      <c r="AW260" s="464"/>
      <c r="AX260" s="463"/>
      <c r="AY260" s="463"/>
      <c r="AZ260" s="463"/>
      <c r="BA260" s="463"/>
      <c r="BB260" s="463"/>
      <c r="BC260" s="463"/>
      <c r="BD260" s="463"/>
      <c r="BE260" s="463"/>
      <c r="BF260" s="463"/>
      <c r="BG260" s="463"/>
      <c r="BH260" s="463"/>
      <c r="BI260" s="463"/>
      <c r="BJ260" s="402" t="s">
        <v>124</v>
      </c>
      <c r="BK260" s="214" t="s">
        <v>409</v>
      </c>
      <c r="BL260" s="214" t="s">
        <v>409</v>
      </c>
      <c r="BM260" s="214">
        <v>51</v>
      </c>
      <c r="BN260" s="289">
        <v>33.299999999999997</v>
      </c>
      <c r="BO260" s="289">
        <v>66.7</v>
      </c>
      <c r="BP260" s="289" t="s">
        <v>409</v>
      </c>
      <c r="BQ260" s="289" t="s">
        <v>409</v>
      </c>
      <c r="BR260" s="289" t="s">
        <v>409</v>
      </c>
      <c r="BS260" s="214" t="s">
        <v>409</v>
      </c>
      <c r="BT260" s="214">
        <v>0</v>
      </c>
      <c r="BU260" s="116"/>
    </row>
    <row r="261" spans="1:73">
      <c r="A261" s="116">
        <v>160</v>
      </c>
      <c r="B261" s="116">
        <f>COUNTIFS($D$2:D261,D261,$F$2:F261,F261)</f>
        <v>1</v>
      </c>
      <c r="C261" s="499">
        <v>6692</v>
      </c>
      <c r="D261" s="420" t="s">
        <v>1385</v>
      </c>
      <c r="E261" s="411" t="s">
        <v>1912</v>
      </c>
      <c r="F261" s="411">
        <v>425731434</v>
      </c>
      <c r="G261" s="152">
        <v>75</v>
      </c>
      <c r="H261" s="411" t="s">
        <v>2611</v>
      </c>
      <c r="I261" s="419" t="s">
        <v>60</v>
      </c>
      <c r="J261" s="418" t="s">
        <v>812</v>
      </c>
      <c r="K261" s="417" t="s">
        <v>670</v>
      </c>
      <c r="L261" s="411">
        <v>9</v>
      </c>
      <c r="M261" s="411">
        <v>5</v>
      </c>
      <c r="N261" s="411"/>
      <c r="O261" s="411"/>
      <c r="P261" s="415" t="s">
        <v>1493</v>
      </c>
      <c r="Q261" s="415"/>
      <c r="R261" s="415"/>
      <c r="S261" s="412" t="s">
        <v>1493</v>
      </c>
      <c r="T261" s="412" t="s">
        <v>1477</v>
      </c>
      <c r="U261" s="414" t="s">
        <v>1477</v>
      </c>
      <c r="V261" s="412" t="s">
        <v>1477</v>
      </c>
      <c r="W261" s="413" t="s">
        <v>1477</v>
      </c>
      <c r="X261" s="412" t="s">
        <v>1477</v>
      </c>
      <c r="Y261" s="412" t="s">
        <v>1477</v>
      </c>
      <c r="Z261" s="411"/>
      <c r="AA261" s="411"/>
      <c r="AB261" s="410">
        <v>118</v>
      </c>
      <c r="AC261" s="409"/>
      <c r="AD261" s="409"/>
      <c r="AE261" s="409"/>
      <c r="AF261" s="409"/>
      <c r="AG261" s="468" t="s">
        <v>2610</v>
      </c>
      <c r="AH261" s="408" t="s">
        <v>124</v>
      </c>
      <c r="AI261" s="407" t="s">
        <v>124</v>
      </c>
      <c r="AJ261" s="406" t="s">
        <v>124</v>
      </c>
      <c r="AK261" s="402"/>
      <c r="AL261" s="465"/>
      <c r="AM261" s="402"/>
      <c r="AN261" s="402"/>
      <c r="AO261" s="404"/>
      <c r="AP261" s="464"/>
      <c r="AQ261" s="402"/>
      <c r="AR261" s="402"/>
      <c r="AS261" s="496"/>
      <c r="AT261" s="495"/>
      <c r="AU261" s="402"/>
      <c r="AV261" s="402"/>
      <c r="AW261" s="464"/>
      <c r="AX261" s="463"/>
      <c r="AY261" s="463"/>
      <c r="AZ261" s="463"/>
      <c r="BA261" s="463"/>
      <c r="BB261" s="463"/>
      <c r="BC261" s="463"/>
      <c r="BD261" s="463"/>
      <c r="BE261" s="463"/>
      <c r="BF261" s="463"/>
      <c r="BG261" s="463"/>
      <c r="BH261" s="463"/>
      <c r="BI261" s="463"/>
      <c r="BJ261" s="402" t="s">
        <v>124</v>
      </c>
      <c r="BK261" s="214" t="s">
        <v>409</v>
      </c>
      <c r="BL261" s="214" t="s">
        <v>409</v>
      </c>
      <c r="BM261" s="214">
        <v>118</v>
      </c>
      <c r="BN261" s="289">
        <v>20.3</v>
      </c>
      <c r="BO261" s="289">
        <v>79.7</v>
      </c>
      <c r="BP261" s="289" t="s">
        <v>409</v>
      </c>
      <c r="BQ261" s="289" t="s">
        <v>409</v>
      </c>
      <c r="BR261" s="289" t="s">
        <v>409</v>
      </c>
      <c r="BS261" s="214" t="s">
        <v>409</v>
      </c>
      <c r="BT261" s="214">
        <v>0</v>
      </c>
      <c r="BU261" s="116"/>
    </row>
    <row r="262" spans="1:73">
      <c r="A262" s="116">
        <v>161</v>
      </c>
      <c r="B262" s="116">
        <f>COUNTIFS($D$2:D262,D262,$F$2:F262,F262)</f>
        <v>1</v>
      </c>
      <c r="C262" s="499">
        <v>6701</v>
      </c>
      <c r="D262" s="420" t="s">
        <v>2609</v>
      </c>
      <c r="E262" s="411" t="s">
        <v>834</v>
      </c>
      <c r="F262" s="411">
        <v>5407021092</v>
      </c>
      <c r="G262" s="152">
        <v>63</v>
      </c>
      <c r="H262" s="411" t="s">
        <v>2605</v>
      </c>
      <c r="I262" s="419" t="s">
        <v>164</v>
      </c>
      <c r="J262" s="418" t="s">
        <v>812</v>
      </c>
      <c r="K262" s="417" t="s">
        <v>670</v>
      </c>
      <c r="L262" s="411">
        <v>10</v>
      </c>
      <c r="M262" s="411">
        <v>9</v>
      </c>
      <c r="N262" s="411"/>
      <c r="O262" s="411"/>
      <c r="P262" s="415" t="s">
        <v>2603</v>
      </c>
      <c r="Q262" s="415"/>
      <c r="R262" s="415"/>
      <c r="S262" s="412" t="s">
        <v>1493</v>
      </c>
      <c r="T262" s="412" t="s">
        <v>1477</v>
      </c>
      <c r="U262" s="414" t="s">
        <v>1477</v>
      </c>
      <c r="V262" s="412" t="s">
        <v>1477</v>
      </c>
      <c r="W262" s="413" t="s">
        <v>1477</v>
      </c>
      <c r="X262" s="412" t="s">
        <v>1477</v>
      </c>
      <c r="Y262" s="412" t="s">
        <v>1477</v>
      </c>
      <c r="Z262" s="411"/>
      <c r="AA262" s="411"/>
      <c r="AB262" s="410">
        <v>614</v>
      </c>
      <c r="AC262" s="409"/>
      <c r="AD262" s="409"/>
      <c r="AE262" s="409"/>
      <c r="AF262" s="409"/>
      <c r="AG262" s="468" t="s">
        <v>2601</v>
      </c>
      <c r="AH262" s="408" t="s">
        <v>124</v>
      </c>
      <c r="AI262" s="407" t="s">
        <v>124</v>
      </c>
      <c r="AJ262" s="406" t="s">
        <v>124</v>
      </c>
      <c r="AK262" s="402"/>
      <c r="AL262" s="465"/>
      <c r="AM262" s="402"/>
      <c r="AN262" s="402"/>
      <c r="AO262" s="404"/>
      <c r="AP262" s="464"/>
      <c r="AQ262" s="402"/>
      <c r="AR262" s="402"/>
      <c r="AS262" s="496"/>
      <c r="AT262" s="495"/>
      <c r="AU262" s="402"/>
      <c r="AV262" s="402"/>
      <c r="AW262" s="464"/>
      <c r="AX262" s="463"/>
      <c r="AY262" s="463"/>
      <c r="AZ262" s="463"/>
      <c r="BA262" s="463"/>
      <c r="BB262" s="463"/>
      <c r="BC262" s="463"/>
      <c r="BD262" s="463"/>
      <c r="BE262" s="463"/>
      <c r="BF262" s="463"/>
      <c r="BG262" s="463"/>
      <c r="BH262" s="463"/>
      <c r="BI262" s="463"/>
      <c r="BJ262" s="402" t="s">
        <v>124</v>
      </c>
      <c r="BK262" s="214">
        <v>6.9</v>
      </c>
      <c r="BL262" s="214" t="s">
        <v>409</v>
      </c>
      <c r="BM262" s="214">
        <v>614</v>
      </c>
      <c r="BN262" s="289">
        <v>9.9</v>
      </c>
      <c r="BO262" s="289">
        <v>90.1</v>
      </c>
      <c r="BP262" s="289">
        <v>5.3</v>
      </c>
      <c r="BQ262" s="289">
        <v>11177</v>
      </c>
      <c r="BR262" s="289" t="s">
        <v>409</v>
      </c>
      <c r="BS262" s="214">
        <v>2.2200000000000002</v>
      </c>
      <c r="BT262" s="214">
        <v>0</v>
      </c>
      <c r="BU262" s="116"/>
    </row>
    <row r="263" spans="1:73">
      <c r="A263" s="116">
        <v>162</v>
      </c>
      <c r="B263" s="116">
        <f>COUNTIFS($D$2:D263,D263,$F$2:F263,F263)</f>
        <v>1</v>
      </c>
      <c r="C263" s="345">
        <v>6702</v>
      </c>
      <c r="D263" s="154" t="s">
        <v>1745</v>
      </c>
      <c r="E263" s="152" t="s">
        <v>2351</v>
      </c>
      <c r="F263" s="116">
        <v>6710291324</v>
      </c>
      <c r="G263" s="152">
        <v>50</v>
      </c>
      <c r="H263" s="152" t="s">
        <v>2605</v>
      </c>
      <c r="I263" s="274" t="s">
        <v>60</v>
      </c>
      <c r="J263" s="153" t="s">
        <v>812</v>
      </c>
      <c r="K263" s="318" t="s">
        <v>670</v>
      </c>
      <c r="L263" s="152">
        <v>10</v>
      </c>
      <c r="M263" s="152">
        <v>3</v>
      </c>
      <c r="N263" s="152"/>
      <c r="O263" s="152"/>
      <c r="P263" s="380" t="s">
        <v>2603</v>
      </c>
      <c r="Q263" s="380"/>
      <c r="R263" s="380"/>
      <c r="S263" s="261" t="s">
        <v>2607</v>
      </c>
      <c r="T263" s="261" t="s">
        <v>1493</v>
      </c>
      <c r="U263" s="526" t="s">
        <v>2509</v>
      </c>
      <c r="V263" s="261" t="s">
        <v>1493</v>
      </c>
      <c r="W263" s="388" t="s">
        <v>2396</v>
      </c>
      <c r="X263" s="261" t="s">
        <v>1493</v>
      </c>
      <c r="Y263" s="261" t="s">
        <v>1477</v>
      </c>
      <c r="Z263" s="327"/>
      <c r="AA263" s="327"/>
      <c r="AB263" s="339">
        <v>470</v>
      </c>
      <c r="AC263" s="334"/>
      <c r="AD263" s="334"/>
      <c r="AE263" s="334"/>
      <c r="AF263" s="334"/>
      <c r="AG263" s="468" t="s">
        <v>2608</v>
      </c>
      <c r="AH263" s="147">
        <v>7.6</v>
      </c>
      <c r="AI263" s="146">
        <v>80.599999999999994</v>
      </c>
      <c r="AJ263" s="145">
        <v>5.0999999999999996</v>
      </c>
      <c r="AK263" s="116">
        <v>2.1</v>
      </c>
      <c r="AL263" s="123">
        <v>0.2</v>
      </c>
      <c r="AQ263" s="116">
        <v>68.2</v>
      </c>
      <c r="AR263" s="116">
        <v>31.8</v>
      </c>
      <c r="AS263" s="142">
        <v>2.1446540880503147</v>
      </c>
      <c r="AT263" s="120" t="s">
        <v>124</v>
      </c>
      <c r="AU263" s="116" t="s">
        <v>124</v>
      </c>
      <c r="AV263" s="116">
        <v>13.8</v>
      </c>
      <c r="AW263" s="119">
        <v>11.1</v>
      </c>
      <c r="AX263" s="440"/>
      <c r="AY263" s="440"/>
      <c r="AZ263" s="440"/>
      <c r="BA263" s="440"/>
      <c r="BB263" s="440"/>
      <c r="BC263" s="440"/>
      <c r="BD263" s="440"/>
      <c r="BE263" s="440"/>
      <c r="BF263" s="440"/>
      <c r="BG263" s="440"/>
      <c r="BH263" s="440"/>
      <c r="BI263" s="440"/>
      <c r="BJ263" s="118" t="s">
        <v>792</v>
      </c>
      <c r="BK263" s="208">
        <v>0.6</v>
      </c>
      <c r="BL263" s="208" t="s">
        <v>409</v>
      </c>
      <c r="BM263" s="208">
        <v>470</v>
      </c>
      <c r="BN263" s="483">
        <v>5.2999999999999999E-2</v>
      </c>
      <c r="BO263" s="483">
        <v>0.94699999999999995</v>
      </c>
      <c r="BP263" s="283" t="s">
        <v>409</v>
      </c>
      <c r="BQ263" s="283" t="s">
        <v>409</v>
      </c>
      <c r="BR263" s="283" t="s">
        <v>409</v>
      </c>
      <c r="BS263" s="208" t="s">
        <v>409</v>
      </c>
      <c r="BT263" s="276">
        <v>0</v>
      </c>
      <c r="BU263" s="116"/>
    </row>
    <row r="264" spans="1:73">
      <c r="A264" s="116">
        <v>163</v>
      </c>
      <c r="B264" s="116">
        <f>COUNTIFS($D$2:D264,D264,$F$2:F264,F264)</f>
        <v>1</v>
      </c>
      <c r="C264" s="345">
        <v>6703</v>
      </c>
      <c r="D264" s="154" t="s">
        <v>2466</v>
      </c>
      <c r="E264" s="152" t="s">
        <v>1022</v>
      </c>
      <c r="F264" s="152">
        <v>6054171002</v>
      </c>
      <c r="G264" s="152">
        <v>57</v>
      </c>
      <c r="H264" s="152" t="s">
        <v>2605</v>
      </c>
      <c r="I264" s="274" t="s">
        <v>2604</v>
      </c>
      <c r="J264" s="153" t="s">
        <v>812</v>
      </c>
      <c r="K264" s="318" t="s">
        <v>670</v>
      </c>
      <c r="L264" s="152">
        <v>10</v>
      </c>
      <c r="M264" s="152">
        <v>1</v>
      </c>
      <c r="N264" s="152"/>
      <c r="O264" s="152"/>
      <c r="P264" s="380" t="s">
        <v>2603</v>
      </c>
      <c r="Q264" s="380"/>
      <c r="R264" s="380"/>
      <c r="S264" s="261" t="s">
        <v>2607</v>
      </c>
      <c r="T264" s="261" t="s">
        <v>1493</v>
      </c>
      <c r="U264" s="526" t="s">
        <v>2509</v>
      </c>
      <c r="V264" s="261" t="s">
        <v>1493</v>
      </c>
      <c r="W264" s="388" t="s">
        <v>2396</v>
      </c>
      <c r="X264" s="261" t="s">
        <v>1493</v>
      </c>
      <c r="Y264" s="261" t="s">
        <v>1477</v>
      </c>
      <c r="Z264" s="327"/>
      <c r="AA264" s="327"/>
      <c r="AB264" s="490">
        <v>5236</v>
      </c>
      <c r="AC264" s="488"/>
      <c r="AD264" s="488"/>
      <c r="AE264" s="488"/>
      <c r="AF264" s="488"/>
      <c r="AG264" s="468" t="s">
        <v>2606</v>
      </c>
      <c r="AH264" s="147">
        <v>60.4</v>
      </c>
      <c r="AI264" s="146">
        <v>18.600000000000001</v>
      </c>
      <c r="AJ264" s="145">
        <v>19.7</v>
      </c>
      <c r="AK264" s="116">
        <v>58.3</v>
      </c>
      <c r="AL264" s="123">
        <v>0.4</v>
      </c>
      <c r="AQ264" s="116">
        <v>45.3</v>
      </c>
      <c r="AR264" s="116">
        <v>54.4</v>
      </c>
      <c r="AS264" s="142">
        <v>0.83272058823529405</v>
      </c>
      <c r="AT264" s="120" t="s">
        <v>124</v>
      </c>
      <c r="AU264" s="116" t="s">
        <v>124</v>
      </c>
      <c r="AV264" s="116">
        <v>23.8</v>
      </c>
      <c r="AW264" s="119">
        <v>32.9</v>
      </c>
      <c r="AX264" s="440"/>
      <c r="AY264" s="440"/>
      <c r="AZ264" s="440"/>
      <c r="BA264" s="440"/>
      <c r="BB264" s="440"/>
      <c r="BC264" s="440"/>
      <c r="BD264" s="440"/>
      <c r="BE264" s="440"/>
      <c r="BF264" s="440"/>
      <c r="BG264" s="440"/>
      <c r="BH264" s="440"/>
      <c r="BI264" s="440"/>
      <c r="BJ264" s="118" t="s">
        <v>173</v>
      </c>
      <c r="BK264" s="208" t="s">
        <v>409</v>
      </c>
      <c r="BL264" s="208" t="s">
        <v>409</v>
      </c>
      <c r="BM264" s="208">
        <v>2564</v>
      </c>
      <c r="BN264" s="483">
        <v>0.18099999999999999</v>
      </c>
      <c r="BO264" s="483">
        <v>0.81899999999999995</v>
      </c>
      <c r="BP264" s="283">
        <v>5.8</v>
      </c>
      <c r="BQ264" s="283" t="s">
        <v>409</v>
      </c>
      <c r="BR264" s="283" t="s">
        <v>409</v>
      </c>
      <c r="BS264" s="208">
        <v>3.09</v>
      </c>
      <c r="BT264" s="276">
        <v>0</v>
      </c>
      <c r="BU264" s="116"/>
    </row>
    <row r="265" spans="1:73">
      <c r="A265" s="116">
        <v>164</v>
      </c>
      <c r="B265" s="116">
        <f>COUNTIFS($D$2:D265,D265,$F$2:F265,F265)</f>
        <v>2</v>
      </c>
      <c r="C265" s="499">
        <v>6704</v>
      </c>
      <c r="D265" s="420" t="s">
        <v>2466</v>
      </c>
      <c r="E265" s="411" t="s">
        <v>1022</v>
      </c>
      <c r="F265" s="411">
        <v>6054171002</v>
      </c>
      <c r="G265" s="152">
        <v>57</v>
      </c>
      <c r="H265" s="411" t="s">
        <v>2605</v>
      </c>
      <c r="I265" s="419" t="s">
        <v>2604</v>
      </c>
      <c r="J265" s="418" t="s">
        <v>812</v>
      </c>
      <c r="K265" s="417" t="s">
        <v>670</v>
      </c>
      <c r="L265" s="411">
        <v>3</v>
      </c>
      <c r="M265" s="411">
        <v>5</v>
      </c>
      <c r="N265" s="411"/>
      <c r="O265" s="411"/>
      <c r="P265" s="415" t="s">
        <v>2603</v>
      </c>
      <c r="Q265" s="415"/>
      <c r="R265" s="415"/>
      <c r="S265" s="412" t="s">
        <v>2602</v>
      </c>
      <c r="T265" s="412" t="s">
        <v>1477</v>
      </c>
      <c r="U265" s="414" t="s">
        <v>1477</v>
      </c>
      <c r="V265" s="412" t="s">
        <v>1477</v>
      </c>
      <c r="W265" s="413" t="s">
        <v>1477</v>
      </c>
      <c r="X265" s="412" t="s">
        <v>1477</v>
      </c>
      <c r="Y265" s="412" t="s">
        <v>1477</v>
      </c>
      <c r="Z265" s="411"/>
      <c r="AA265" s="411"/>
      <c r="AB265" s="410">
        <v>2564</v>
      </c>
      <c r="AC265" s="409"/>
      <c r="AD265" s="409"/>
      <c r="AE265" s="409"/>
      <c r="AF265" s="409"/>
      <c r="AG265" s="468" t="s">
        <v>2601</v>
      </c>
      <c r="AH265" s="408" t="s">
        <v>124</v>
      </c>
      <c r="AI265" s="407" t="s">
        <v>124</v>
      </c>
      <c r="AJ265" s="406" t="s">
        <v>124</v>
      </c>
      <c r="AK265" s="402"/>
      <c r="AL265" s="465"/>
      <c r="AM265" s="402"/>
      <c r="AN265" s="402"/>
      <c r="AO265" s="404"/>
      <c r="AP265" s="464"/>
      <c r="AQ265" s="402"/>
      <c r="AR265" s="402"/>
      <c r="AS265" s="496"/>
      <c r="AT265" s="495"/>
      <c r="AU265" s="402"/>
      <c r="AV265" s="402"/>
      <c r="AW265" s="464"/>
      <c r="AX265" s="463"/>
      <c r="AY265" s="463"/>
      <c r="AZ265" s="463"/>
      <c r="BA265" s="463"/>
      <c r="BB265" s="463"/>
      <c r="BC265" s="463"/>
      <c r="BD265" s="463"/>
      <c r="BE265" s="463"/>
      <c r="BF265" s="463"/>
      <c r="BG265" s="463"/>
      <c r="BH265" s="463"/>
      <c r="BI265" s="463"/>
      <c r="BJ265" s="402" t="s">
        <v>124</v>
      </c>
      <c r="BK265" s="214" t="s">
        <v>409</v>
      </c>
      <c r="BL265" s="214" t="s">
        <v>409</v>
      </c>
      <c r="BM265" s="214">
        <v>5236</v>
      </c>
      <c r="BN265" s="289">
        <v>55</v>
      </c>
      <c r="BO265" s="289">
        <v>45</v>
      </c>
      <c r="BP265" s="289" t="s">
        <v>409</v>
      </c>
      <c r="BQ265" s="289" t="s">
        <v>409</v>
      </c>
      <c r="BR265" s="289" t="s">
        <v>409</v>
      </c>
      <c r="BS265" s="214" t="s">
        <v>409</v>
      </c>
      <c r="BT265" s="214">
        <v>0</v>
      </c>
      <c r="BU265" s="116"/>
    </row>
    <row r="266" spans="1:73">
      <c r="A266" s="116">
        <v>165</v>
      </c>
      <c r="B266" s="116">
        <f>COUNTIFS($D$2:D266,D266,$F$2:F266,F266)</f>
        <v>1</v>
      </c>
      <c r="C266" s="345">
        <v>6717</v>
      </c>
      <c r="D266" s="154" t="s">
        <v>2600</v>
      </c>
      <c r="E266" s="152" t="s">
        <v>2408</v>
      </c>
      <c r="F266" s="152">
        <v>5851282393</v>
      </c>
      <c r="G266" s="152">
        <v>59</v>
      </c>
      <c r="H266" s="152" t="s">
        <v>2596</v>
      </c>
      <c r="I266" s="274" t="s">
        <v>163</v>
      </c>
      <c r="J266" s="153" t="s">
        <v>812</v>
      </c>
      <c r="K266" s="318" t="s">
        <v>670</v>
      </c>
      <c r="L266" s="152">
        <v>5</v>
      </c>
      <c r="M266" s="152" t="s">
        <v>2599</v>
      </c>
      <c r="N266" s="152"/>
      <c r="O266" s="152"/>
      <c r="P266" s="380" t="s">
        <v>2562</v>
      </c>
      <c r="Q266" s="380"/>
      <c r="R266" s="380"/>
      <c r="S266" s="200" t="s">
        <v>1244</v>
      </c>
      <c r="T266" s="200" t="s">
        <v>1493</v>
      </c>
      <c r="U266" s="524" t="s">
        <v>2509</v>
      </c>
      <c r="V266" s="200" t="s">
        <v>1493</v>
      </c>
      <c r="W266" s="523" t="s">
        <v>2396</v>
      </c>
      <c r="X266" s="200" t="s">
        <v>1493</v>
      </c>
      <c r="Y266" s="200" t="s">
        <v>1477</v>
      </c>
      <c r="Z266" s="116"/>
      <c r="AB266" s="339">
        <v>240</v>
      </c>
      <c r="AC266" s="334"/>
      <c r="AD266" s="334"/>
      <c r="AE266" s="334"/>
      <c r="AF266" s="334"/>
      <c r="AG266" s="127" t="s">
        <v>777</v>
      </c>
      <c r="AH266" s="147">
        <v>61.8</v>
      </c>
      <c r="AI266" s="146">
        <v>32.4</v>
      </c>
      <c r="AJ266" s="145">
        <v>1.34</v>
      </c>
      <c r="AK266" s="116">
        <v>59.3</v>
      </c>
      <c r="AL266" s="123">
        <v>0.5</v>
      </c>
      <c r="AQ266" s="116">
        <v>47</v>
      </c>
      <c r="AR266" s="116">
        <v>52.9</v>
      </c>
      <c r="AS266" s="142">
        <v>0.88846880907372405</v>
      </c>
      <c r="AT266" s="120" t="s">
        <v>124</v>
      </c>
      <c r="AU266" s="116" t="s">
        <v>124</v>
      </c>
      <c r="AV266" s="116">
        <v>16.899999999999999</v>
      </c>
      <c r="AW266" s="119">
        <v>34.6</v>
      </c>
      <c r="AX266" s="440"/>
      <c r="AY266" s="440"/>
      <c r="AZ266" s="440"/>
      <c r="BA266" s="440"/>
      <c r="BB266" s="440"/>
      <c r="BC266" s="440"/>
      <c r="BD266" s="440"/>
      <c r="BE266" s="440"/>
      <c r="BF266" s="440"/>
      <c r="BG266" s="440"/>
      <c r="BH266" s="440"/>
      <c r="BI266" s="440"/>
      <c r="BJ266" s="118" t="s">
        <v>173</v>
      </c>
      <c r="BK266" s="208" t="s">
        <v>409</v>
      </c>
      <c r="BL266" s="208" t="s">
        <v>409</v>
      </c>
      <c r="BM266" s="208">
        <v>240</v>
      </c>
      <c r="BN266" s="483">
        <v>0.112</v>
      </c>
      <c r="BO266" s="483">
        <v>0.88800000000000001</v>
      </c>
      <c r="BP266" s="283" t="s">
        <v>409</v>
      </c>
      <c r="BQ266" s="283" t="s">
        <v>409</v>
      </c>
      <c r="BR266" s="283" t="s">
        <v>409</v>
      </c>
      <c r="BS266" s="208" t="s">
        <v>409</v>
      </c>
      <c r="BT266" s="276">
        <v>0</v>
      </c>
      <c r="BU266" s="116"/>
    </row>
    <row r="267" spans="1:73">
      <c r="A267" s="116">
        <v>166</v>
      </c>
      <c r="B267" s="116">
        <f>COUNTIFS($D$2:D267,D267,$F$2:F267,F267)</f>
        <v>1</v>
      </c>
      <c r="C267" s="345">
        <v>6718</v>
      </c>
      <c r="D267" s="154" t="s">
        <v>2598</v>
      </c>
      <c r="E267" s="152" t="s">
        <v>2597</v>
      </c>
      <c r="F267" s="152">
        <v>405113419</v>
      </c>
      <c r="G267" s="152">
        <v>77</v>
      </c>
      <c r="H267" s="152" t="s">
        <v>2596</v>
      </c>
      <c r="I267" s="274" t="s">
        <v>55</v>
      </c>
      <c r="J267" s="153" t="s">
        <v>812</v>
      </c>
      <c r="K267" s="318" t="s">
        <v>670</v>
      </c>
      <c r="L267" s="152">
        <v>3</v>
      </c>
      <c r="M267" s="152">
        <v>3</v>
      </c>
      <c r="N267" s="152"/>
      <c r="O267" s="152"/>
      <c r="P267" s="380" t="s">
        <v>2562</v>
      </c>
      <c r="Q267" s="380"/>
      <c r="R267" s="380"/>
      <c r="S267" s="200" t="s">
        <v>1244</v>
      </c>
      <c r="T267" s="200" t="s">
        <v>1493</v>
      </c>
      <c r="U267" s="524" t="s">
        <v>2509</v>
      </c>
      <c r="V267" s="200" t="s">
        <v>1493</v>
      </c>
      <c r="W267" s="523" t="s">
        <v>2396</v>
      </c>
      <c r="X267" s="200" t="s">
        <v>1493</v>
      </c>
      <c r="Y267" s="200" t="s">
        <v>1477</v>
      </c>
      <c r="Z267" s="116"/>
      <c r="AB267" s="339">
        <v>136</v>
      </c>
      <c r="AC267" s="334"/>
      <c r="AD267" s="334"/>
      <c r="AE267" s="334"/>
      <c r="AF267" s="334"/>
      <c r="AG267" s="127" t="s">
        <v>2574</v>
      </c>
      <c r="AH267" s="147">
        <v>39.6</v>
      </c>
      <c r="AI267" s="146">
        <v>49.4</v>
      </c>
      <c r="AJ267" s="145">
        <v>1.96</v>
      </c>
      <c r="AK267" s="116">
        <v>33.5</v>
      </c>
      <c r="AL267" s="123">
        <v>1.2</v>
      </c>
      <c r="AQ267" s="116">
        <v>31.6</v>
      </c>
      <c r="AR267" s="116">
        <v>68.3</v>
      </c>
      <c r="AS267" s="142">
        <v>0.46266471449487556</v>
      </c>
      <c r="AT267" s="120" t="s">
        <v>124</v>
      </c>
      <c r="AU267" s="116" t="s">
        <v>124</v>
      </c>
      <c r="AV267" s="116">
        <v>13.8</v>
      </c>
      <c r="AW267" s="119">
        <v>19.8</v>
      </c>
      <c r="AX267" s="440"/>
      <c r="AY267" s="440"/>
      <c r="AZ267" s="440"/>
      <c r="BA267" s="440"/>
      <c r="BB267" s="440"/>
      <c r="BC267" s="440"/>
      <c r="BD267" s="440"/>
      <c r="BE267" s="440"/>
      <c r="BF267" s="440"/>
      <c r="BG267" s="440"/>
      <c r="BH267" s="440"/>
      <c r="BI267" s="440"/>
      <c r="BJ267" s="116" t="s">
        <v>172</v>
      </c>
      <c r="BK267" s="208">
        <v>15.8</v>
      </c>
      <c r="BL267" s="208" t="s">
        <v>409</v>
      </c>
      <c r="BM267" s="208">
        <v>136</v>
      </c>
      <c r="BN267" s="483">
        <v>0.14000000000000001</v>
      </c>
      <c r="BO267" s="483">
        <v>0.86</v>
      </c>
      <c r="BP267" s="283" t="s">
        <v>409</v>
      </c>
      <c r="BQ267" s="283" t="s">
        <v>409</v>
      </c>
      <c r="BR267" s="283" t="s">
        <v>409</v>
      </c>
      <c r="BS267" s="208" t="s">
        <v>409</v>
      </c>
      <c r="BT267" s="276">
        <v>0</v>
      </c>
      <c r="BU267" s="116"/>
    </row>
    <row r="268" spans="1:73">
      <c r="A268" s="116">
        <v>167</v>
      </c>
      <c r="B268" s="116">
        <f>COUNTIFS($D$2:D268,D268,$F$2:F268,F268)</f>
        <v>1</v>
      </c>
      <c r="C268" s="345">
        <v>6719</v>
      </c>
      <c r="D268" s="154" t="s">
        <v>2369</v>
      </c>
      <c r="E268" s="152" t="s">
        <v>2368</v>
      </c>
      <c r="F268" s="152">
        <v>5508261935</v>
      </c>
      <c r="G268" s="152">
        <v>62</v>
      </c>
      <c r="H268" s="152" t="s">
        <v>2596</v>
      </c>
      <c r="I268" s="274" t="s">
        <v>104</v>
      </c>
      <c r="J268" s="153" t="s">
        <v>812</v>
      </c>
      <c r="K268" s="318" t="s">
        <v>670</v>
      </c>
      <c r="L268" s="152">
        <v>23</v>
      </c>
      <c r="M268" s="152" t="s">
        <v>2595</v>
      </c>
      <c r="N268" s="152"/>
      <c r="O268" s="152"/>
      <c r="P268" s="380" t="s">
        <v>2562</v>
      </c>
      <c r="Q268" s="380"/>
      <c r="R268" s="380"/>
      <c r="S268" s="200" t="s">
        <v>1244</v>
      </c>
      <c r="T268" s="200" t="s">
        <v>1493</v>
      </c>
      <c r="U268" s="524" t="s">
        <v>2509</v>
      </c>
      <c r="V268" s="200" t="s">
        <v>1493</v>
      </c>
      <c r="W268" s="523" t="s">
        <v>2396</v>
      </c>
      <c r="X268" s="200" t="s">
        <v>1493</v>
      </c>
      <c r="Y268" s="200" t="s">
        <v>1477</v>
      </c>
      <c r="Z268" s="116"/>
      <c r="AB268" s="339">
        <v>10478</v>
      </c>
      <c r="AC268" s="334"/>
      <c r="AD268" s="334"/>
      <c r="AE268" s="334"/>
      <c r="AF268" s="334"/>
      <c r="AG268" s="127" t="s">
        <v>1126</v>
      </c>
      <c r="AH268" s="147">
        <v>0.68</v>
      </c>
      <c r="AI268" s="146">
        <v>20.9</v>
      </c>
      <c r="AJ268" s="145">
        <v>72.8</v>
      </c>
      <c r="AK268" s="116">
        <v>0.33</v>
      </c>
      <c r="AL268" s="123">
        <v>0</v>
      </c>
      <c r="AQ268" s="116" t="s">
        <v>124</v>
      </c>
      <c r="AR268" s="116" t="s">
        <v>124</v>
      </c>
      <c r="AS268" s="142" t="s">
        <v>124</v>
      </c>
      <c r="AT268" s="120">
        <v>0</v>
      </c>
      <c r="AU268" s="116" t="s">
        <v>124</v>
      </c>
      <c r="AV268" s="116" t="s">
        <v>124</v>
      </c>
      <c r="AW268" s="119" t="s">
        <v>124</v>
      </c>
      <c r="AX268" s="440"/>
      <c r="AY268" s="440"/>
      <c r="AZ268" s="440"/>
      <c r="BA268" s="440"/>
      <c r="BB268" s="440"/>
      <c r="BC268" s="440"/>
      <c r="BD268" s="440"/>
      <c r="BE268" s="440"/>
      <c r="BF268" s="440"/>
      <c r="BG268" s="440"/>
      <c r="BH268" s="440"/>
      <c r="BI268" s="440"/>
      <c r="BJ268" s="116" t="s">
        <v>786</v>
      </c>
      <c r="BK268" s="208">
        <v>184.6</v>
      </c>
      <c r="BL268" s="208">
        <v>17673</v>
      </c>
      <c r="BM268" s="208">
        <v>100478</v>
      </c>
      <c r="BN268" s="283">
        <v>41.5</v>
      </c>
      <c r="BO268" s="283">
        <v>58.5</v>
      </c>
      <c r="BP268" s="283">
        <v>17</v>
      </c>
      <c r="BQ268" s="283">
        <v>586.20000000000005</v>
      </c>
      <c r="BR268" s="283" t="s">
        <v>409</v>
      </c>
      <c r="BS268" s="208">
        <v>22.86</v>
      </c>
      <c r="BT268" s="276" t="s">
        <v>796</v>
      </c>
      <c r="BU268" s="116"/>
    </row>
    <row r="269" spans="1:73">
      <c r="A269" s="116">
        <v>168</v>
      </c>
      <c r="B269" s="116">
        <f>COUNTIFS($D$2:D269,D269,$F$2:F269,F269)</f>
        <v>1</v>
      </c>
      <c r="C269" s="345">
        <v>6730</v>
      </c>
      <c r="D269" s="154" t="s">
        <v>864</v>
      </c>
      <c r="E269" s="152" t="s">
        <v>955</v>
      </c>
      <c r="F269" s="152">
        <v>465902456</v>
      </c>
      <c r="G269" s="152">
        <v>71</v>
      </c>
      <c r="H269" s="152" t="s">
        <v>2594</v>
      </c>
      <c r="I269" s="274" t="s">
        <v>2593</v>
      </c>
      <c r="J269" s="153" t="s">
        <v>812</v>
      </c>
      <c r="K269" s="318" t="s">
        <v>670</v>
      </c>
      <c r="L269" s="152">
        <v>7</v>
      </c>
      <c r="M269" s="152" t="s">
        <v>868</v>
      </c>
      <c r="N269" s="152"/>
      <c r="O269" s="152"/>
      <c r="P269" s="380" t="s">
        <v>2562</v>
      </c>
      <c r="Q269" s="380"/>
      <c r="R269" s="380"/>
      <c r="S269" s="200" t="s">
        <v>1244</v>
      </c>
      <c r="T269" s="200" t="s">
        <v>1493</v>
      </c>
      <c r="U269" s="524" t="s">
        <v>2509</v>
      </c>
      <c r="V269" s="200" t="s">
        <v>1493</v>
      </c>
      <c r="W269" s="523" t="s">
        <v>2396</v>
      </c>
      <c r="X269" s="200" t="s">
        <v>1493</v>
      </c>
      <c r="Y269" s="200" t="s">
        <v>2399</v>
      </c>
      <c r="Z269" s="116"/>
      <c r="AA269" s="152"/>
      <c r="AB269" s="339">
        <v>275</v>
      </c>
      <c r="AC269" s="334"/>
      <c r="AD269" s="334"/>
      <c r="AE269" s="334"/>
      <c r="AF269" s="334"/>
      <c r="AH269" s="147">
        <v>75.5</v>
      </c>
      <c r="AI269" s="146">
        <v>20.9</v>
      </c>
      <c r="AJ269" s="145">
        <v>1.3</v>
      </c>
      <c r="AK269" s="116">
        <v>56.7</v>
      </c>
      <c r="AL269" s="123">
        <v>3.8</v>
      </c>
      <c r="AQ269" s="116">
        <v>64.2</v>
      </c>
      <c r="AR269" s="116">
        <v>35</v>
      </c>
      <c r="AS269" s="142">
        <v>1.8342857142857143</v>
      </c>
      <c r="AT269" s="120" t="s">
        <v>124</v>
      </c>
      <c r="AU269" s="116" t="s">
        <v>124</v>
      </c>
      <c r="AV269" s="116">
        <v>23</v>
      </c>
      <c r="AW269" s="119">
        <v>48.7</v>
      </c>
      <c r="AX269" s="440"/>
      <c r="AY269" s="440"/>
      <c r="AZ269" s="440"/>
      <c r="BA269" s="440"/>
      <c r="BB269" s="440"/>
      <c r="BC269" s="440"/>
      <c r="BD269" s="440"/>
      <c r="BE269" s="440"/>
      <c r="BF269" s="440"/>
      <c r="BG269" s="440"/>
      <c r="BH269" s="440"/>
      <c r="BI269" s="440"/>
      <c r="BJ269" s="118" t="s">
        <v>173</v>
      </c>
      <c r="BK269" s="208" t="s">
        <v>409</v>
      </c>
      <c r="BL269" s="208" t="s">
        <v>409</v>
      </c>
      <c r="BM269" s="208">
        <v>275</v>
      </c>
      <c r="BN269" s="483">
        <v>5.8000000000000003E-2</v>
      </c>
      <c r="BO269" s="483">
        <v>0.94199999999999995</v>
      </c>
      <c r="BP269" s="283" t="s">
        <v>409</v>
      </c>
      <c r="BQ269" s="283" t="s">
        <v>409</v>
      </c>
      <c r="BR269" s="283" t="s">
        <v>409</v>
      </c>
      <c r="BS269" s="208" t="s">
        <v>409</v>
      </c>
      <c r="BT269" s="276">
        <v>0</v>
      </c>
      <c r="BU269" s="116"/>
    </row>
    <row r="270" spans="1:73">
      <c r="A270" s="116">
        <v>169</v>
      </c>
      <c r="B270" s="116">
        <f>COUNTIFS($D$2:D270,D270,$F$2:F270,F270)</f>
        <v>3</v>
      </c>
      <c r="C270" s="345">
        <v>6747</v>
      </c>
      <c r="D270" s="154" t="s">
        <v>1935</v>
      </c>
      <c r="E270" s="152" t="s">
        <v>1934</v>
      </c>
      <c r="F270" s="152">
        <v>511219201</v>
      </c>
      <c r="G270" s="152">
        <v>66</v>
      </c>
      <c r="H270" s="152" t="s">
        <v>2592</v>
      </c>
      <c r="I270" s="274" t="s">
        <v>2539</v>
      </c>
      <c r="J270" s="153" t="s">
        <v>812</v>
      </c>
      <c r="K270" s="318" t="s">
        <v>670</v>
      </c>
      <c r="L270" s="152" t="s">
        <v>2591</v>
      </c>
      <c r="M270" s="152" t="s">
        <v>2590</v>
      </c>
      <c r="N270" s="152"/>
      <c r="O270" s="152"/>
      <c r="P270" s="380" t="s">
        <v>2562</v>
      </c>
      <c r="R270" s="380"/>
      <c r="S270" s="200" t="s">
        <v>1244</v>
      </c>
      <c r="T270" s="200" t="s">
        <v>1493</v>
      </c>
      <c r="U270" s="524" t="s">
        <v>2509</v>
      </c>
      <c r="V270" s="200" t="s">
        <v>1493</v>
      </c>
      <c r="W270" s="523" t="s">
        <v>2396</v>
      </c>
      <c r="X270" s="200" t="s">
        <v>1493</v>
      </c>
      <c r="Y270" s="200" t="s">
        <v>2399</v>
      </c>
      <c r="Z270" s="116"/>
      <c r="AA270" s="152"/>
      <c r="AB270" s="490">
        <v>2679</v>
      </c>
      <c r="AC270" s="488"/>
      <c r="AD270" s="488"/>
      <c r="AE270" s="488"/>
      <c r="AF270" s="488"/>
      <c r="AG270" s="127" t="s">
        <v>2574</v>
      </c>
      <c r="AH270" s="147">
        <v>34.799999999999997</v>
      </c>
      <c r="AI270" s="146">
        <v>8.39</v>
      </c>
      <c r="AJ270" s="145">
        <v>54.6</v>
      </c>
      <c r="AK270" s="116">
        <v>33</v>
      </c>
      <c r="AL270" s="123">
        <v>0.4</v>
      </c>
      <c r="AQ270" s="116">
        <v>24.5</v>
      </c>
      <c r="AR270" s="116">
        <v>75.5</v>
      </c>
      <c r="AS270" s="142">
        <v>0.32450331125827814</v>
      </c>
      <c r="AT270" s="120" t="s">
        <v>124</v>
      </c>
      <c r="AU270" s="116" t="s">
        <v>124</v>
      </c>
      <c r="AV270" s="116">
        <v>1.28</v>
      </c>
      <c r="AW270" s="119">
        <v>2.56</v>
      </c>
      <c r="AX270" s="440"/>
      <c r="AY270" s="440"/>
      <c r="AZ270" s="440"/>
      <c r="BA270" s="440"/>
      <c r="BB270" s="440"/>
      <c r="BC270" s="440"/>
      <c r="BD270" s="440"/>
      <c r="BE270" s="440"/>
      <c r="BF270" s="440"/>
      <c r="BG270" s="440"/>
      <c r="BH270" s="440"/>
      <c r="BI270" s="440"/>
      <c r="BJ270" s="116" t="s">
        <v>790</v>
      </c>
      <c r="BK270" s="208" t="s">
        <v>409</v>
      </c>
      <c r="BL270" s="208" t="s">
        <v>409</v>
      </c>
      <c r="BM270" s="208">
        <v>2679</v>
      </c>
      <c r="BN270" s="483">
        <v>0.435</v>
      </c>
      <c r="BO270" s="483">
        <v>0.56499999999999995</v>
      </c>
      <c r="BP270" s="283" t="s">
        <v>409</v>
      </c>
      <c r="BQ270" s="283" t="s">
        <v>409</v>
      </c>
      <c r="BR270" s="283" t="s">
        <v>409</v>
      </c>
      <c r="BS270" s="208" t="s">
        <v>409</v>
      </c>
      <c r="BT270" s="276">
        <v>0</v>
      </c>
      <c r="BU270" s="116"/>
    </row>
    <row r="271" spans="1:73">
      <c r="A271" s="116">
        <v>171</v>
      </c>
      <c r="B271" s="116">
        <f>COUNTIFS($D$2:D271,D271,$F$2:F271,F271)</f>
        <v>1</v>
      </c>
      <c r="C271" s="345">
        <v>6749</v>
      </c>
      <c r="D271" s="154" t="s">
        <v>2589</v>
      </c>
      <c r="E271" s="152" t="s">
        <v>1022</v>
      </c>
      <c r="F271" s="152">
        <v>526205228</v>
      </c>
      <c r="G271" s="152">
        <v>65</v>
      </c>
      <c r="H271" s="152" t="s">
        <v>2587</v>
      </c>
      <c r="I271" s="274" t="s">
        <v>55</v>
      </c>
      <c r="J271" s="153" t="s">
        <v>812</v>
      </c>
      <c r="K271" s="318" t="s">
        <v>670</v>
      </c>
      <c r="L271" s="152">
        <v>6</v>
      </c>
      <c r="M271" s="152">
        <v>3</v>
      </c>
      <c r="N271" s="152"/>
      <c r="O271" s="152"/>
      <c r="P271" s="380" t="s">
        <v>2562</v>
      </c>
      <c r="R271" s="380"/>
      <c r="S271" s="200" t="s">
        <v>1244</v>
      </c>
      <c r="T271" s="200" t="s">
        <v>1493</v>
      </c>
      <c r="U271" s="524" t="s">
        <v>2509</v>
      </c>
      <c r="V271" s="200" t="s">
        <v>1493</v>
      </c>
      <c r="W271" s="523" t="s">
        <v>1477</v>
      </c>
      <c r="X271" s="200" t="s">
        <v>1493</v>
      </c>
      <c r="Y271" s="200" t="s">
        <v>1477</v>
      </c>
      <c r="Z271" s="116"/>
      <c r="AA271" s="152"/>
      <c r="AB271" s="339">
        <v>68</v>
      </c>
      <c r="AC271" s="334"/>
      <c r="AD271" s="334"/>
      <c r="AE271" s="334"/>
      <c r="AF271" s="334"/>
      <c r="AG271" s="127" t="s">
        <v>2585</v>
      </c>
      <c r="AH271" s="408" t="s">
        <v>124</v>
      </c>
      <c r="AI271" s="407" t="s">
        <v>124</v>
      </c>
      <c r="AJ271" s="406" t="s">
        <v>124</v>
      </c>
      <c r="AX271" s="440"/>
      <c r="AY271" s="440"/>
      <c r="AZ271" s="440"/>
      <c r="BA271" s="440"/>
      <c r="BB271" s="440"/>
      <c r="BC271" s="440"/>
      <c r="BD271" s="440"/>
      <c r="BE271" s="440"/>
      <c r="BF271" s="440"/>
      <c r="BG271" s="440"/>
      <c r="BH271" s="440"/>
      <c r="BI271" s="440"/>
      <c r="BJ271" s="116" t="s">
        <v>124</v>
      </c>
      <c r="BK271" s="208">
        <v>1.2</v>
      </c>
      <c r="BL271" s="208" t="s">
        <v>409</v>
      </c>
      <c r="BM271" s="208">
        <v>68</v>
      </c>
      <c r="BN271" s="208">
        <v>0.23499999999999999</v>
      </c>
      <c r="BO271" s="483">
        <v>0.76500000000000001</v>
      </c>
      <c r="BP271" s="283" t="s">
        <v>409</v>
      </c>
      <c r="BQ271" s="283" t="s">
        <v>409</v>
      </c>
      <c r="BR271" s="283" t="s">
        <v>409</v>
      </c>
      <c r="BS271" s="208" t="s">
        <v>409</v>
      </c>
      <c r="BT271" s="208">
        <v>9</v>
      </c>
      <c r="BU271" s="116"/>
    </row>
    <row r="272" spans="1:73">
      <c r="A272" s="116">
        <v>172</v>
      </c>
      <c r="B272" s="116">
        <f>COUNTIFS($D$2:D272,D272,$F$2:F272,F272)</f>
        <v>1</v>
      </c>
      <c r="C272" s="345">
        <v>6750</v>
      </c>
      <c r="D272" s="154" t="s">
        <v>2588</v>
      </c>
      <c r="E272" s="152" t="s">
        <v>1403</v>
      </c>
      <c r="F272" s="152">
        <v>476231446</v>
      </c>
      <c r="G272" s="152">
        <v>70</v>
      </c>
      <c r="H272" s="152" t="s">
        <v>2587</v>
      </c>
      <c r="I272" s="274" t="s">
        <v>2586</v>
      </c>
      <c r="J272" s="153" t="s">
        <v>812</v>
      </c>
      <c r="K272" s="318" t="s">
        <v>670</v>
      </c>
      <c r="L272" s="152">
        <v>8</v>
      </c>
      <c r="M272" s="152">
        <v>1</v>
      </c>
      <c r="N272" s="152"/>
      <c r="O272" s="152"/>
      <c r="P272" s="380" t="s">
        <v>2562</v>
      </c>
      <c r="R272" s="380"/>
      <c r="S272" s="200" t="s">
        <v>1244</v>
      </c>
      <c r="T272" s="200" t="s">
        <v>1493</v>
      </c>
      <c r="U272" s="524" t="s">
        <v>2509</v>
      </c>
      <c r="V272" s="200" t="s">
        <v>1493</v>
      </c>
      <c r="W272" s="523" t="s">
        <v>1477</v>
      </c>
      <c r="X272" s="200" t="s">
        <v>1493</v>
      </c>
      <c r="Y272" s="200" t="s">
        <v>1477</v>
      </c>
      <c r="Z272" s="116"/>
      <c r="AA272" s="152"/>
      <c r="AB272" s="339">
        <v>159</v>
      </c>
      <c r="AC272" s="334"/>
      <c r="AD272" s="334"/>
      <c r="AE272" s="334"/>
      <c r="AF272" s="334"/>
      <c r="AG272" s="127" t="s">
        <v>2585</v>
      </c>
      <c r="AH272" s="147">
        <v>45.2</v>
      </c>
      <c r="AI272" s="146">
        <v>48.2</v>
      </c>
      <c r="AJ272" s="145">
        <v>4.5</v>
      </c>
      <c r="AK272" s="116" t="s">
        <v>124</v>
      </c>
      <c r="AL272" s="123" t="s">
        <v>124</v>
      </c>
      <c r="AQ272" s="116" t="s">
        <v>124</v>
      </c>
      <c r="AR272" s="116" t="s">
        <v>124</v>
      </c>
      <c r="AS272" s="121" t="s">
        <v>124</v>
      </c>
      <c r="AT272" s="120" t="s">
        <v>124</v>
      </c>
      <c r="AU272" s="116" t="s">
        <v>124</v>
      </c>
      <c r="AV272" s="116" t="s">
        <v>124</v>
      </c>
      <c r="AW272" s="119" t="s">
        <v>124</v>
      </c>
      <c r="AX272" s="440"/>
      <c r="AY272" s="440"/>
      <c r="AZ272" s="440"/>
      <c r="BA272" s="440"/>
      <c r="BB272" s="440"/>
      <c r="BC272" s="440"/>
      <c r="BD272" s="440"/>
      <c r="BE272" s="440"/>
      <c r="BF272" s="440"/>
      <c r="BG272" s="440"/>
      <c r="BH272" s="440"/>
      <c r="BI272" s="440"/>
      <c r="BJ272" s="116" t="s">
        <v>172</v>
      </c>
      <c r="BK272" s="208" t="s">
        <v>409</v>
      </c>
      <c r="BL272" s="208" t="s">
        <v>409</v>
      </c>
      <c r="BM272" s="208">
        <v>159</v>
      </c>
      <c r="BN272" s="208">
        <v>0.35799999999999998</v>
      </c>
      <c r="BO272" s="483">
        <v>0.64200000000000002</v>
      </c>
      <c r="BP272" s="283" t="s">
        <v>409</v>
      </c>
      <c r="BQ272" s="283" t="s">
        <v>409</v>
      </c>
      <c r="BR272" s="283" t="s">
        <v>409</v>
      </c>
      <c r="BS272" s="208" t="s">
        <v>409</v>
      </c>
      <c r="BT272" s="276">
        <v>0</v>
      </c>
      <c r="BU272" s="116"/>
    </row>
    <row r="273" spans="1:73">
      <c r="A273" s="116">
        <v>173</v>
      </c>
      <c r="B273" s="116">
        <f>COUNTIFS($D$2:D273,D273,$F$2:F273,F273)</f>
        <v>1</v>
      </c>
      <c r="C273" s="486">
        <v>6771</v>
      </c>
      <c r="D273" s="284" t="s">
        <v>2584</v>
      </c>
      <c r="E273" s="373" t="s">
        <v>2288</v>
      </c>
      <c r="F273" s="152">
        <v>506006030</v>
      </c>
      <c r="G273" s="152">
        <v>67</v>
      </c>
      <c r="H273" s="152" t="s">
        <v>2583</v>
      </c>
      <c r="I273" s="274" t="s">
        <v>658</v>
      </c>
      <c r="J273" s="194" t="s">
        <v>1031</v>
      </c>
      <c r="K273" s="318" t="s">
        <v>2582</v>
      </c>
      <c r="L273" s="152">
        <v>2</v>
      </c>
      <c r="M273" s="152" t="s">
        <v>1344</v>
      </c>
      <c r="N273" s="152"/>
      <c r="O273" s="152"/>
      <c r="P273" s="380" t="s">
        <v>2581</v>
      </c>
      <c r="Q273" s="380"/>
      <c r="R273" s="380"/>
      <c r="S273" s="200" t="s">
        <v>1244</v>
      </c>
      <c r="T273" s="200" t="s">
        <v>1493</v>
      </c>
      <c r="U273" s="524" t="s">
        <v>2509</v>
      </c>
      <c r="V273" s="200" t="s">
        <v>1493</v>
      </c>
      <c r="W273" s="523" t="s">
        <v>2396</v>
      </c>
      <c r="X273" s="200" t="s">
        <v>1493</v>
      </c>
      <c r="Y273" s="200" t="s">
        <v>1477</v>
      </c>
      <c r="Z273" s="116"/>
      <c r="AA273" s="152"/>
      <c r="AB273" s="339">
        <v>202</v>
      </c>
      <c r="AC273" s="334"/>
      <c r="AD273" s="334"/>
      <c r="AE273" s="334"/>
      <c r="AF273" s="334"/>
      <c r="AG273" s="127" t="s">
        <v>2580</v>
      </c>
      <c r="AH273" s="147">
        <v>13.2</v>
      </c>
      <c r="AI273" s="146">
        <v>18.899999999999999</v>
      </c>
      <c r="AJ273" s="145">
        <v>62.2</v>
      </c>
      <c r="AK273" s="116">
        <v>12.1</v>
      </c>
      <c r="AL273" s="123">
        <v>0.2</v>
      </c>
      <c r="AM273" s="116" t="s">
        <v>124</v>
      </c>
      <c r="AN273" s="116" t="s">
        <v>124</v>
      </c>
      <c r="AO273" s="122" t="s">
        <v>124</v>
      </c>
      <c r="AP273" s="361">
        <v>0.4</v>
      </c>
      <c r="AQ273" s="116">
        <v>60.4</v>
      </c>
      <c r="AR273" s="116">
        <v>38.6</v>
      </c>
      <c r="AS273" s="142">
        <v>1.5647668393782384</v>
      </c>
      <c r="AT273" s="120" t="s">
        <v>124</v>
      </c>
      <c r="AU273" s="116" t="s">
        <v>124</v>
      </c>
      <c r="AV273" s="116">
        <v>9.07</v>
      </c>
      <c r="AW273" s="119">
        <v>15.6</v>
      </c>
      <c r="AX273" s="440"/>
      <c r="AY273" s="440"/>
      <c r="AZ273" s="440"/>
      <c r="BA273" s="440"/>
      <c r="BB273" s="440"/>
      <c r="BC273" s="440"/>
      <c r="BD273" s="440"/>
      <c r="BE273" s="440"/>
      <c r="BF273" s="440"/>
      <c r="BG273" s="440"/>
      <c r="BH273" s="440"/>
      <c r="BI273" s="440"/>
      <c r="BJ273" s="116" t="s">
        <v>789</v>
      </c>
      <c r="BK273" s="208">
        <v>1.4</v>
      </c>
      <c r="BL273" s="208">
        <v>3.9</v>
      </c>
      <c r="BM273" s="208" t="s">
        <v>409</v>
      </c>
      <c r="BN273" s="208" t="s">
        <v>409</v>
      </c>
      <c r="BO273" s="483" t="s">
        <v>409</v>
      </c>
      <c r="BP273" s="283" t="s">
        <v>409</v>
      </c>
      <c r="BQ273" s="283" t="s">
        <v>409</v>
      </c>
      <c r="BR273" s="283" t="s">
        <v>409</v>
      </c>
      <c r="BS273" s="208" t="s">
        <v>409</v>
      </c>
      <c r="BT273" s="208">
        <v>2</v>
      </c>
      <c r="BU273" s="116"/>
    </row>
    <row r="274" spans="1:73">
      <c r="A274" s="116">
        <v>174</v>
      </c>
      <c r="B274" s="116">
        <f>COUNTIFS($D$2:D274,D274,$F$2:F274,F274)</f>
        <v>1</v>
      </c>
      <c r="C274" s="345">
        <v>6785</v>
      </c>
      <c r="D274" s="154" t="s">
        <v>2579</v>
      </c>
      <c r="E274" s="152" t="s">
        <v>1022</v>
      </c>
      <c r="F274" s="152">
        <v>345107441</v>
      </c>
      <c r="G274" s="152">
        <v>83</v>
      </c>
      <c r="H274" s="152" t="s">
        <v>2575</v>
      </c>
      <c r="I274" s="274" t="s">
        <v>55</v>
      </c>
      <c r="J274" s="153" t="s">
        <v>812</v>
      </c>
      <c r="K274" s="318" t="s">
        <v>670</v>
      </c>
      <c r="L274" s="152">
        <v>6</v>
      </c>
      <c r="M274" s="152">
        <v>3</v>
      </c>
      <c r="N274" s="152"/>
      <c r="O274" s="152"/>
      <c r="P274" s="380" t="s">
        <v>2562</v>
      </c>
      <c r="Q274" s="380"/>
      <c r="R274" s="380"/>
      <c r="S274" s="200" t="s">
        <v>1244</v>
      </c>
      <c r="T274" s="523" t="s">
        <v>2555</v>
      </c>
      <c r="U274" s="524" t="s">
        <v>2509</v>
      </c>
      <c r="V274" s="200" t="s">
        <v>1493</v>
      </c>
      <c r="W274" s="523" t="s">
        <v>2396</v>
      </c>
      <c r="X274" s="200" t="s">
        <v>1493</v>
      </c>
      <c r="Y274" s="200" t="s">
        <v>1477</v>
      </c>
      <c r="Z274" s="116"/>
      <c r="AA274" s="152"/>
      <c r="AB274" s="339">
        <v>927</v>
      </c>
      <c r="AC274" s="334"/>
      <c r="AD274" s="334"/>
      <c r="AE274" s="334"/>
      <c r="AF274" s="334"/>
      <c r="AG274" s="127" t="s">
        <v>777</v>
      </c>
      <c r="AH274" s="147">
        <v>60.5</v>
      </c>
      <c r="AI274" s="146">
        <v>28.8</v>
      </c>
      <c r="AJ274" s="145">
        <v>5.21</v>
      </c>
      <c r="AK274" s="116">
        <v>59.4</v>
      </c>
      <c r="AL274" s="123">
        <v>0.2</v>
      </c>
      <c r="AM274" s="116" t="s">
        <v>124</v>
      </c>
      <c r="AN274" s="116" t="s">
        <v>124</v>
      </c>
      <c r="AO274" s="122" t="s">
        <v>124</v>
      </c>
      <c r="AP274" s="361">
        <v>0.05</v>
      </c>
      <c r="AQ274" s="116">
        <v>61</v>
      </c>
      <c r="AR274" s="116">
        <v>38.6</v>
      </c>
      <c r="AS274" s="142">
        <v>1.5803108808290154</v>
      </c>
      <c r="AT274" s="120" t="s">
        <v>124</v>
      </c>
      <c r="AU274" s="116" t="s">
        <v>124</v>
      </c>
      <c r="AV274" s="116">
        <v>4.7699999999999996</v>
      </c>
      <c r="AW274" s="119">
        <v>18.399999999999999</v>
      </c>
      <c r="AX274" s="440" t="s">
        <v>124</v>
      </c>
      <c r="AY274" s="440" t="s">
        <v>124</v>
      </c>
      <c r="AZ274" s="440"/>
      <c r="BA274" s="440" t="s">
        <v>124</v>
      </c>
      <c r="BB274" s="440" t="s">
        <v>124</v>
      </c>
      <c r="BC274" s="440" t="s">
        <v>124</v>
      </c>
      <c r="BD274" s="440" t="s">
        <v>124</v>
      </c>
      <c r="BE274" s="440" t="s">
        <v>124</v>
      </c>
      <c r="BF274" s="440" t="s">
        <v>124</v>
      </c>
      <c r="BG274" s="440" t="s">
        <v>124</v>
      </c>
      <c r="BH274" s="440" t="s">
        <v>124</v>
      </c>
      <c r="BI274" s="440" t="s">
        <v>124</v>
      </c>
      <c r="BJ274" s="118" t="s">
        <v>173</v>
      </c>
      <c r="BK274" s="208" t="s">
        <v>409</v>
      </c>
      <c r="BL274" s="208" t="s">
        <v>409</v>
      </c>
      <c r="BM274" s="208">
        <v>927</v>
      </c>
      <c r="BN274" s="208">
        <v>0.70199999999999996</v>
      </c>
      <c r="BO274" s="483">
        <v>0.29799999999999999</v>
      </c>
      <c r="BP274" s="283" t="s">
        <v>409</v>
      </c>
      <c r="BQ274" s="283" t="s">
        <v>409</v>
      </c>
      <c r="BR274" s="283" t="s">
        <v>409</v>
      </c>
      <c r="BS274" s="208" t="s">
        <v>409</v>
      </c>
      <c r="BT274" s="276">
        <v>0</v>
      </c>
      <c r="BU274" s="116"/>
    </row>
    <row r="275" spans="1:73">
      <c r="A275" s="116">
        <v>175</v>
      </c>
      <c r="B275" s="116">
        <f>COUNTIFS($D$2:D275,D275,$F$2:F275,F275)</f>
        <v>1</v>
      </c>
      <c r="C275" s="345">
        <v>6786</v>
      </c>
      <c r="D275" s="154" t="s">
        <v>2578</v>
      </c>
      <c r="E275" s="152" t="s">
        <v>1111</v>
      </c>
      <c r="F275" s="152">
        <v>9051186067</v>
      </c>
      <c r="G275" s="152">
        <v>27</v>
      </c>
      <c r="H275" s="152" t="s">
        <v>2575</v>
      </c>
      <c r="I275" s="274" t="s">
        <v>1538</v>
      </c>
      <c r="J275" s="153" t="s">
        <v>812</v>
      </c>
      <c r="K275" s="318" t="s">
        <v>670</v>
      </c>
      <c r="L275" s="152">
        <v>10</v>
      </c>
      <c r="M275" s="152">
        <v>8</v>
      </c>
      <c r="N275" s="152"/>
      <c r="O275" s="152"/>
      <c r="P275" s="380" t="s">
        <v>2562</v>
      </c>
      <c r="Q275" s="380"/>
      <c r="R275" s="380"/>
      <c r="S275" s="200" t="s">
        <v>1244</v>
      </c>
      <c r="T275" s="523" t="s">
        <v>2555</v>
      </c>
      <c r="U275" s="524" t="s">
        <v>2509</v>
      </c>
      <c r="V275" s="200" t="s">
        <v>1493</v>
      </c>
      <c r="W275" s="523" t="s">
        <v>2396</v>
      </c>
      <c r="X275" s="200" t="s">
        <v>1493</v>
      </c>
      <c r="Y275" s="200" t="s">
        <v>1477</v>
      </c>
      <c r="Z275" s="116"/>
      <c r="AA275" s="152"/>
      <c r="AB275" s="339">
        <v>848</v>
      </c>
      <c r="AC275" s="334"/>
      <c r="AD275" s="334"/>
      <c r="AE275" s="334"/>
      <c r="AF275" s="334"/>
      <c r="AG275" s="127" t="s">
        <v>2574</v>
      </c>
      <c r="AH275" s="147">
        <v>74.8</v>
      </c>
      <c r="AI275" s="146">
        <v>12.9</v>
      </c>
      <c r="AJ275" s="145">
        <v>6.28</v>
      </c>
      <c r="AK275" s="116">
        <v>55</v>
      </c>
      <c r="AL275" s="123">
        <v>4</v>
      </c>
      <c r="AQ275" s="116">
        <v>32.6</v>
      </c>
      <c r="AR275" s="116">
        <v>66.400000000000006</v>
      </c>
      <c r="AS275" s="142">
        <v>0.49096385542168675</v>
      </c>
      <c r="AT275" s="120" t="s">
        <v>124</v>
      </c>
      <c r="AU275" s="116" t="s">
        <v>124</v>
      </c>
      <c r="AV275" s="116">
        <v>9.61</v>
      </c>
      <c r="AW275" s="119">
        <v>8.43</v>
      </c>
      <c r="AX275" s="440"/>
      <c r="AY275" s="440"/>
      <c r="AZ275" s="440"/>
      <c r="BA275" s="440"/>
      <c r="BB275" s="440"/>
      <c r="BC275" s="440"/>
      <c r="BD275" s="440"/>
      <c r="BE275" s="440"/>
      <c r="BF275" s="440"/>
      <c r="BG275" s="440"/>
      <c r="BH275" s="440"/>
      <c r="BI275" s="440"/>
      <c r="BJ275" s="118" t="s">
        <v>173</v>
      </c>
      <c r="BK275" s="208">
        <v>0.6</v>
      </c>
      <c r="BL275" s="208" t="s">
        <v>409</v>
      </c>
      <c r="BM275" s="208">
        <v>848</v>
      </c>
      <c r="BN275" s="483">
        <v>4.4999999999999998E-2</v>
      </c>
      <c r="BO275" s="483">
        <v>0.95499999999999996</v>
      </c>
      <c r="BP275" s="283" t="s">
        <v>409</v>
      </c>
      <c r="BQ275" s="283" t="s">
        <v>409</v>
      </c>
      <c r="BR275" s="283" t="s">
        <v>409</v>
      </c>
      <c r="BS275" s="208" t="s">
        <v>409</v>
      </c>
      <c r="BT275" s="276">
        <v>2</v>
      </c>
      <c r="BU275" s="116"/>
    </row>
    <row r="276" spans="1:73">
      <c r="A276" s="116">
        <v>176</v>
      </c>
      <c r="B276" s="116">
        <f>COUNTIFS($D$2:D276,D276,$F$2:F276,F276)</f>
        <v>1</v>
      </c>
      <c r="C276" s="345">
        <v>6787</v>
      </c>
      <c r="D276" s="154" t="s">
        <v>2577</v>
      </c>
      <c r="E276" s="152" t="s">
        <v>1328</v>
      </c>
      <c r="F276" s="152">
        <v>430828463</v>
      </c>
      <c r="G276" s="152">
        <v>74</v>
      </c>
      <c r="H276" s="152" t="s">
        <v>2575</v>
      </c>
      <c r="I276" s="274" t="s">
        <v>60</v>
      </c>
      <c r="J276" s="153" t="s">
        <v>812</v>
      </c>
      <c r="K276" s="318" t="s">
        <v>670</v>
      </c>
      <c r="L276" s="152">
        <v>19</v>
      </c>
      <c r="M276" s="152">
        <v>5</v>
      </c>
      <c r="N276" s="152"/>
      <c r="O276" s="152"/>
      <c r="P276" s="380" t="s">
        <v>2562</v>
      </c>
      <c r="Q276" s="380"/>
      <c r="R276" s="380"/>
      <c r="S276" s="200" t="s">
        <v>1244</v>
      </c>
      <c r="T276" s="523" t="s">
        <v>2555</v>
      </c>
      <c r="U276" s="524" t="s">
        <v>2509</v>
      </c>
      <c r="V276" s="200" t="s">
        <v>1493</v>
      </c>
      <c r="W276" s="523" t="s">
        <v>2396</v>
      </c>
      <c r="X276" s="200" t="s">
        <v>1493</v>
      </c>
      <c r="Y276" s="200" t="s">
        <v>1477</v>
      </c>
      <c r="Z276" s="116"/>
      <c r="AA276" s="152"/>
      <c r="AB276" s="339">
        <v>459</v>
      </c>
      <c r="AC276" s="334"/>
      <c r="AD276" s="334"/>
      <c r="AE276" s="334"/>
      <c r="AF276" s="334"/>
      <c r="AG276" s="127" t="s">
        <v>777</v>
      </c>
      <c r="AH276" s="147">
        <v>16.399999999999999</v>
      </c>
      <c r="AI276" s="146">
        <v>71.099999999999994</v>
      </c>
      <c r="AJ276" s="145">
        <v>6.56</v>
      </c>
      <c r="AK276" s="116">
        <v>10.4</v>
      </c>
      <c r="AL276" s="123">
        <v>1.2</v>
      </c>
      <c r="AQ276" s="116">
        <v>59.2</v>
      </c>
      <c r="AR276" s="116">
        <v>40</v>
      </c>
      <c r="AS276" s="142">
        <v>1.48</v>
      </c>
      <c r="AT276" s="120" t="s">
        <v>124</v>
      </c>
      <c r="AU276" s="116" t="s">
        <v>124</v>
      </c>
      <c r="AV276" s="116">
        <v>14.8</v>
      </c>
      <c r="AW276" s="119">
        <v>19.3</v>
      </c>
      <c r="AX276" s="440">
        <v>14.7</v>
      </c>
      <c r="AY276" s="440">
        <v>79.900000000000006</v>
      </c>
      <c r="AZ276" s="440"/>
      <c r="BA276" s="437">
        <v>7.5</v>
      </c>
      <c r="BB276" s="510">
        <v>33</v>
      </c>
      <c r="BC276" s="437">
        <v>19.8</v>
      </c>
      <c r="BD276" s="437">
        <v>6.5</v>
      </c>
      <c r="BE276" s="437">
        <v>22.5</v>
      </c>
      <c r="BF276" s="437">
        <v>7.4</v>
      </c>
      <c r="BG276" s="437">
        <v>35.200000000000003</v>
      </c>
      <c r="BH276" s="437">
        <v>11.6</v>
      </c>
      <c r="BI276" s="437">
        <v>1.2</v>
      </c>
      <c r="BJ276" s="118" t="s">
        <v>792</v>
      </c>
      <c r="BK276" s="208" t="s">
        <v>409</v>
      </c>
      <c r="BL276" s="208" t="s">
        <v>409</v>
      </c>
      <c r="BM276" s="208">
        <v>459</v>
      </c>
      <c r="BN276" s="483">
        <v>0.10199999999999999</v>
      </c>
      <c r="BO276" s="483">
        <v>0.89800000000000002</v>
      </c>
      <c r="BP276" s="283" t="s">
        <v>409</v>
      </c>
      <c r="BQ276" s="283" t="s">
        <v>409</v>
      </c>
      <c r="BR276" s="283" t="s">
        <v>409</v>
      </c>
      <c r="BS276" s="208" t="s">
        <v>409</v>
      </c>
      <c r="BT276" s="276">
        <v>0</v>
      </c>
      <c r="BU276" s="116"/>
    </row>
    <row r="277" spans="1:73">
      <c r="A277" s="116">
        <v>177</v>
      </c>
      <c r="B277" s="116">
        <f>COUNTIFS($D$2:D277,D277,$F$2:F277,F277)</f>
        <v>3</v>
      </c>
      <c r="C277" s="345">
        <v>6788</v>
      </c>
      <c r="D277" s="154" t="s">
        <v>2576</v>
      </c>
      <c r="E277" s="152" t="s">
        <v>941</v>
      </c>
      <c r="F277" s="152">
        <v>6411150944</v>
      </c>
      <c r="G277" s="152">
        <v>53</v>
      </c>
      <c r="H277" s="152" t="s">
        <v>2575</v>
      </c>
      <c r="I277" s="274" t="s">
        <v>60</v>
      </c>
      <c r="J277" s="153" t="s">
        <v>812</v>
      </c>
      <c r="K277" s="318" t="s">
        <v>670</v>
      </c>
      <c r="L277" s="152">
        <v>20</v>
      </c>
      <c r="M277" s="152">
        <v>1</v>
      </c>
      <c r="N277" s="152"/>
      <c r="O277" s="152"/>
      <c r="P277" s="380" t="s">
        <v>2562</v>
      </c>
      <c r="Q277" s="380"/>
      <c r="R277" s="380"/>
      <c r="S277" s="200" t="s">
        <v>1244</v>
      </c>
      <c r="T277" s="523" t="s">
        <v>2555</v>
      </c>
      <c r="U277" s="524" t="s">
        <v>2509</v>
      </c>
      <c r="V277" s="200" t="s">
        <v>1493</v>
      </c>
      <c r="W277" s="523" t="s">
        <v>2396</v>
      </c>
      <c r="X277" s="200" t="s">
        <v>1493</v>
      </c>
      <c r="Y277" s="200" t="s">
        <v>1477</v>
      </c>
      <c r="Z277" s="116"/>
      <c r="AA277" s="152"/>
      <c r="AB277" s="490">
        <v>142</v>
      </c>
      <c r="AC277" s="488"/>
      <c r="AD277" s="488"/>
      <c r="AE277" s="488"/>
      <c r="AF277" s="488"/>
      <c r="AG277" s="127" t="s">
        <v>2574</v>
      </c>
      <c r="AH277" s="147">
        <v>79.900000000000006</v>
      </c>
      <c r="AI277" s="146">
        <v>15.2</v>
      </c>
      <c r="AJ277" s="145">
        <v>1.8</v>
      </c>
      <c r="AK277" s="116">
        <v>25</v>
      </c>
      <c r="AQ277" s="116">
        <v>40.200000000000003</v>
      </c>
      <c r="AR277" s="116">
        <v>57.9</v>
      </c>
      <c r="AS277" s="142">
        <v>0.69430051813471505</v>
      </c>
      <c r="AT277" s="120" t="s">
        <v>124</v>
      </c>
      <c r="AU277" s="116" t="s">
        <v>124</v>
      </c>
      <c r="AV277" s="116">
        <v>16.899999999999999</v>
      </c>
      <c r="AW277" s="119">
        <v>17.2</v>
      </c>
      <c r="AX277" s="440"/>
      <c r="AY277" s="440"/>
      <c r="AZ277" s="440"/>
      <c r="BA277" s="440"/>
      <c r="BB277" s="440"/>
      <c r="BC277" s="440"/>
      <c r="BD277" s="440"/>
      <c r="BE277" s="440"/>
      <c r="BF277" s="440"/>
      <c r="BG277" s="440"/>
      <c r="BH277" s="440"/>
      <c r="BI277" s="440"/>
      <c r="BJ277" s="116" t="s">
        <v>793</v>
      </c>
      <c r="BK277" s="208">
        <v>3.4</v>
      </c>
      <c r="BL277" s="208" t="s">
        <v>409</v>
      </c>
      <c r="BM277" s="208">
        <v>142</v>
      </c>
      <c r="BN277" s="208">
        <v>7.7</v>
      </c>
      <c r="BO277" s="283">
        <v>92.3</v>
      </c>
      <c r="BP277" s="283" t="s">
        <v>409</v>
      </c>
      <c r="BQ277" s="283" t="s">
        <v>409</v>
      </c>
      <c r="BR277" s="283" t="s">
        <v>409</v>
      </c>
      <c r="BS277" s="208" t="s">
        <v>409</v>
      </c>
      <c r="BT277" s="276">
        <v>0</v>
      </c>
      <c r="BU277" s="116"/>
    </row>
    <row r="278" spans="1:73">
      <c r="A278" s="116">
        <v>178</v>
      </c>
      <c r="B278" s="116">
        <f>COUNTIFS($D$2:D278,D278,$F$2:F278,F278)</f>
        <v>1</v>
      </c>
      <c r="C278" s="345">
        <v>6807</v>
      </c>
      <c r="D278" s="154" t="s">
        <v>1796</v>
      </c>
      <c r="E278" s="152" t="s">
        <v>1775</v>
      </c>
      <c r="F278" s="152">
        <v>9155185721</v>
      </c>
      <c r="G278" s="152">
        <v>26</v>
      </c>
      <c r="H278" s="152" t="s">
        <v>2573</v>
      </c>
      <c r="I278" s="274" t="s">
        <v>2572</v>
      </c>
      <c r="J278" s="153" t="s">
        <v>812</v>
      </c>
      <c r="K278" s="318" t="s">
        <v>670</v>
      </c>
      <c r="L278" s="152">
        <v>5</v>
      </c>
      <c r="M278" s="152">
        <v>1</v>
      </c>
      <c r="N278" s="152"/>
      <c r="O278" s="152"/>
      <c r="P278" s="380" t="s">
        <v>2562</v>
      </c>
      <c r="Q278" s="380"/>
      <c r="R278" s="380"/>
      <c r="S278" s="200" t="s">
        <v>1244</v>
      </c>
      <c r="T278" s="525" t="s">
        <v>1477</v>
      </c>
      <c r="U278" s="524" t="s">
        <v>2509</v>
      </c>
      <c r="V278" s="200" t="s">
        <v>1493</v>
      </c>
      <c r="W278" s="523" t="s">
        <v>2396</v>
      </c>
      <c r="X278" s="200" t="s">
        <v>1493</v>
      </c>
      <c r="Y278" s="200" t="s">
        <v>1477</v>
      </c>
      <c r="Z278" s="116"/>
      <c r="AA278" s="152"/>
      <c r="AB278" s="490">
        <v>25531</v>
      </c>
      <c r="AC278" s="488"/>
      <c r="AD278" s="488"/>
      <c r="AE278" s="488"/>
      <c r="AF278" s="488"/>
      <c r="AG278" s="127" t="s">
        <v>777</v>
      </c>
      <c r="AH278" s="147">
        <v>1.87</v>
      </c>
      <c r="AI278" s="146">
        <v>5.32</v>
      </c>
      <c r="AJ278" s="145">
        <v>92.4</v>
      </c>
      <c r="AK278" s="116">
        <v>1.67</v>
      </c>
      <c r="AL278" s="123">
        <v>0</v>
      </c>
      <c r="AQ278" s="116">
        <v>53.6</v>
      </c>
      <c r="AR278" s="116">
        <v>46.2</v>
      </c>
      <c r="AS278" s="142">
        <v>1.1601731601731602</v>
      </c>
      <c r="AT278" s="120">
        <v>0</v>
      </c>
      <c r="AU278" s="116" t="s">
        <v>124</v>
      </c>
      <c r="AV278" s="116">
        <v>11.7</v>
      </c>
      <c r="AW278" s="119">
        <v>17</v>
      </c>
      <c r="AX278" s="440"/>
      <c r="AY278" s="440"/>
      <c r="AZ278" s="440"/>
      <c r="BA278" s="440"/>
      <c r="BB278" s="440"/>
      <c r="BC278" s="440"/>
      <c r="BD278" s="440"/>
      <c r="BE278" s="440"/>
      <c r="BF278" s="440"/>
      <c r="BG278" s="440"/>
      <c r="BH278" s="440"/>
      <c r="BI278" s="440"/>
      <c r="BJ278" s="116" t="s">
        <v>784</v>
      </c>
      <c r="BK278" s="544">
        <v>44.5</v>
      </c>
      <c r="BL278" s="544">
        <v>49.6</v>
      </c>
      <c r="BM278" s="544">
        <v>25531</v>
      </c>
      <c r="BN278" s="545">
        <v>90.7</v>
      </c>
      <c r="BO278" s="545">
        <v>9.3000000000000007</v>
      </c>
      <c r="BP278" s="547" t="s">
        <v>409</v>
      </c>
      <c r="BQ278" s="547" t="s">
        <v>409</v>
      </c>
      <c r="BR278" s="547" t="s">
        <v>409</v>
      </c>
      <c r="BS278" s="547" t="s">
        <v>409</v>
      </c>
      <c r="BT278" s="543">
        <v>0</v>
      </c>
      <c r="BU278" s="116"/>
    </row>
    <row r="279" spans="1:73">
      <c r="A279" s="116">
        <v>179</v>
      </c>
      <c r="B279" s="116">
        <f>COUNTIFS($D$2:D279,D279,$F$2:F279,F279)</f>
        <v>2</v>
      </c>
      <c r="C279" s="345">
        <v>6813</v>
      </c>
      <c r="D279" s="154" t="s">
        <v>2457</v>
      </c>
      <c r="E279" s="152" t="s">
        <v>899</v>
      </c>
      <c r="F279" s="152">
        <v>7501223411</v>
      </c>
      <c r="G279" s="152">
        <v>42</v>
      </c>
      <c r="H279" s="152" t="s">
        <v>2571</v>
      </c>
      <c r="I279" s="274" t="s">
        <v>2455</v>
      </c>
      <c r="J279" s="153" t="s">
        <v>812</v>
      </c>
      <c r="K279" s="318" t="s">
        <v>670</v>
      </c>
      <c r="L279" s="152">
        <v>20</v>
      </c>
      <c r="M279" s="152">
        <v>10</v>
      </c>
      <c r="N279" s="152"/>
      <c r="O279" s="152"/>
      <c r="P279" s="380" t="s">
        <v>2562</v>
      </c>
      <c r="Q279" s="380"/>
      <c r="R279" s="380"/>
      <c r="S279" s="200" t="s">
        <v>1244</v>
      </c>
      <c r="T279" s="525" t="s">
        <v>1493</v>
      </c>
      <c r="U279" s="524" t="s">
        <v>2509</v>
      </c>
      <c r="V279" s="200" t="s">
        <v>1493</v>
      </c>
      <c r="W279" s="523" t="s">
        <v>2396</v>
      </c>
      <c r="X279" s="200" t="s">
        <v>1477</v>
      </c>
      <c r="Y279" s="200" t="s">
        <v>1477</v>
      </c>
      <c r="Z279" s="116"/>
      <c r="AA279" s="152"/>
      <c r="AB279" s="490">
        <v>820</v>
      </c>
      <c r="AC279" s="488"/>
      <c r="AD279" s="488"/>
      <c r="AE279" s="488"/>
      <c r="AF279" s="488"/>
      <c r="AG279" s="127" t="s">
        <v>777</v>
      </c>
      <c r="AH279" s="147">
        <v>24.2</v>
      </c>
      <c r="AI279" s="146">
        <v>44.5</v>
      </c>
      <c r="AJ279" s="145">
        <v>28</v>
      </c>
      <c r="AK279" s="116">
        <v>18.899999999999999</v>
      </c>
      <c r="AL279" s="123">
        <v>1.8</v>
      </c>
      <c r="AQ279" s="116">
        <v>69.7</v>
      </c>
      <c r="AR279" s="116">
        <v>30.1</v>
      </c>
      <c r="AS279" s="142">
        <v>2.3156146179401995</v>
      </c>
      <c r="AT279" s="120" t="s">
        <v>124</v>
      </c>
      <c r="AU279" s="116" t="s">
        <v>124</v>
      </c>
      <c r="AV279" s="116">
        <v>3.36</v>
      </c>
      <c r="AW279" s="119">
        <v>3.53</v>
      </c>
      <c r="AX279" s="440"/>
      <c r="AY279" s="440"/>
      <c r="AZ279" s="440"/>
      <c r="BA279" s="440"/>
      <c r="BB279" s="440"/>
      <c r="BC279" s="440"/>
      <c r="BD279" s="440"/>
      <c r="BE279" s="440"/>
      <c r="BF279" s="440"/>
      <c r="BG279" s="440"/>
      <c r="BH279" s="440"/>
      <c r="BI279" s="440"/>
      <c r="BJ279" s="118" t="s">
        <v>792</v>
      </c>
      <c r="BK279" s="208" t="s">
        <v>409</v>
      </c>
      <c r="BL279" s="208" t="s">
        <v>409</v>
      </c>
      <c r="BM279" s="208">
        <v>820</v>
      </c>
      <c r="BN279" s="483">
        <v>0.20599999999999999</v>
      </c>
      <c r="BO279" s="483">
        <v>0.79400000000000004</v>
      </c>
      <c r="BP279" s="283" t="s">
        <v>409</v>
      </c>
      <c r="BQ279" s="283" t="s">
        <v>409</v>
      </c>
      <c r="BR279" s="283" t="s">
        <v>409</v>
      </c>
      <c r="BS279" s="208" t="s">
        <v>409</v>
      </c>
      <c r="BT279" s="276">
        <v>0</v>
      </c>
      <c r="BU279" s="116"/>
    </row>
    <row r="280" spans="1:73">
      <c r="A280" s="116">
        <v>180</v>
      </c>
      <c r="B280" s="116">
        <f>COUNTIFS($D$2:D280,D280,$F$2:F280,F280)</f>
        <v>1</v>
      </c>
      <c r="C280" s="345">
        <v>6816</v>
      </c>
      <c r="D280" s="154" t="s">
        <v>2113</v>
      </c>
      <c r="E280" s="152" t="s">
        <v>1001</v>
      </c>
      <c r="F280" s="152">
        <v>390313447</v>
      </c>
      <c r="G280" s="152">
        <v>78</v>
      </c>
      <c r="H280" s="152" t="s">
        <v>2571</v>
      </c>
      <c r="I280" s="274" t="s">
        <v>60</v>
      </c>
      <c r="J280" s="153" t="s">
        <v>812</v>
      </c>
      <c r="K280" s="318" t="s">
        <v>670</v>
      </c>
      <c r="L280" s="152">
        <v>10</v>
      </c>
      <c r="M280" s="152">
        <v>2</v>
      </c>
      <c r="N280" s="152"/>
      <c r="O280" s="152"/>
      <c r="P280" s="380" t="s">
        <v>2562</v>
      </c>
      <c r="Q280" s="380"/>
      <c r="R280" s="380"/>
      <c r="S280" s="200" t="s">
        <v>1244</v>
      </c>
      <c r="T280" s="525" t="s">
        <v>1477</v>
      </c>
      <c r="U280" s="525" t="s">
        <v>1493</v>
      </c>
      <c r="V280" s="200" t="s">
        <v>1477</v>
      </c>
      <c r="W280" s="523" t="s">
        <v>2396</v>
      </c>
      <c r="X280" s="200" t="s">
        <v>1477</v>
      </c>
      <c r="Y280" s="200"/>
      <c r="Z280" s="116"/>
      <c r="AA280" s="152"/>
      <c r="AB280" s="339">
        <v>4057</v>
      </c>
      <c r="AC280" s="334"/>
      <c r="AD280" s="334"/>
      <c r="AE280" s="334"/>
      <c r="AF280" s="334"/>
      <c r="AG280" s="127" t="s">
        <v>2570</v>
      </c>
      <c r="AH280" s="147">
        <v>4.3899999999999997</v>
      </c>
      <c r="AI280" s="146">
        <v>4.22</v>
      </c>
      <c r="AJ280" s="145">
        <v>90.4</v>
      </c>
      <c r="AK280" s="116">
        <v>4.0199999999999996</v>
      </c>
      <c r="AL280" s="123">
        <v>0.1</v>
      </c>
      <c r="AQ280" s="116">
        <v>60</v>
      </c>
      <c r="AR280" s="116">
        <v>39.9</v>
      </c>
      <c r="AS280" s="142">
        <v>1.5037593984962407</v>
      </c>
      <c r="AT280" s="120">
        <v>0.1</v>
      </c>
      <c r="AU280" s="116" t="s">
        <v>124</v>
      </c>
      <c r="AV280" s="116">
        <v>6.53</v>
      </c>
      <c r="AW280" s="119">
        <v>10.3</v>
      </c>
      <c r="AX280" s="440"/>
      <c r="AY280" s="440"/>
      <c r="AZ280" s="440"/>
      <c r="BA280" s="440"/>
      <c r="BB280" s="440"/>
      <c r="BC280" s="440"/>
      <c r="BD280" s="440"/>
      <c r="BE280" s="440"/>
      <c r="BF280" s="440"/>
      <c r="BG280" s="440"/>
      <c r="BH280" s="440"/>
      <c r="BI280" s="440"/>
      <c r="BJ280" s="116" t="s">
        <v>778</v>
      </c>
      <c r="BK280" s="208" t="s">
        <v>409</v>
      </c>
      <c r="BL280" s="208" t="s">
        <v>409</v>
      </c>
      <c r="BM280" s="208">
        <v>4057</v>
      </c>
      <c r="BN280" s="483">
        <v>0.86899999999999999</v>
      </c>
      <c r="BO280" s="483">
        <v>0.13100000000000001</v>
      </c>
      <c r="BP280" s="283">
        <v>6.4</v>
      </c>
      <c r="BQ280" s="283">
        <v>3133</v>
      </c>
      <c r="BR280" s="283" t="s">
        <v>409</v>
      </c>
      <c r="BS280" s="208">
        <v>6.31</v>
      </c>
      <c r="BT280" s="276">
        <v>0</v>
      </c>
      <c r="BU280" s="116"/>
    </row>
    <row r="281" spans="1:73">
      <c r="A281" s="116">
        <v>181</v>
      </c>
      <c r="B281" s="116">
        <f>COUNTIFS($D$2:D281,D281,$F$2:F281,F281)</f>
        <v>1</v>
      </c>
      <c r="C281" s="345">
        <v>6819</v>
      </c>
      <c r="D281" s="154" t="s">
        <v>918</v>
      </c>
      <c r="E281" s="152" t="s">
        <v>979</v>
      </c>
      <c r="F281" s="152">
        <v>390210427</v>
      </c>
      <c r="G281" s="152">
        <v>78</v>
      </c>
      <c r="H281" s="152" t="s">
        <v>2569</v>
      </c>
      <c r="I281" s="274" t="s">
        <v>2568</v>
      </c>
      <c r="J281" s="153" t="s">
        <v>812</v>
      </c>
      <c r="K281" s="318" t="s">
        <v>670</v>
      </c>
      <c r="L281" s="152">
        <v>10</v>
      </c>
      <c r="M281" s="152" t="s">
        <v>2567</v>
      </c>
      <c r="N281" s="152"/>
      <c r="O281" s="152"/>
      <c r="P281" s="380" t="s">
        <v>2562</v>
      </c>
      <c r="Q281" s="380"/>
      <c r="R281" s="380"/>
      <c r="S281" s="200" t="s">
        <v>1244</v>
      </c>
      <c r="T281" s="525" t="s">
        <v>1493</v>
      </c>
      <c r="U281" s="524" t="s">
        <v>2509</v>
      </c>
      <c r="V281" s="200" t="s">
        <v>1493</v>
      </c>
      <c r="W281" s="523" t="s">
        <v>2396</v>
      </c>
      <c r="X281" s="200" t="s">
        <v>1477</v>
      </c>
      <c r="Y281" s="200" t="s">
        <v>1493</v>
      </c>
      <c r="Z281" s="116"/>
      <c r="AA281" s="152"/>
      <c r="AB281" s="339">
        <v>219731</v>
      </c>
      <c r="AC281" s="334"/>
      <c r="AD281" s="334"/>
      <c r="AE281" s="334"/>
      <c r="AF281" s="334"/>
      <c r="AG281" s="127" t="s">
        <v>777</v>
      </c>
      <c r="AH281" s="147">
        <v>0.12</v>
      </c>
      <c r="AI281" s="146">
        <v>0.57999999999999996</v>
      </c>
      <c r="AJ281" s="145">
        <v>98.5</v>
      </c>
      <c r="AK281" s="116">
        <v>0.12</v>
      </c>
      <c r="AL281" s="123">
        <v>0</v>
      </c>
      <c r="AQ281" s="116">
        <v>69.099999999999994</v>
      </c>
      <c r="AR281" s="116">
        <v>30</v>
      </c>
      <c r="AS281" s="142">
        <v>2.3033333333333332</v>
      </c>
      <c r="AT281" s="120">
        <v>0</v>
      </c>
      <c r="AU281" s="116" t="s">
        <v>124</v>
      </c>
      <c r="AV281" s="116">
        <v>14.8</v>
      </c>
      <c r="AW281" s="119">
        <v>13.3</v>
      </c>
      <c r="AX281" s="440"/>
      <c r="AY281" s="440"/>
      <c r="AZ281" s="440"/>
      <c r="BA281" s="440"/>
      <c r="BB281" s="440"/>
      <c r="BC281" s="440"/>
      <c r="BD281" s="440"/>
      <c r="BE281" s="440"/>
      <c r="BF281" s="440"/>
      <c r="BG281" s="440"/>
      <c r="BH281" s="440"/>
      <c r="BI281" s="440"/>
      <c r="BJ281" s="116" t="s">
        <v>778</v>
      </c>
      <c r="BK281" s="208">
        <v>346.2</v>
      </c>
      <c r="BL281" s="208">
        <v>696.4</v>
      </c>
      <c r="BM281" s="208">
        <v>375119</v>
      </c>
      <c r="BN281" s="483">
        <v>0.89600000000000002</v>
      </c>
      <c r="BO281" s="483">
        <v>0.104</v>
      </c>
      <c r="BP281" s="283">
        <v>87</v>
      </c>
      <c r="BQ281" s="283" t="s">
        <v>411</v>
      </c>
      <c r="BR281" s="283" t="s">
        <v>409</v>
      </c>
      <c r="BS281" s="208">
        <v>16.73</v>
      </c>
      <c r="BT281" s="276">
        <v>4</v>
      </c>
      <c r="BU281" s="116"/>
    </row>
    <row r="282" spans="1:73">
      <c r="A282" s="116">
        <v>182</v>
      </c>
      <c r="B282" s="116">
        <f>COUNTIFS($D$2:D282,D282,$F$2:F282,F282)</f>
        <v>1</v>
      </c>
      <c r="C282" s="345">
        <v>6824</v>
      </c>
      <c r="D282" s="345" t="s">
        <v>2566</v>
      </c>
      <c r="E282" s="152" t="s">
        <v>1264</v>
      </c>
      <c r="F282" s="152">
        <v>9008145773</v>
      </c>
      <c r="G282" s="152">
        <v>27</v>
      </c>
      <c r="H282" s="152" t="s">
        <v>2565</v>
      </c>
      <c r="I282" s="274" t="s">
        <v>2564</v>
      </c>
      <c r="J282" s="153" t="s">
        <v>812</v>
      </c>
      <c r="K282" s="318" t="s">
        <v>670</v>
      </c>
      <c r="L282" s="152">
        <v>20</v>
      </c>
      <c r="M282" s="152">
        <v>8</v>
      </c>
      <c r="N282" s="152"/>
      <c r="O282" s="152"/>
      <c r="P282" s="380" t="s">
        <v>2562</v>
      </c>
      <c r="Q282" s="546"/>
      <c r="R282" s="380"/>
      <c r="S282" s="200" t="s">
        <v>1244</v>
      </c>
      <c r="T282" s="525" t="s">
        <v>1493</v>
      </c>
      <c r="U282" s="524" t="s">
        <v>2509</v>
      </c>
      <c r="V282" s="200" t="s">
        <v>1493</v>
      </c>
      <c r="W282" s="523" t="s">
        <v>2396</v>
      </c>
      <c r="X282" s="200" t="s">
        <v>1477</v>
      </c>
      <c r="Y282" s="200" t="s">
        <v>1493</v>
      </c>
      <c r="Z282" s="116"/>
      <c r="AA282" s="152"/>
      <c r="AB282" s="339">
        <v>4659</v>
      </c>
      <c r="AC282" s="334"/>
      <c r="AD282" s="334"/>
      <c r="AE282" s="334"/>
      <c r="AF282" s="334"/>
      <c r="AG282" s="127" t="s">
        <v>777</v>
      </c>
      <c r="AH282" s="147">
        <v>53.5</v>
      </c>
      <c r="AI282" s="146">
        <v>42.5</v>
      </c>
      <c r="AJ282" s="145">
        <v>1.65</v>
      </c>
      <c r="AK282" s="116">
        <v>40.799999999999997</v>
      </c>
      <c r="AL282" s="123">
        <v>2.5</v>
      </c>
      <c r="AQ282" s="116">
        <v>41.1</v>
      </c>
      <c r="AR282" s="116">
        <v>58.8</v>
      </c>
      <c r="AS282" s="142">
        <v>0.69897959183673475</v>
      </c>
      <c r="AT282" s="120" t="s">
        <v>124</v>
      </c>
      <c r="AU282" s="116" t="s">
        <v>124</v>
      </c>
      <c r="AV282" s="116">
        <v>4.1100000000000003</v>
      </c>
      <c r="AW282" s="119">
        <v>10.6</v>
      </c>
      <c r="AX282" s="440"/>
      <c r="AY282" s="440"/>
      <c r="AZ282" s="440"/>
      <c r="BA282" s="440"/>
      <c r="BB282" s="440"/>
      <c r="BC282" s="440"/>
      <c r="BD282" s="440"/>
      <c r="BE282" s="440"/>
      <c r="BF282" s="440"/>
      <c r="BG282" s="440"/>
      <c r="BH282" s="440"/>
      <c r="BI282" s="440"/>
      <c r="BJ282" s="116" t="s">
        <v>793</v>
      </c>
      <c r="BK282" s="208">
        <v>3.5</v>
      </c>
      <c r="BL282" s="208" t="s">
        <v>409</v>
      </c>
      <c r="BM282" s="208">
        <v>4659</v>
      </c>
      <c r="BN282" s="483">
        <v>2.5999999999999999E-2</v>
      </c>
      <c r="BO282" s="483">
        <v>0.97399999999999998</v>
      </c>
      <c r="BP282" s="283" t="s">
        <v>409</v>
      </c>
      <c r="BQ282" s="283" t="s">
        <v>409</v>
      </c>
      <c r="BR282" s="283" t="s">
        <v>409</v>
      </c>
      <c r="BS282" s="208" t="s">
        <v>409</v>
      </c>
      <c r="BT282" s="276">
        <v>0</v>
      </c>
      <c r="BU282" s="116"/>
    </row>
    <row r="283" spans="1:73">
      <c r="A283" s="116">
        <v>183</v>
      </c>
      <c r="B283" s="116">
        <f>COUNTIFS($D$2:D283,D283,$F$2:F283,F283)</f>
        <v>2</v>
      </c>
      <c r="C283" s="345">
        <v>6827</v>
      </c>
      <c r="D283" s="154" t="s">
        <v>1796</v>
      </c>
      <c r="E283" s="152" t="s">
        <v>1775</v>
      </c>
      <c r="F283" s="152">
        <v>9155185721</v>
      </c>
      <c r="G283" s="152">
        <v>26</v>
      </c>
      <c r="H283" s="152" t="s">
        <v>2563</v>
      </c>
      <c r="I283" s="274" t="s">
        <v>529</v>
      </c>
      <c r="J283" s="153" t="s">
        <v>812</v>
      </c>
      <c r="K283" s="318" t="s">
        <v>670</v>
      </c>
      <c r="L283" s="152">
        <v>7</v>
      </c>
      <c r="M283" s="152" t="s">
        <v>881</v>
      </c>
      <c r="N283" s="152"/>
      <c r="O283" s="152"/>
      <c r="P283" s="380" t="s">
        <v>2562</v>
      </c>
      <c r="Q283" s="380"/>
      <c r="R283" s="380"/>
      <c r="S283" s="200" t="s">
        <v>1244</v>
      </c>
      <c r="T283" s="525" t="s">
        <v>1493</v>
      </c>
      <c r="U283" s="524" t="s">
        <v>2509</v>
      </c>
      <c r="V283" s="200" t="s">
        <v>1493</v>
      </c>
      <c r="W283" s="523" t="s">
        <v>2396</v>
      </c>
      <c r="X283" s="200" t="s">
        <v>1477</v>
      </c>
      <c r="Y283" s="200" t="s">
        <v>1493</v>
      </c>
      <c r="Z283" s="116"/>
      <c r="AA283" s="152"/>
      <c r="AB283" s="490">
        <v>23649</v>
      </c>
      <c r="AC283" s="488"/>
      <c r="AD283" s="488"/>
      <c r="AE283" s="488"/>
      <c r="AF283" s="488"/>
      <c r="AG283" s="127" t="s">
        <v>777</v>
      </c>
      <c r="AH283" s="147">
        <v>4.43</v>
      </c>
      <c r="AI283" s="146">
        <v>2.2999999999999998</v>
      </c>
      <c r="AJ283" s="145">
        <v>92.5</v>
      </c>
      <c r="AK283" s="116">
        <v>4.09</v>
      </c>
      <c r="AL283" s="123">
        <v>0</v>
      </c>
      <c r="AQ283" s="116">
        <v>62.9</v>
      </c>
      <c r="AR283" s="116">
        <v>36.6</v>
      </c>
      <c r="AS283" s="142">
        <v>1.7185792349726774</v>
      </c>
      <c r="AT283" s="120">
        <v>0</v>
      </c>
      <c r="AU283" s="116" t="s">
        <v>124</v>
      </c>
      <c r="AV283" s="116">
        <v>19.3</v>
      </c>
      <c r="AW283" s="119">
        <v>26</v>
      </c>
      <c r="AX283" s="440"/>
      <c r="AY283" s="440"/>
      <c r="AZ283" s="440"/>
      <c r="BA283" s="440"/>
      <c r="BB283" s="440"/>
      <c r="BC283" s="440"/>
      <c r="BD283" s="440"/>
      <c r="BE283" s="440"/>
      <c r="BF283" s="440"/>
      <c r="BG283" s="440"/>
      <c r="BH283" s="440"/>
      <c r="BI283" s="440"/>
      <c r="BJ283" s="116" t="s">
        <v>784</v>
      </c>
      <c r="BK283" s="544">
        <v>29.6</v>
      </c>
      <c r="BL283" s="544">
        <v>9.9</v>
      </c>
      <c r="BM283" s="544">
        <v>23649</v>
      </c>
      <c r="BN283" s="545">
        <v>86.8</v>
      </c>
      <c r="BO283" s="545">
        <v>13.2</v>
      </c>
      <c r="BP283" s="545">
        <v>22</v>
      </c>
      <c r="BQ283" s="545">
        <v>44781</v>
      </c>
      <c r="BR283" s="545" t="s">
        <v>409</v>
      </c>
      <c r="BS283" s="544">
        <v>6.97</v>
      </c>
      <c r="BT283" s="543">
        <v>0</v>
      </c>
      <c r="BU283" s="116"/>
    </row>
    <row r="284" spans="1:73">
      <c r="A284" s="116">
        <v>184</v>
      </c>
      <c r="B284" s="116">
        <f>COUNTIFS($D$2:D284,D284,$F$2:F284,F284)</f>
        <v>1</v>
      </c>
      <c r="C284" s="345">
        <v>6832</v>
      </c>
      <c r="D284" s="154" t="s">
        <v>2547</v>
      </c>
      <c r="E284" s="152" t="s">
        <v>2362</v>
      </c>
      <c r="F284" s="152">
        <v>340429480</v>
      </c>
      <c r="G284" s="152">
        <v>83</v>
      </c>
      <c r="H284" s="152" t="s">
        <v>2561</v>
      </c>
      <c r="I284" s="274" t="s">
        <v>614</v>
      </c>
      <c r="J284" s="153" t="s">
        <v>812</v>
      </c>
      <c r="K284" s="318" t="s">
        <v>670</v>
      </c>
      <c r="L284" s="267" t="s">
        <v>2548</v>
      </c>
      <c r="M284" s="267" t="s">
        <v>2560</v>
      </c>
      <c r="N284" s="152"/>
      <c r="O284" s="152"/>
      <c r="P284" s="380" t="s">
        <v>2521</v>
      </c>
      <c r="Q284" s="380"/>
      <c r="R284" s="380"/>
      <c r="S284" s="200" t="s">
        <v>1244</v>
      </c>
      <c r="T284" s="525" t="s">
        <v>1493</v>
      </c>
      <c r="U284" s="524" t="s">
        <v>2509</v>
      </c>
      <c r="V284" s="200" t="s">
        <v>1493</v>
      </c>
      <c r="W284" s="523" t="s">
        <v>2396</v>
      </c>
      <c r="X284" s="200" t="s">
        <v>1477</v>
      </c>
      <c r="Y284" s="200" t="s">
        <v>1493</v>
      </c>
      <c r="Z284" s="116"/>
      <c r="AA284" s="152"/>
      <c r="AB284" s="490">
        <v>23676</v>
      </c>
      <c r="AC284" s="488"/>
      <c r="AD284" s="488"/>
      <c r="AE284" s="488"/>
      <c r="AF284" s="488"/>
      <c r="AG284" s="127" t="s">
        <v>781</v>
      </c>
      <c r="AH284" s="147">
        <v>0.19</v>
      </c>
      <c r="AI284" s="146">
        <v>4.07</v>
      </c>
      <c r="AJ284" s="145">
        <v>94</v>
      </c>
      <c r="AK284" s="116">
        <v>0.17</v>
      </c>
      <c r="AL284" s="123">
        <v>0</v>
      </c>
      <c r="AQ284" s="116">
        <v>85.5</v>
      </c>
      <c r="AR284" s="116">
        <v>14.4</v>
      </c>
      <c r="AS284" s="142">
        <v>5.9375</v>
      </c>
      <c r="AT284" s="120">
        <v>0</v>
      </c>
      <c r="AU284" s="116" t="s">
        <v>124</v>
      </c>
      <c r="AV284" s="116">
        <v>4.55</v>
      </c>
      <c r="AW284" s="119">
        <v>8.0299999999999994</v>
      </c>
      <c r="AX284" s="440"/>
      <c r="AY284" s="440"/>
      <c r="AZ284" s="440"/>
      <c r="BA284" s="440"/>
      <c r="BB284" s="440"/>
      <c r="BC284" s="440"/>
      <c r="BD284" s="440"/>
      <c r="BE284" s="440"/>
      <c r="BF284" s="440"/>
      <c r="BG284" s="440"/>
      <c r="BH284" s="440"/>
      <c r="BI284" s="440"/>
      <c r="BJ284" s="116" t="s">
        <v>778</v>
      </c>
      <c r="BK284" s="208">
        <v>130.9</v>
      </c>
      <c r="BL284" s="208" t="s">
        <v>409</v>
      </c>
      <c r="BM284" s="208">
        <v>23676</v>
      </c>
      <c r="BN284" s="483">
        <v>0.92200000000000004</v>
      </c>
      <c r="BO284" s="483">
        <v>7.8E-2</v>
      </c>
      <c r="BP284" s="283" t="s">
        <v>409</v>
      </c>
      <c r="BQ284" s="283" t="s">
        <v>409</v>
      </c>
      <c r="BR284" s="283" t="s">
        <v>409</v>
      </c>
      <c r="BS284" s="208" t="s">
        <v>409</v>
      </c>
      <c r="BT284" s="276">
        <v>0</v>
      </c>
      <c r="BU284" s="116"/>
    </row>
    <row r="285" spans="1:73">
      <c r="A285" s="116">
        <v>185</v>
      </c>
      <c r="B285" s="116">
        <f>COUNTIFS($D$2:D285,D285,$F$2:F285,F285)</f>
        <v>1</v>
      </c>
      <c r="C285" s="499">
        <v>6850</v>
      </c>
      <c r="D285" s="420" t="s">
        <v>2559</v>
      </c>
      <c r="E285" s="411" t="s">
        <v>1353</v>
      </c>
      <c r="F285" s="411">
        <v>7907314536</v>
      </c>
      <c r="G285" s="152">
        <v>38</v>
      </c>
      <c r="H285" s="411" t="s">
        <v>2546</v>
      </c>
      <c r="I285" s="419" t="s">
        <v>164</v>
      </c>
      <c r="J285" s="418" t="s">
        <v>812</v>
      </c>
      <c r="K285" s="417" t="s">
        <v>670</v>
      </c>
      <c r="L285" s="411" t="s">
        <v>2558</v>
      </c>
      <c r="M285" s="411" t="s">
        <v>2557</v>
      </c>
      <c r="N285" s="411"/>
      <c r="O285" s="411"/>
      <c r="P285" s="415" t="s">
        <v>2521</v>
      </c>
      <c r="Q285" s="415"/>
      <c r="R285" s="415"/>
      <c r="S285" s="412" t="s">
        <v>1244</v>
      </c>
      <c r="T285" s="412" t="s">
        <v>2554</v>
      </c>
      <c r="U285" s="414" t="s">
        <v>1493</v>
      </c>
      <c r="V285" s="412" t="s">
        <v>1493</v>
      </c>
      <c r="W285" s="413" t="s">
        <v>2555</v>
      </c>
      <c r="X285" s="412" t="s">
        <v>1477</v>
      </c>
      <c r="Y285" s="412" t="s">
        <v>1493</v>
      </c>
      <c r="Z285" s="411"/>
      <c r="AA285" s="411"/>
      <c r="AB285" s="410">
        <v>466</v>
      </c>
      <c r="AC285" s="409"/>
      <c r="AD285" s="409"/>
      <c r="AE285" s="409"/>
      <c r="AF285" s="409"/>
      <c r="AG285" s="542" t="s">
        <v>781</v>
      </c>
      <c r="AH285" s="408" t="s">
        <v>124</v>
      </c>
      <c r="AI285" s="407" t="s">
        <v>124</v>
      </c>
      <c r="AJ285" s="406" t="s">
        <v>124</v>
      </c>
      <c r="AK285" s="402"/>
      <c r="AL285" s="465"/>
      <c r="AM285" s="402"/>
      <c r="AN285" s="402"/>
      <c r="AO285" s="404"/>
      <c r="AP285" s="464"/>
      <c r="AQ285" s="402"/>
      <c r="AR285" s="402"/>
      <c r="AS285" s="496"/>
      <c r="AT285" s="495"/>
      <c r="AU285" s="402"/>
      <c r="AV285" s="402"/>
      <c r="AW285" s="464"/>
      <c r="AX285" s="463"/>
      <c r="AY285" s="463"/>
      <c r="AZ285" s="463"/>
      <c r="BA285" s="463"/>
      <c r="BB285" s="463"/>
      <c r="BC285" s="463"/>
      <c r="BD285" s="463"/>
      <c r="BE285" s="463"/>
      <c r="BF285" s="463"/>
      <c r="BG285" s="463"/>
      <c r="BH285" s="463"/>
      <c r="BI285" s="463"/>
      <c r="BJ285" s="402" t="s">
        <v>124</v>
      </c>
      <c r="BK285" s="214" t="s">
        <v>409</v>
      </c>
      <c r="BL285" s="214" t="s">
        <v>409</v>
      </c>
      <c r="BM285" s="214">
        <v>466</v>
      </c>
      <c r="BN285" s="289">
        <v>3.4</v>
      </c>
      <c r="BO285" s="289">
        <v>96.6</v>
      </c>
      <c r="BP285" s="289" t="s">
        <v>409</v>
      </c>
      <c r="BQ285" s="289" t="s">
        <v>409</v>
      </c>
      <c r="BR285" s="289" t="s">
        <v>409</v>
      </c>
      <c r="BS285" s="214" t="s">
        <v>409</v>
      </c>
      <c r="BT285" s="214">
        <v>0</v>
      </c>
      <c r="BU285" s="531"/>
    </row>
    <row r="286" spans="1:73">
      <c r="A286" s="116">
        <v>186</v>
      </c>
      <c r="B286" s="116">
        <f>COUNTIFS($D$2:D286,D286,$F$2:F286,F286)</f>
        <v>1</v>
      </c>
      <c r="C286" s="499">
        <v>6851</v>
      </c>
      <c r="D286" s="420" t="s">
        <v>2556</v>
      </c>
      <c r="E286" s="411" t="s">
        <v>979</v>
      </c>
      <c r="F286" s="411">
        <v>460227423</v>
      </c>
      <c r="G286" s="152">
        <v>71</v>
      </c>
      <c r="H286" s="411" t="s">
        <v>2546</v>
      </c>
      <c r="I286" s="419" t="s">
        <v>60</v>
      </c>
      <c r="J286" s="418" t="s">
        <v>812</v>
      </c>
      <c r="K286" s="417" t="s">
        <v>670</v>
      </c>
      <c r="L286" s="411" t="s">
        <v>2550</v>
      </c>
      <c r="M286" s="411">
        <v>2</v>
      </c>
      <c r="N286" s="411"/>
      <c r="O286" s="411"/>
      <c r="P286" s="415" t="s">
        <v>2521</v>
      </c>
      <c r="Q286" s="415"/>
      <c r="R286" s="415"/>
      <c r="S286" s="412" t="s">
        <v>1244</v>
      </c>
      <c r="T286" s="412" t="s">
        <v>2554</v>
      </c>
      <c r="U286" s="414" t="s">
        <v>1493</v>
      </c>
      <c r="V286" s="412" t="s">
        <v>1493</v>
      </c>
      <c r="W286" s="413" t="s">
        <v>2555</v>
      </c>
      <c r="X286" s="412" t="s">
        <v>1477</v>
      </c>
      <c r="Y286" s="412" t="s">
        <v>1493</v>
      </c>
      <c r="Z286" s="411"/>
      <c r="AA286" s="411"/>
      <c r="AB286" s="410">
        <v>1062</v>
      </c>
      <c r="AC286" s="409"/>
      <c r="AD286" s="409"/>
      <c r="AE286" s="409"/>
      <c r="AF286" s="409"/>
      <c r="AG286" s="542" t="s">
        <v>777</v>
      </c>
      <c r="AH286" s="408" t="s">
        <v>124</v>
      </c>
      <c r="AI286" s="407" t="s">
        <v>124</v>
      </c>
      <c r="AJ286" s="406" t="s">
        <v>124</v>
      </c>
      <c r="AK286" s="402"/>
      <c r="AL286" s="465"/>
      <c r="AM286" s="402"/>
      <c r="AN286" s="402"/>
      <c r="AO286" s="404"/>
      <c r="AP286" s="464"/>
      <c r="AQ286" s="402"/>
      <c r="AR286" s="402"/>
      <c r="AS286" s="496"/>
      <c r="AT286" s="495"/>
      <c r="AU286" s="402"/>
      <c r="AV286" s="402"/>
      <c r="AW286" s="464"/>
      <c r="AX286" s="463"/>
      <c r="AY286" s="463"/>
      <c r="AZ286" s="463"/>
      <c r="BA286" s="463"/>
      <c r="BB286" s="463"/>
      <c r="BC286" s="463"/>
      <c r="BD286" s="463"/>
      <c r="BE286" s="463"/>
      <c r="BF286" s="463"/>
      <c r="BG286" s="463"/>
      <c r="BH286" s="463"/>
      <c r="BI286" s="463"/>
      <c r="BJ286" s="402" t="s">
        <v>124</v>
      </c>
      <c r="BK286" s="214" t="s">
        <v>409</v>
      </c>
      <c r="BL286" s="214" t="s">
        <v>409</v>
      </c>
      <c r="BM286" s="214">
        <v>1062</v>
      </c>
      <c r="BN286" s="289">
        <v>55.2</v>
      </c>
      <c r="BO286" s="289">
        <v>44.8</v>
      </c>
      <c r="BP286" s="289" t="s">
        <v>409</v>
      </c>
      <c r="BQ286" s="289" t="s">
        <v>409</v>
      </c>
      <c r="BR286" s="289" t="s">
        <v>409</v>
      </c>
      <c r="BS286" s="214" t="s">
        <v>409</v>
      </c>
      <c r="BT286" s="214">
        <v>0</v>
      </c>
      <c r="BU286" s="531"/>
    </row>
    <row r="287" spans="1:73">
      <c r="A287" s="116">
        <v>187</v>
      </c>
      <c r="B287" s="116">
        <f>COUNTIFS($D$2:D287,D287,$F$2:F287,F287)</f>
        <v>1</v>
      </c>
      <c r="C287" s="541">
        <v>6852</v>
      </c>
      <c r="D287" s="433" t="s">
        <v>356</v>
      </c>
      <c r="E287" s="426" t="s">
        <v>242</v>
      </c>
      <c r="F287" s="426">
        <v>6404271181</v>
      </c>
      <c r="G287" s="152">
        <v>53</v>
      </c>
      <c r="H287" s="426" t="s">
        <v>2546</v>
      </c>
      <c r="I287" s="540" t="s">
        <v>873</v>
      </c>
      <c r="J287" s="192" t="s">
        <v>812</v>
      </c>
      <c r="K287" s="427" t="s">
        <v>670</v>
      </c>
      <c r="L287" s="539" t="s">
        <v>2548</v>
      </c>
      <c r="M287" s="426">
        <v>2</v>
      </c>
      <c r="N287" s="426"/>
      <c r="O287" s="426"/>
      <c r="P287" s="538" t="s">
        <v>2521</v>
      </c>
      <c r="Q287" s="538"/>
      <c r="R287" s="538"/>
      <c r="S287" s="428" t="s">
        <v>1244</v>
      </c>
      <c r="T287" s="430" t="s">
        <v>2554</v>
      </c>
      <c r="U287" s="537" t="s">
        <v>2509</v>
      </c>
      <c r="V287" s="428" t="s">
        <v>1493</v>
      </c>
      <c r="W287" s="536" t="s">
        <v>2553</v>
      </c>
      <c r="X287" s="428" t="s">
        <v>1477</v>
      </c>
      <c r="Y287" s="428" t="s">
        <v>2399</v>
      </c>
      <c r="Z287" s="425"/>
      <c r="AA287" s="426"/>
      <c r="AB287" s="490">
        <v>7348</v>
      </c>
      <c r="AC287" s="488"/>
      <c r="AD287" s="488"/>
      <c r="AE287" s="488"/>
      <c r="AF287" s="488"/>
      <c r="AG287" s="535" t="s">
        <v>777</v>
      </c>
      <c r="AH287" s="147">
        <v>2.92</v>
      </c>
      <c r="AI287" s="146">
        <v>5.49</v>
      </c>
      <c r="AJ287" s="145">
        <v>89.8</v>
      </c>
      <c r="AK287" s="425">
        <v>2.4900000000000002</v>
      </c>
      <c r="AL287" s="534">
        <v>0.1</v>
      </c>
      <c r="AM287" s="425"/>
      <c r="AN287" s="425"/>
      <c r="AO287" s="533"/>
      <c r="AP287" s="532"/>
      <c r="AQ287" s="116">
        <v>55.8</v>
      </c>
      <c r="AR287" s="116">
        <v>44</v>
      </c>
      <c r="AS287" s="142">
        <v>1.2681818181818181</v>
      </c>
      <c r="AT287" s="120">
        <v>0</v>
      </c>
      <c r="AU287" s="116" t="s">
        <v>124</v>
      </c>
      <c r="AV287" s="425">
        <v>3.48</v>
      </c>
      <c r="AW287" s="532">
        <v>8.1300000000000008</v>
      </c>
      <c r="AX287" s="440"/>
      <c r="AY287" s="440"/>
      <c r="AZ287" s="440"/>
      <c r="BA287" s="440"/>
      <c r="BB287" s="440"/>
      <c r="BC287" s="440"/>
      <c r="BD287" s="440"/>
      <c r="BE287" s="440"/>
      <c r="BF287" s="440"/>
      <c r="BG287" s="440"/>
      <c r="BH287" s="440"/>
      <c r="BI287" s="440"/>
      <c r="BJ287" s="425" t="s">
        <v>778</v>
      </c>
      <c r="BK287" s="208" t="s">
        <v>409</v>
      </c>
      <c r="BL287" s="208" t="s">
        <v>409</v>
      </c>
      <c r="BM287" s="208">
        <v>7348</v>
      </c>
      <c r="BN287" s="283">
        <v>11.2</v>
      </c>
      <c r="BO287" s="283">
        <v>88.8</v>
      </c>
      <c r="BP287" s="283" t="s">
        <v>409</v>
      </c>
      <c r="BQ287" s="283" t="s">
        <v>409</v>
      </c>
      <c r="BR287" s="283" t="s">
        <v>409</v>
      </c>
      <c r="BS287" s="208" t="s">
        <v>409</v>
      </c>
      <c r="BT287" s="276">
        <v>0</v>
      </c>
      <c r="BU287" s="531"/>
    </row>
    <row r="288" spans="1:73">
      <c r="A288" s="116">
        <v>188</v>
      </c>
      <c r="B288" s="116">
        <f>COUNTIFS($D$2:D288,D288,$F$2:F288,F288)</f>
        <v>1</v>
      </c>
      <c r="C288" s="345">
        <v>6853</v>
      </c>
      <c r="D288" s="154" t="s">
        <v>918</v>
      </c>
      <c r="E288" s="152" t="s">
        <v>2552</v>
      </c>
      <c r="F288" s="152">
        <v>7510035313</v>
      </c>
      <c r="G288" s="152">
        <v>42</v>
      </c>
      <c r="H288" s="152" t="s">
        <v>2546</v>
      </c>
      <c r="I288" s="274" t="s">
        <v>2551</v>
      </c>
      <c r="J288" s="153" t="s">
        <v>812</v>
      </c>
      <c r="K288" s="318" t="s">
        <v>670</v>
      </c>
      <c r="L288" s="267" t="s">
        <v>2550</v>
      </c>
      <c r="M288" s="152">
        <v>9</v>
      </c>
      <c r="N288" s="152"/>
      <c r="O288" s="152"/>
      <c r="P288" s="380" t="s">
        <v>2521</v>
      </c>
      <c r="Q288" s="380"/>
      <c r="R288" s="380"/>
      <c r="S288" s="200" t="s">
        <v>1244</v>
      </c>
      <c r="T288" s="525" t="s">
        <v>1493</v>
      </c>
      <c r="U288" s="524" t="s">
        <v>2509</v>
      </c>
      <c r="V288" s="200" t="s">
        <v>1493</v>
      </c>
      <c r="W288" s="523" t="s">
        <v>2396</v>
      </c>
      <c r="X288" s="200" t="s">
        <v>1477</v>
      </c>
      <c r="Y288" s="200" t="s">
        <v>2399</v>
      </c>
      <c r="Z288" s="116"/>
      <c r="AA288" s="152"/>
      <c r="AB288" s="339">
        <v>1787</v>
      </c>
      <c r="AC288" s="334"/>
      <c r="AD288" s="334"/>
      <c r="AE288" s="334"/>
      <c r="AF288" s="334"/>
      <c r="AG288" s="127" t="s">
        <v>777</v>
      </c>
      <c r="AH288" s="147">
        <v>14.3</v>
      </c>
      <c r="AI288" s="146">
        <v>82</v>
      </c>
      <c r="AJ288" s="145">
        <v>1.1000000000000001</v>
      </c>
      <c r="AK288" s="116">
        <v>6.49</v>
      </c>
      <c r="AL288" s="123">
        <v>1.6</v>
      </c>
      <c r="AQ288" s="116">
        <v>63.9</v>
      </c>
      <c r="AR288" s="116">
        <v>34.799999999999997</v>
      </c>
      <c r="AS288" s="142">
        <v>1.8362068965517242</v>
      </c>
      <c r="AT288" s="120" t="s">
        <v>124</v>
      </c>
      <c r="AU288" s="116" t="s">
        <v>124</v>
      </c>
      <c r="AV288" s="116">
        <v>2.52</v>
      </c>
      <c r="AW288" s="119">
        <v>8.85</v>
      </c>
      <c r="AX288" s="440"/>
      <c r="AY288" s="440"/>
      <c r="AZ288" s="440"/>
      <c r="BA288" s="440"/>
      <c r="BB288" s="440"/>
      <c r="BC288" s="440"/>
      <c r="BD288" s="440"/>
      <c r="BE288" s="440"/>
      <c r="BF288" s="440"/>
      <c r="BG288" s="440"/>
      <c r="BH288" s="440"/>
      <c r="BI288" s="440"/>
      <c r="BJ288" s="118" t="s">
        <v>792</v>
      </c>
      <c r="BK288" s="208" t="s">
        <v>409</v>
      </c>
      <c r="BL288" s="208" t="s">
        <v>409</v>
      </c>
      <c r="BM288" s="208">
        <v>1787</v>
      </c>
      <c r="BN288" s="483">
        <v>6.4000000000000001E-2</v>
      </c>
      <c r="BO288" s="483">
        <v>0.93600000000000005</v>
      </c>
      <c r="BP288" s="283">
        <v>2.1</v>
      </c>
      <c r="BQ288" s="283">
        <v>1018</v>
      </c>
      <c r="BR288" s="283">
        <v>56.3</v>
      </c>
      <c r="BS288" s="208">
        <v>2.61</v>
      </c>
      <c r="BT288" s="276">
        <v>0</v>
      </c>
      <c r="BU288" s="116"/>
    </row>
    <row r="289" spans="1:82">
      <c r="A289" s="116">
        <v>189</v>
      </c>
      <c r="B289" s="116">
        <f>COUNTIFS($D$2:D289,D289,$F$2:F289,F289)</f>
        <v>1</v>
      </c>
      <c r="C289" s="345">
        <v>6854</v>
      </c>
      <c r="D289" s="154" t="s">
        <v>2549</v>
      </c>
      <c r="E289" s="152" t="s">
        <v>1027</v>
      </c>
      <c r="F289" s="152">
        <v>5507271451</v>
      </c>
      <c r="G289" s="152">
        <v>62</v>
      </c>
      <c r="H289" s="152" t="s">
        <v>2546</v>
      </c>
      <c r="I289" s="274" t="s">
        <v>852</v>
      </c>
      <c r="J289" s="153" t="s">
        <v>812</v>
      </c>
      <c r="K289" s="318" t="s">
        <v>670</v>
      </c>
      <c r="L289" s="152" t="s">
        <v>2548</v>
      </c>
      <c r="M289" s="152">
        <v>9</v>
      </c>
      <c r="N289" s="152"/>
      <c r="O289" s="152"/>
      <c r="P289" s="380" t="s">
        <v>2521</v>
      </c>
      <c r="Q289" s="380"/>
      <c r="R289" s="380"/>
      <c r="S289" s="200" t="s">
        <v>1244</v>
      </c>
      <c r="T289" s="525" t="s">
        <v>1493</v>
      </c>
      <c r="U289" s="524" t="s">
        <v>2509</v>
      </c>
      <c r="V289" s="200" t="s">
        <v>1493</v>
      </c>
      <c r="W289" s="523" t="s">
        <v>2396</v>
      </c>
      <c r="X289" s="200" t="s">
        <v>1477</v>
      </c>
      <c r="Y289" s="200" t="s">
        <v>2399</v>
      </c>
      <c r="Z289" s="116"/>
      <c r="AA289" s="152"/>
      <c r="AB289" s="339">
        <v>945</v>
      </c>
      <c r="AC289" s="334"/>
      <c r="AD289" s="334"/>
      <c r="AE289" s="334"/>
      <c r="AF289" s="334"/>
      <c r="AG289" s="127" t="s">
        <v>781</v>
      </c>
      <c r="AH289" s="147">
        <v>26.3</v>
      </c>
      <c r="AI289" s="146">
        <v>32.1</v>
      </c>
      <c r="AJ289" s="145">
        <v>35.1</v>
      </c>
      <c r="AK289" s="116">
        <v>14.5</v>
      </c>
      <c r="AL289" s="118">
        <v>0</v>
      </c>
      <c r="AQ289" s="116">
        <v>67.7</v>
      </c>
      <c r="AR289" s="116">
        <v>32.299999999999997</v>
      </c>
      <c r="AS289" s="142">
        <v>2.0959752321981426</v>
      </c>
      <c r="AT289" s="120" t="s">
        <v>124</v>
      </c>
      <c r="AU289" s="116" t="s">
        <v>124</v>
      </c>
      <c r="AV289" s="116">
        <v>2.64</v>
      </c>
      <c r="AW289" s="119">
        <v>3.9</v>
      </c>
      <c r="AX289" s="440"/>
      <c r="AY289" s="440"/>
      <c r="AZ289" s="440"/>
      <c r="BA289" s="440"/>
      <c r="BB289" s="440"/>
      <c r="BC289" s="440"/>
      <c r="BD289" s="440"/>
      <c r="BE289" s="440"/>
      <c r="BF289" s="440"/>
      <c r="BG289" s="440"/>
      <c r="BH289" s="440"/>
      <c r="BI289" s="440"/>
      <c r="BJ289" s="118" t="s">
        <v>786</v>
      </c>
      <c r="BK289" s="208" t="s">
        <v>409</v>
      </c>
      <c r="BL289" s="208" t="s">
        <v>409</v>
      </c>
      <c r="BM289" s="208">
        <v>945</v>
      </c>
      <c r="BN289" s="483">
        <v>0.377</v>
      </c>
      <c r="BO289" s="483">
        <v>0.623</v>
      </c>
      <c r="BP289" s="283" t="s">
        <v>409</v>
      </c>
      <c r="BQ289" s="283" t="s">
        <v>409</v>
      </c>
      <c r="BR289" s="283" t="s">
        <v>409</v>
      </c>
      <c r="BS289" s="208" t="s">
        <v>409</v>
      </c>
      <c r="BT289" s="276">
        <v>0</v>
      </c>
      <c r="BU289" s="116"/>
    </row>
    <row r="290" spans="1:82">
      <c r="A290" s="116">
        <v>190</v>
      </c>
      <c r="B290" s="116">
        <f>COUNTIFS($D$2:D290,D290,$F$2:F290,F290)</f>
        <v>2</v>
      </c>
      <c r="C290" s="511">
        <v>6855</v>
      </c>
      <c r="D290" s="282" t="s">
        <v>2547</v>
      </c>
      <c r="E290" s="266" t="s">
        <v>2362</v>
      </c>
      <c r="F290" s="266">
        <v>340429480</v>
      </c>
      <c r="G290" s="152">
        <v>83</v>
      </c>
      <c r="H290" s="266" t="s">
        <v>2546</v>
      </c>
      <c r="I290" s="281" t="s">
        <v>614</v>
      </c>
      <c r="J290" s="271" t="s">
        <v>812</v>
      </c>
      <c r="K290" s="299" t="s">
        <v>670</v>
      </c>
      <c r="L290" s="266" t="s">
        <v>2545</v>
      </c>
      <c r="M290" s="266">
        <v>9</v>
      </c>
      <c r="N290" s="266"/>
      <c r="O290" s="266"/>
      <c r="P290" s="391" t="s">
        <v>2521</v>
      </c>
      <c r="Q290" s="391"/>
      <c r="R290" s="391"/>
      <c r="S290" s="519" t="s">
        <v>1244</v>
      </c>
      <c r="T290" s="522" t="s">
        <v>1493</v>
      </c>
      <c r="U290" s="521" t="s">
        <v>2509</v>
      </c>
      <c r="V290" s="519" t="s">
        <v>1493</v>
      </c>
      <c r="W290" s="530" t="s">
        <v>2396</v>
      </c>
      <c r="X290" s="519" t="s">
        <v>1477</v>
      </c>
      <c r="Y290" s="519" t="s">
        <v>2399</v>
      </c>
      <c r="Z290" s="266"/>
      <c r="AA290" s="266"/>
      <c r="AB290" s="490">
        <v>1505</v>
      </c>
      <c r="AC290" s="488"/>
      <c r="AD290" s="488"/>
      <c r="AE290" s="488"/>
      <c r="AF290" s="488"/>
      <c r="AG290" s="127" t="s">
        <v>781</v>
      </c>
      <c r="AH290" s="147">
        <v>26.9</v>
      </c>
      <c r="AI290" s="146">
        <v>20.2</v>
      </c>
      <c r="AJ290" s="145">
        <v>47.9</v>
      </c>
      <c r="AK290" s="116">
        <v>25.3</v>
      </c>
      <c r="AL290" s="118">
        <v>0.3</v>
      </c>
      <c r="AQ290" s="116">
        <v>77.8</v>
      </c>
      <c r="AR290" s="116">
        <v>22.1</v>
      </c>
      <c r="AS290" s="142">
        <v>3.5203619909502257</v>
      </c>
      <c r="AT290" s="120" t="s">
        <v>124</v>
      </c>
      <c r="AU290" s="116" t="s">
        <v>124</v>
      </c>
      <c r="AV290" s="116">
        <v>10.7</v>
      </c>
      <c r="AW290" s="119">
        <v>12.5</v>
      </c>
      <c r="AX290" s="440"/>
      <c r="AY290" s="440"/>
      <c r="AZ290" s="440"/>
      <c r="BA290" s="440"/>
      <c r="BB290" s="440"/>
      <c r="BC290" s="440"/>
      <c r="BD290" s="440"/>
      <c r="BE290" s="440"/>
      <c r="BF290" s="440"/>
      <c r="BG290" s="440"/>
      <c r="BH290" s="440"/>
      <c r="BI290" s="440"/>
      <c r="BJ290" s="116" t="s">
        <v>790</v>
      </c>
      <c r="BK290" s="285">
        <v>106.6</v>
      </c>
      <c r="BL290" s="285" t="s">
        <v>409</v>
      </c>
      <c r="BM290" s="285">
        <v>1505</v>
      </c>
      <c r="BN290" s="472">
        <v>76.7</v>
      </c>
      <c r="BO290" s="472">
        <v>23.3</v>
      </c>
      <c r="BP290" s="472">
        <v>58.8</v>
      </c>
      <c r="BQ290" s="472">
        <v>7370</v>
      </c>
      <c r="BR290" s="472">
        <v>360.6</v>
      </c>
      <c r="BS290" s="285">
        <v>3.03</v>
      </c>
      <c r="BT290" s="471">
        <v>0</v>
      </c>
      <c r="BU290" s="116"/>
    </row>
    <row r="291" spans="1:82">
      <c r="A291" s="116">
        <v>192</v>
      </c>
      <c r="B291" s="116">
        <f>COUNTIFS($D$2:D291,D291,$F$2:F291,F291)</f>
        <v>1</v>
      </c>
      <c r="C291" s="345">
        <v>6857</v>
      </c>
      <c r="D291" s="154" t="s">
        <v>2544</v>
      </c>
      <c r="E291" s="152" t="s">
        <v>941</v>
      </c>
      <c r="F291" s="152">
        <v>520207025</v>
      </c>
      <c r="G291" s="152">
        <v>65</v>
      </c>
      <c r="H291" s="152" t="s">
        <v>2543</v>
      </c>
      <c r="I291" s="274" t="s">
        <v>60</v>
      </c>
      <c r="J291" s="271" t="s">
        <v>812</v>
      </c>
      <c r="K291" s="299" t="s">
        <v>670</v>
      </c>
      <c r="L291" s="116" t="s">
        <v>2542</v>
      </c>
      <c r="M291" s="116">
        <v>2</v>
      </c>
      <c r="P291" s="380" t="s">
        <v>2521</v>
      </c>
      <c r="S291" s="200" t="s">
        <v>1244</v>
      </c>
      <c r="T291" s="525" t="s">
        <v>1493</v>
      </c>
      <c r="U291" s="524" t="s">
        <v>2509</v>
      </c>
      <c r="V291" s="200" t="s">
        <v>1493</v>
      </c>
      <c r="W291" s="523" t="s">
        <v>2541</v>
      </c>
      <c r="X291" s="200" t="s">
        <v>1477</v>
      </c>
      <c r="Y291" s="200" t="s">
        <v>2533</v>
      </c>
      <c r="Z291" s="116" t="s">
        <v>2540</v>
      </c>
      <c r="AA291" s="152"/>
      <c r="AB291" s="339">
        <v>375</v>
      </c>
      <c r="AC291" s="334"/>
      <c r="AD291" s="334"/>
      <c r="AE291" s="334"/>
      <c r="AF291" s="334"/>
      <c r="AG291" s="127" t="s">
        <v>781</v>
      </c>
      <c r="AH291" s="147">
        <v>22.1</v>
      </c>
      <c r="AI291" s="146">
        <v>72.3</v>
      </c>
      <c r="AJ291" s="145">
        <v>3.86</v>
      </c>
      <c r="AK291" s="116">
        <v>20.2</v>
      </c>
      <c r="AL291" s="123">
        <v>0.3</v>
      </c>
      <c r="AM291" s="116">
        <v>1.5</v>
      </c>
      <c r="AX291" s="440"/>
      <c r="AY291" s="440"/>
      <c r="AZ291" s="440"/>
      <c r="BA291" s="440"/>
      <c r="BB291" s="440"/>
      <c r="BC291" s="440"/>
      <c r="BD291" s="440"/>
      <c r="BE291" s="440"/>
      <c r="BF291" s="440"/>
      <c r="BG291" s="440"/>
      <c r="BH291" s="440"/>
      <c r="BI291" s="440"/>
      <c r="BJ291" s="118" t="s">
        <v>792</v>
      </c>
      <c r="BK291" s="208" t="s">
        <v>409</v>
      </c>
      <c r="BL291" s="208" t="s">
        <v>409</v>
      </c>
      <c r="BM291" s="208">
        <v>375</v>
      </c>
      <c r="BN291" s="483">
        <v>0.17299999999999999</v>
      </c>
      <c r="BO291" s="483">
        <v>0.82699999999999996</v>
      </c>
      <c r="BP291" s="283" t="s">
        <v>409</v>
      </c>
      <c r="BQ291" s="283" t="s">
        <v>409</v>
      </c>
      <c r="BR291" s="283" t="s">
        <v>409</v>
      </c>
      <c r="BS291" s="208" t="s">
        <v>409</v>
      </c>
      <c r="BT291" s="276">
        <v>0</v>
      </c>
      <c r="BU291" s="116"/>
    </row>
    <row r="292" spans="1:82">
      <c r="A292" s="116">
        <v>193</v>
      </c>
      <c r="B292" s="116">
        <f>COUNTIFS($D$2:D292,D292,$F$2:F292,F292)</f>
        <v>4</v>
      </c>
      <c r="C292" s="345">
        <v>6864</v>
      </c>
      <c r="D292" s="154" t="s">
        <v>1935</v>
      </c>
      <c r="E292" s="152" t="s">
        <v>1934</v>
      </c>
      <c r="F292" s="152">
        <v>511219201</v>
      </c>
      <c r="G292" s="152">
        <v>66</v>
      </c>
      <c r="H292" s="152" t="s">
        <v>2537</v>
      </c>
      <c r="I292" s="274" t="s">
        <v>2539</v>
      </c>
      <c r="J292" s="271" t="s">
        <v>812</v>
      </c>
      <c r="K292" s="299" t="s">
        <v>670</v>
      </c>
      <c r="L292" s="152">
        <v>6</v>
      </c>
      <c r="M292" s="152">
        <v>2</v>
      </c>
      <c r="N292" s="152"/>
      <c r="O292" s="152"/>
      <c r="P292" s="380" t="s">
        <v>2521</v>
      </c>
      <c r="Q292" s="380"/>
      <c r="R292" s="380"/>
      <c r="S292" s="200" t="s">
        <v>1244</v>
      </c>
      <c r="T292" s="525" t="s">
        <v>1493</v>
      </c>
      <c r="U292" s="524" t="s">
        <v>2509</v>
      </c>
      <c r="V292" s="200" t="s">
        <v>1493</v>
      </c>
      <c r="W292" s="523" t="s">
        <v>2534</v>
      </c>
      <c r="X292" s="200" t="s">
        <v>1477</v>
      </c>
      <c r="Y292" s="200" t="s">
        <v>2533</v>
      </c>
      <c r="Z292" s="116"/>
      <c r="AA292" s="152"/>
      <c r="AB292" s="490">
        <v>1487</v>
      </c>
      <c r="AC292" s="488"/>
      <c r="AD292" s="488"/>
      <c r="AE292" s="488"/>
      <c r="AF292" s="488"/>
      <c r="AG292" s="127" t="s">
        <v>781</v>
      </c>
      <c r="AH292" s="147">
        <v>32.1</v>
      </c>
      <c r="AI292" s="146">
        <v>18.8</v>
      </c>
      <c r="AJ292" s="145">
        <v>46.6</v>
      </c>
      <c r="AK292" s="116">
        <v>29</v>
      </c>
      <c r="AL292" s="123">
        <v>1.8</v>
      </c>
      <c r="AM292" s="116">
        <v>6</v>
      </c>
      <c r="AP292" s="119">
        <v>0.11</v>
      </c>
      <c r="AQ292" s="116">
        <v>38.1</v>
      </c>
      <c r="AR292" s="116">
        <v>61.4</v>
      </c>
      <c r="AS292" s="142">
        <v>0.62052117263843654</v>
      </c>
      <c r="AT292" s="120" t="s">
        <v>124</v>
      </c>
      <c r="AU292" s="116" t="s">
        <v>124</v>
      </c>
      <c r="AX292" s="440"/>
      <c r="AY292" s="440"/>
      <c r="AZ292" s="440"/>
      <c r="BA292" s="440"/>
      <c r="BB292" s="440"/>
      <c r="BC292" s="440"/>
      <c r="BD292" s="440"/>
      <c r="BE292" s="440"/>
      <c r="BF292" s="440"/>
      <c r="BG292" s="440"/>
      <c r="BH292" s="440"/>
      <c r="BI292" s="440"/>
      <c r="BJ292" s="116" t="s">
        <v>790</v>
      </c>
      <c r="BK292" s="285" t="s">
        <v>409</v>
      </c>
      <c r="BL292" s="285" t="s">
        <v>409</v>
      </c>
      <c r="BM292" s="285">
        <v>1487</v>
      </c>
      <c r="BN292" s="472">
        <v>39.700000000000003</v>
      </c>
      <c r="BO292" s="472">
        <v>60.3</v>
      </c>
      <c r="BP292" s="472">
        <v>2.2999999999999998</v>
      </c>
      <c r="BQ292" s="472">
        <v>480.4</v>
      </c>
      <c r="BR292" s="472">
        <v>90.2</v>
      </c>
      <c r="BS292" s="285">
        <v>3.38</v>
      </c>
      <c r="BT292" s="471">
        <v>0</v>
      </c>
      <c r="BU292" s="116"/>
    </row>
    <row r="293" spans="1:82">
      <c r="A293" s="116">
        <v>194</v>
      </c>
      <c r="B293" s="116">
        <f>COUNTIFS($D$2:D293,D293,$F$2:F293,F293)</f>
        <v>2</v>
      </c>
      <c r="C293" s="511">
        <v>6865</v>
      </c>
      <c r="D293" s="282" t="s">
        <v>2538</v>
      </c>
      <c r="E293" s="266" t="s">
        <v>1118</v>
      </c>
      <c r="F293" s="266">
        <v>385125447</v>
      </c>
      <c r="G293" s="152">
        <v>79</v>
      </c>
      <c r="H293" s="266" t="s">
        <v>2537</v>
      </c>
      <c r="I293" s="281" t="s">
        <v>2536</v>
      </c>
      <c r="J293" s="271" t="s">
        <v>812</v>
      </c>
      <c r="K293" s="299" t="s">
        <v>670</v>
      </c>
      <c r="L293" s="266">
        <v>9</v>
      </c>
      <c r="M293" s="266" t="s">
        <v>2535</v>
      </c>
      <c r="N293" s="266"/>
      <c r="O293" s="266"/>
      <c r="P293" s="380" t="s">
        <v>2521</v>
      </c>
      <c r="Q293" s="391"/>
      <c r="R293" s="391"/>
      <c r="S293" s="519" t="s">
        <v>1244</v>
      </c>
      <c r="T293" s="522" t="s">
        <v>1493</v>
      </c>
      <c r="U293" s="521" t="s">
        <v>2509</v>
      </c>
      <c r="V293" s="519" t="s">
        <v>1493</v>
      </c>
      <c r="W293" s="523" t="s">
        <v>2534</v>
      </c>
      <c r="X293" s="200" t="s">
        <v>1477</v>
      </c>
      <c r="Y293" s="200" t="s">
        <v>2533</v>
      </c>
      <c r="Z293" s="116"/>
      <c r="AA293" s="152"/>
      <c r="AB293" s="490">
        <v>485</v>
      </c>
      <c r="AC293" s="488"/>
      <c r="AD293" s="488"/>
      <c r="AE293" s="488"/>
      <c r="AF293" s="488"/>
      <c r="AG293" s="127" t="s">
        <v>781</v>
      </c>
      <c r="AH293" s="147">
        <v>38.200000000000003</v>
      </c>
      <c r="AI293" s="146">
        <v>38.299999999999997</v>
      </c>
      <c r="AJ293" s="145">
        <v>15.2</v>
      </c>
      <c r="AK293" s="116">
        <v>31.2</v>
      </c>
      <c r="AL293" s="123">
        <v>3.5</v>
      </c>
      <c r="AM293" s="116">
        <v>7</v>
      </c>
      <c r="AP293" s="119">
        <v>0.15</v>
      </c>
      <c r="AQ293" s="116">
        <v>34.4</v>
      </c>
      <c r="AR293" s="116">
        <v>65.099999999999994</v>
      </c>
      <c r="AS293" s="142">
        <v>0.52841781874039939</v>
      </c>
      <c r="AT293" s="120" t="s">
        <v>124</v>
      </c>
      <c r="AU293" s="116" t="s">
        <v>124</v>
      </c>
      <c r="AX293" s="440"/>
      <c r="AY293" s="440"/>
      <c r="AZ293" s="440"/>
      <c r="BA293" s="440"/>
      <c r="BB293" s="440"/>
      <c r="BC293" s="440"/>
      <c r="BD293" s="440"/>
      <c r="BE293" s="440"/>
      <c r="BF293" s="440"/>
      <c r="BG293" s="440"/>
      <c r="BH293" s="440"/>
      <c r="BI293" s="440"/>
      <c r="BJ293" s="116" t="s">
        <v>172</v>
      </c>
      <c r="BK293" s="208">
        <v>12</v>
      </c>
      <c r="BL293" s="208" t="s">
        <v>409</v>
      </c>
      <c r="BM293" s="208">
        <v>485</v>
      </c>
      <c r="BN293" s="393">
        <v>44.7</v>
      </c>
      <c r="BO293" s="393">
        <v>55.3</v>
      </c>
      <c r="BP293" s="283">
        <v>2.5</v>
      </c>
      <c r="BQ293" s="283" t="s">
        <v>409</v>
      </c>
      <c r="BR293" s="283" t="s">
        <v>2532</v>
      </c>
      <c r="BS293" s="208">
        <v>2.84</v>
      </c>
      <c r="BT293" s="276">
        <v>0</v>
      </c>
      <c r="BU293" s="116"/>
    </row>
    <row r="294" spans="1:82">
      <c r="A294" s="116">
        <v>195</v>
      </c>
      <c r="B294" s="116">
        <f>COUNTIFS($D$2:D294,D294,$F$2:F294,F294)</f>
        <v>1</v>
      </c>
      <c r="C294" s="499">
        <v>6905</v>
      </c>
      <c r="D294" s="420" t="s">
        <v>1340</v>
      </c>
      <c r="E294" s="411" t="s">
        <v>1018</v>
      </c>
      <c r="F294" s="411">
        <v>435304449</v>
      </c>
      <c r="G294" s="152">
        <v>74</v>
      </c>
      <c r="H294" s="411" t="s">
        <v>2529</v>
      </c>
      <c r="I294" s="419" t="s">
        <v>60</v>
      </c>
      <c r="J294" s="418" t="s">
        <v>812</v>
      </c>
      <c r="K294" s="417" t="s">
        <v>670</v>
      </c>
      <c r="L294" s="411"/>
      <c r="M294" s="411">
        <v>9</v>
      </c>
      <c r="N294" s="411"/>
      <c r="O294" s="411"/>
      <c r="P294" s="415" t="s">
        <v>2521</v>
      </c>
      <c r="Q294" s="415"/>
      <c r="R294" s="415"/>
      <c r="S294" s="412" t="s">
        <v>1244</v>
      </c>
      <c r="T294" s="412" t="s">
        <v>1493</v>
      </c>
      <c r="U294" s="414" t="s">
        <v>2509</v>
      </c>
      <c r="V294" s="412" t="s">
        <v>1493</v>
      </c>
      <c r="W294" s="413" t="s">
        <v>2396</v>
      </c>
      <c r="X294" s="412" t="s">
        <v>1477</v>
      </c>
      <c r="Y294" s="412" t="s">
        <v>2399</v>
      </c>
      <c r="Z294" s="411"/>
      <c r="AA294" s="411"/>
      <c r="AB294" s="410">
        <v>1366</v>
      </c>
      <c r="AC294" s="498"/>
      <c r="AD294" s="498"/>
      <c r="AE294" s="498"/>
      <c r="AF294" s="498"/>
      <c r="AG294" s="497" t="s">
        <v>2531</v>
      </c>
      <c r="AH294" s="408" t="s">
        <v>124</v>
      </c>
      <c r="AI294" s="407" t="s">
        <v>124</v>
      </c>
      <c r="AJ294" s="406" t="s">
        <v>124</v>
      </c>
      <c r="AK294" s="402"/>
      <c r="AL294" s="465"/>
      <c r="AM294" s="402"/>
      <c r="AN294" s="402"/>
      <c r="AO294" s="404"/>
      <c r="AP294" s="464"/>
      <c r="AQ294" s="402"/>
      <c r="AR294" s="402"/>
      <c r="AS294" s="496"/>
      <c r="AT294" s="495"/>
      <c r="AU294" s="402"/>
      <c r="AV294" s="402"/>
      <c r="AW294" s="464"/>
      <c r="AX294" s="463"/>
      <c r="AY294" s="463"/>
      <c r="AZ294" s="463"/>
      <c r="BA294" s="463"/>
      <c r="BB294" s="463"/>
      <c r="BC294" s="463"/>
      <c r="BD294" s="463"/>
      <c r="BE294" s="463"/>
      <c r="BF294" s="463"/>
      <c r="BG294" s="463"/>
      <c r="BH294" s="463"/>
      <c r="BI294" s="463"/>
      <c r="BJ294" s="402" t="s">
        <v>124</v>
      </c>
      <c r="BK294" s="214" t="s">
        <v>409</v>
      </c>
      <c r="BL294" s="214" t="s">
        <v>409</v>
      </c>
      <c r="BM294" s="214">
        <v>1366</v>
      </c>
      <c r="BN294" s="289">
        <v>50.4</v>
      </c>
      <c r="BO294" s="289">
        <v>49.6</v>
      </c>
      <c r="BP294" s="289">
        <v>3.7</v>
      </c>
      <c r="BQ294" s="289">
        <v>3939</v>
      </c>
      <c r="BR294" s="289" t="s">
        <v>409</v>
      </c>
      <c r="BS294" s="214">
        <v>3</v>
      </c>
      <c r="BT294" s="214">
        <v>1</v>
      </c>
      <c r="BU294" s="529"/>
    </row>
    <row r="295" spans="1:82">
      <c r="A295" s="116">
        <v>196</v>
      </c>
      <c r="B295" s="116">
        <f>COUNTIFS($D$2:D295,D295,$F$2:F295,F295)</f>
        <v>1</v>
      </c>
      <c r="C295" s="345">
        <v>6907</v>
      </c>
      <c r="D295" s="154" t="s">
        <v>2530</v>
      </c>
      <c r="E295" s="152" t="s">
        <v>838</v>
      </c>
      <c r="F295" s="152">
        <v>5608171360</v>
      </c>
      <c r="G295" s="152">
        <v>61</v>
      </c>
      <c r="H295" s="152" t="s">
        <v>2529</v>
      </c>
      <c r="I295" s="274" t="s">
        <v>164</v>
      </c>
      <c r="J295" s="153" t="s">
        <v>812</v>
      </c>
      <c r="K295" s="318" t="s">
        <v>670</v>
      </c>
      <c r="L295" s="152">
        <v>4</v>
      </c>
      <c r="M295" s="152" t="s">
        <v>868</v>
      </c>
      <c r="N295" s="152"/>
      <c r="O295" s="152"/>
      <c r="P295" s="380" t="s">
        <v>2521</v>
      </c>
      <c r="Q295" s="380"/>
      <c r="R295" s="380"/>
      <c r="S295" s="200" t="s">
        <v>1244</v>
      </c>
      <c r="T295" s="525" t="s">
        <v>1493</v>
      </c>
      <c r="U295" s="524" t="s">
        <v>2509</v>
      </c>
      <c r="V295" s="200" t="s">
        <v>1493</v>
      </c>
      <c r="W295" s="523" t="s">
        <v>2396</v>
      </c>
      <c r="X295" s="200" t="s">
        <v>1477</v>
      </c>
      <c r="Y295" s="200" t="s">
        <v>2399</v>
      </c>
      <c r="Z295" s="116"/>
      <c r="AA295" s="152"/>
      <c r="AB295" s="339">
        <v>20701</v>
      </c>
      <c r="AC295" s="334"/>
      <c r="AD295" s="334"/>
      <c r="AE295" s="334"/>
      <c r="AF295" s="334"/>
      <c r="AG295" s="127" t="s">
        <v>777</v>
      </c>
      <c r="AH295" s="126">
        <v>6.38</v>
      </c>
      <c r="AI295" s="146">
        <v>1.65</v>
      </c>
      <c r="AJ295" s="145">
        <v>91.4</v>
      </c>
      <c r="AK295" s="116">
        <v>5.6</v>
      </c>
      <c r="AL295" s="118">
        <v>0.2</v>
      </c>
      <c r="AQ295" s="116">
        <v>68.2</v>
      </c>
      <c r="AR295" s="116">
        <v>31.4</v>
      </c>
      <c r="AS295" s="142">
        <v>2.1719745222929938</v>
      </c>
      <c r="AT295" s="120" t="s">
        <v>124</v>
      </c>
      <c r="AU295" s="116" t="s">
        <v>124</v>
      </c>
      <c r="AV295" s="116">
        <v>4.54</v>
      </c>
      <c r="AW295" s="119">
        <v>13.4</v>
      </c>
      <c r="AX295" s="440"/>
      <c r="AY295" s="440"/>
      <c r="AZ295" s="440"/>
      <c r="BA295" s="440"/>
      <c r="BB295" s="440"/>
      <c r="BC295" s="440"/>
      <c r="BD295" s="440"/>
      <c r="BE295" s="440"/>
      <c r="BF295" s="440"/>
      <c r="BG295" s="440"/>
      <c r="BH295" s="440"/>
      <c r="BI295" s="440"/>
      <c r="BJ295" s="116" t="s">
        <v>778</v>
      </c>
      <c r="BK295" s="208" t="s">
        <v>409</v>
      </c>
      <c r="BL295" s="208" t="s">
        <v>409</v>
      </c>
      <c r="BM295" s="208">
        <v>20701</v>
      </c>
      <c r="BN295" s="483">
        <v>0.89500000000000002</v>
      </c>
      <c r="BO295" s="483">
        <v>0.105</v>
      </c>
      <c r="BP295" s="283">
        <v>6.4</v>
      </c>
      <c r="BQ295" s="283">
        <v>1286</v>
      </c>
      <c r="BR295" s="283" t="s">
        <v>409</v>
      </c>
      <c r="BS295" s="393">
        <v>2.5499999999999998</v>
      </c>
      <c r="BT295" s="276">
        <v>0</v>
      </c>
      <c r="BU295" s="116"/>
    </row>
    <row r="296" spans="1:82">
      <c r="A296" s="116">
        <v>197</v>
      </c>
      <c r="B296" s="116">
        <f>COUNTIFS($D$2:D296,D296,$F$2:F296,F296)</f>
        <v>1</v>
      </c>
      <c r="C296" s="345">
        <v>6932</v>
      </c>
      <c r="D296" s="154" t="s">
        <v>2528</v>
      </c>
      <c r="E296" s="152" t="s">
        <v>1334</v>
      </c>
      <c r="F296" s="152">
        <v>416230462</v>
      </c>
      <c r="G296" s="152">
        <v>76</v>
      </c>
      <c r="H296" s="152" t="s">
        <v>2526</v>
      </c>
      <c r="I296" s="274" t="s">
        <v>538</v>
      </c>
      <c r="J296" s="153" t="s">
        <v>812</v>
      </c>
      <c r="K296" s="318" t="s">
        <v>670</v>
      </c>
      <c r="L296" s="152">
        <v>6</v>
      </c>
      <c r="M296" s="152">
        <v>2</v>
      </c>
      <c r="N296" s="152"/>
      <c r="O296" s="152"/>
      <c r="P296" s="380" t="s">
        <v>2521</v>
      </c>
      <c r="Q296" s="380"/>
      <c r="R296" s="380"/>
      <c r="S296" s="261" t="s">
        <v>1477</v>
      </c>
      <c r="T296" s="286" t="s">
        <v>1477</v>
      </c>
      <c r="U296" s="286" t="s">
        <v>1493</v>
      </c>
      <c r="V296" s="261" t="s">
        <v>1477</v>
      </c>
      <c r="W296" s="388" t="s">
        <v>2396</v>
      </c>
      <c r="X296" s="261" t="s">
        <v>1493</v>
      </c>
      <c r="Y296" s="261" t="s">
        <v>1477</v>
      </c>
      <c r="Z296" s="327"/>
      <c r="AA296" s="260">
        <v>155</v>
      </c>
      <c r="AB296" s="339">
        <v>361</v>
      </c>
      <c r="AC296" s="334"/>
      <c r="AD296" s="334"/>
      <c r="AE296" s="334"/>
      <c r="AF296" s="334"/>
      <c r="AG296" s="468" t="s">
        <v>2524</v>
      </c>
      <c r="AH296" s="126">
        <v>48.3</v>
      </c>
      <c r="AI296" s="146">
        <v>21</v>
      </c>
      <c r="AJ296" s="145">
        <v>29.2</v>
      </c>
      <c r="AK296" s="139">
        <v>44.779200000000003</v>
      </c>
      <c r="AL296" s="503">
        <v>0.7</v>
      </c>
      <c r="AM296" s="116" t="s">
        <v>124</v>
      </c>
      <c r="AP296" s="494">
        <v>3.5999999999999997E-2</v>
      </c>
      <c r="AQ296" s="139">
        <v>27.6</v>
      </c>
      <c r="AR296" s="139">
        <v>72.2</v>
      </c>
      <c r="AS296" s="142">
        <v>0.38145896656534956</v>
      </c>
      <c r="AT296" s="120" t="s">
        <v>124</v>
      </c>
      <c r="AU296" s="116" t="s">
        <v>124</v>
      </c>
      <c r="AV296" s="493">
        <v>2.52</v>
      </c>
      <c r="AW296" s="493">
        <v>8.36</v>
      </c>
      <c r="AX296" s="440"/>
      <c r="AY296" s="440"/>
      <c r="AZ296" s="440"/>
      <c r="BA296" s="440"/>
      <c r="BB296" s="440"/>
      <c r="BC296" s="440"/>
      <c r="BD296" s="440"/>
      <c r="BE296" s="440"/>
      <c r="BF296" s="440"/>
      <c r="BG296" s="440"/>
      <c r="BH296" s="440"/>
      <c r="BI296" s="440"/>
      <c r="BJ296" s="117" t="s">
        <v>173</v>
      </c>
      <c r="BK296" s="208" t="s">
        <v>409</v>
      </c>
      <c r="BL296" s="208" t="s">
        <v>409</v>
      </c>
      <c r="BM296" s="208">
        <v>361</v>
      </c>
      <c r="BN296" s="483">
        <v>0.29399999999999998</v>
      </c>
      <c r="BO296" s="483">
        <v>0.70599999999999996</v>
      </c>
      <c r="BP296" s="283" t="s">
        <v>409</v>
      </c>
      <c r="BQ296" s="283" t="s">
        <v>409</v>
      </c>
      <c r="BR296" s="283" t="s">
        <v>409</v>
      </c>
      <c r="BS296" s="393" t="s">
        <v>409</v>
      </c>
      <c r="BT296" s="276">
        <v>0</v>
      </c>
      <c r="BU296" s="116">
        <v>34.9</v>
      </c>
    </row>
    <row r="297" spans="1:82">
      <c r="A297" s="116">
        <v>198</v>
      </c>
      <c r="B297" s="116">
        <f>COUNTIFS($D$2:D297,D297,$F$2:F297,F297)</f>
        <v>1</v>
      </c>
      <c r="C297" s="345">
        <v>6933</v>
      </c>
      <c r="D297" s="154" t="s">
        <v>2527</v>
      </c>
      <c r="E297" s="152" t="s">
        <v>1394</v>
      </c>
      <c r="F297" s="152">
        <v>6407246846</v>
      </c>
      <c r="G297" s="152">
        <v>53</v>
      </c>
      <c r="H297" s="152" t="s">
        <v>2526</v>
      </c>
      <c r="I297" s="274" t="s">
        <v>60</v>
      </c>
      <c r="J297" s="153" t="s">
        <v>812</v>
      </c>
      <c r="K297" s="318" t="s">
        <v>670</v>
      </c>
      <c r="L297" s="152">
        <v>7</v>
      </c>
      <c r="M297" s="152">
        <v>2</v>
      </c>
      <c r="N297" s="152"/>
      <c r="O297" s="152"/>
      <c r="P297" s="380" t="s">
        <v>2521</v>
      </c>
      <c r="Q297" s="380"/>
      <c r="R297" s="380"/>
      <c r="S297" s="261" t="s">
        <v>1477</v>
      </c>
      <c r="T297" s="286" t="s">
        <v>1477</v>
      </c>
      <c r="U297" s="286" t="s">
        <v>1493</v>
      </c>
      <c r="V297" s="261" t="s">
        <v>1477</v>
      </c>
      <c r="W297" s="388" t="s">
        <v>2396</v>
      </c>
      <c r="X297" s="261" t="s">
        <v>1493</v>
      </c>
      <c r="Y297" s="261" t="s">
        <v>1477</v>
      </c>
      <c r="Z297" s="327"/>
      <c r="AA297" s="260">
        <v>38</v>
      </c>
      <c r="AB297" s="339">
        <v>225</v>
      </c>
      <c r="AC297" s="334"/>
      <c r="AD297" s="334"/>
      <c r="AE297" s="334"/>
      <c r="AF297" s="334"/>
      <c r="AG297" s="468" t="s">
        <v>2524</v>
      </c>
      <c r="AH297" s="126">
        <v>30.6</v>
      </c>
      <c r="AI297" s="146">
        <v>51.3</v>
      </c>
      <c r="AJ297" s="145">
        <v>14.7</v>
      </c>
      <c r="AK297" s="139">
        <v>25.360499999999998</v>
      </c>
      <c r="AL297" s="528">
        <v>1</v>
      </c>
      <c r="AM297" s="116" t="s">
        <v>124</v>
      </c>
      <c r="AP297" s="494">
        <v>3.6999999999999998E-2</v>
      </c>
      <c r="AQ297" s="139">
        <v>25.1</v>
      </c>
      <c r="AR297" s="139">
        <v>73.8</v>
      </c>
      <c r="AS297" s="142">
        <v>0.34071550255536626</v>
      </c>
      <c r="AT297" s="120" t="s">
        <v>124</v>
      </c>
      <c r="AU297" s="116" t="s">
        <v>124</v>
      </c>
      <c r="AV297" s="493">
        <v>1.07</v>
      </c>
      <c r="AW297" s="493">
        <v>3.63</v>
      </c>
      <c r="AX297" s="440"/>
      <c r="AY297" s="440"/>
      <c r="AZ297" s="440"/>
      <c r="BA297" s="440"/>
      <c r="BB297" s="440"/>
      <c r="BC297" s="440"/>
      <c r="BD297" s="440"/>
      <c r="BE297" s="440"/>
      <c r="BF297" s="440"/>
      <c r="BG297" s="440"/>
      <c r="BH297" s="440"/>
      <c r="BI297" s="440"/>
      <c r="BJ297" s="118" t="s">
        <v>792</v>
      </c>
      <c r="BK297" s="208" t="s">
        <v>409</v>
      </c>
      <c r="BL297" s="208" t="s">
        <v>409</v>
      </c>
      <c r="BM297" s="208">
        <v>225</v>
      </c>
      <c r="BN297" s="483">
        <v>0.218</v>
      </c>
      <c r="BO297" s="483">
        <v>0.78200000000000003</v>
      </c>
      <c r="BP297" s="283" t="s">
        <v>409</v>
      </c>
      <c r="BQ297" s="283" t="s">
        <v>409</v>
      </c>
      <c r="BR297" s="283" t="s">
        <v>409</v>
      </c>
      <c r="BS297" s="393" t="s">
        <v>409</v>
      </c>
      <c r="BT297" s="276">
        <v>0</v>
      </c>
      <c r="BU297" s="116">
        <v>50.5</v>
      </c>
    </row>
    <row r="298" spans="1:82">
      <c r="A298" s="116">
        <v>199</v>
      </c>
      <c r="B298" s="116">
        <f>COUNTIFS($D$2:D298,D298,$F$2:F298,F298)</f>
        <v>1</v>
      </c>
      <c r="C298" s="345">
        <v>6936</v>
      </c>
      <c r="D298" s="154" t="s">
        <v>2525</v>
      </c>
      <c r="E298" s="152" t="s">
        <v>1246</v>
      </c>
      <c r="F298" s="152">
        <v>505126167</v>
      </c>
      <c r="G298" s="152">
        <v>67</v>
      </c>
      <c r="H298" s="152" t="s">
        <v>2519</v>
      </c>
      <c r="I298" s="274" t="s">
        <v>145</v>
      </c>
      <c r="J298" s="153" t="s">
        <v>812</v>
      </c>
      <c r="K298" s="318" t="s">
        <v>670</v>
      </c>
      <c r="L298" s="152">
        <v>7</v>
      </c>
      <c r="M298" s="152">
        <v>2</v>
      </c>
      <c r="N298" s="152"/>
      <c r="O298" s="152"/>
      <c r="P298" s="380" t="s">
        <v>2521</v>
      </c>
      <c r="Q298" s="380"/>
      <c r="R298" s="380"/>
      <c r="S298" s="261" t="s">
        <v>1477</v>
      </c>
      <c r="T298" s="286" t="s">
        <v>1477</v>
      </c>
      <c r="U298" s="286" t="s">
        <v>1493</v>
      </c>
      <c r="V298" s="261" t="s">
        <v>1477</v>
      </c>
      <c r="W298" s="388" t="s">
        <v>2396</v>
      </c>
      <c r="X298" s="261" t="s">
        <v>1493</v>
      </c>
      <c r="Y298" s="261" t="s">
        <v>1477</v>
      </c>
      <c r="Z298" s="327"/>
      <c r="AA298" s="260">
        <v>128</v>
      </c>
      <c r="AB298" s="339">
        <v>508</v>
      </c>
      <c r="AC298" s="334"/>
      <c r="AD298" s="334"/>
      <c r="AE298" s="334"/>
      <c r="AF298" s="334"/>
      <c r="AG298" s="468" t="s">
        <v>2524</v>
      </c>
      <c r="AH298" s="126">
        <v>7.16</v>
      </c>
      <c r="AI298" s="146">
        <v>55.1</v>
      </c>
      <c r="AJ298" s="145">
        <v>31</v>
      </c>
      <c r="AK298" s="139">
        <v>3.9663000000000004</v>
      </c>
      <c r="AL298" s="503">
        <v>0.6</v>
      </c>
      <c r="AM298" s="116" t="s">
        <v>124</v>
      </c>
      <c r="AP298" s="494">
        <v>1.31</v>
      </c>
      <c r="AQ298" s="139">
        <v>32.799999999999997</v>
      </c>
      <c r="AR298" s="139">
        <v>65.900000000000006</v>
      </c>
      <c r="AS298" s="142">
        <v>0.4978354978354978</v>
      </c>
      <c r="AT298" s="120" t="s">
        <v>124</v>
      </c>
      <c r="AU298" s="116" t="s">
        <v>124</v>
      </c>
      <c r="AV298" s="493">
        <v>4.09</v>
      </c>
      <c r="AW298" s="493">
        <v>8.33</v>
      </c>
      <c r="AX298" s="440"/>
      <c r="AY298" s="440"/>
      <c r="AZ298" s="440"/>
      <c r="BA298" s="440"/>
      <c r="BB298" s="440"/>
      <c r="BC298" s="440"/>
      <c r="BD298" s="440"/>
      <c r="BE298" s="440"/>
      <c r="BF298" s="440"/>
      <c r="BG298" s="440"/>
      <c r="BH298" s="440"/>
      <c r="BI298" s="440"/>
      <c r="BJ298" s="118" t="s">
        <v>789</v>
      </c>
      <c r="BK298" s="208">
        <v>1.8</v>
      </c>
      <c r="BL298" s="208" t="s">
        <v>409</v>
      </c>
      <c r="BM298" s="208">
        <v>508</v>
      </c>
      <c r="BN298" s="483">
        <v>0.22</v>
      </c>
      <c r="BO298" s="483">
        <v>0.78</v>
      </c>
      <c r="BP298" s="283" t="s">
        <v>409</v>
      </c>
      <c r="BQ298" s="283" t="s">
        <v>409</v>
      </c>
      <c r="BR298" s="283" t="s">
        <v>409</v>
      </c>
      <c r="BS298" s="393" t="s">
        <v>409</v>
      </c>
      <c r="BT298" s="276">
        <v>0</v>
      </c>
      <c r="BU298" s="116">
        <v>64.400000000000006</v>
      </c>
      <c r="BV298" s="518"/>
      <c r="BW298" s="516"/>
      <c r="BX298" s="517"/>
    </row>
    <row r="299" spans="1:82">
      <c r="A299" s="116">
        <v>200</v>
      </c>
      <c r="B299" s="116">
        <f>COUNTIFS($D$2:D299,D299,$F$2:F299,F299)</f>
        <v>1</v>
      </c>
      <c r="C299" s="345">
        <v>6945</v>
      </c>
      <c r="D299" s="154" t="s">
        <v>2523</v>
      </c>
      <c r="E299" s="152" t="s">
        <v>1001</v>
      </c>
      <c r="F299" s="152">
        <v>7707255347</v>
      </c>
      <c r="G299" s="152">
        <v>40</v>
      </c>
      <c r="H299" s="152" t="s">
        <v>2519</v>
      </c>
      <c r="I299" s="274" t="s">
        <v>164</v>
      </c>
      <c r="J299" s="153" t="s">
        <v>812</v>
      </c>
      <c r="K299" s="318" t="s">
        <v>670</v>
      </c>
      <c r="L299" s="152" t="s">
        <v>2522</v>
      </c>
      <c r="M299" s="152" t="s">
        <v>860</v>
      </c>
      <c r="N299" s="152"/>
      <c r="O299" s="152"/>
      <c r="P299" s="380" t="s">
        <v>2521</v>
      </c>
      <c r="Q299" s="380"/>
      <c r="R299" s="380"/>
      <c r="S299" s="261" t="s">
        <v>1244</v>
      </c>
      <c r="T299" s="286" t="s">
        <v>1493</v>
      </c>
      <c r="U299" s="526" t="s">
        <v>2509</v>
      </c>
      <c r="V299" s="261" t="s">
        <v>1493</v>
      </c>
      <c r="W299" s="388" t="s">
        <v>1493</v>
      </c>
      <c r="X299" s="261" t="s">
        <v>1477</v>
      </c>
      <c r="Y299" s="261" t="s">
        <v>1477</v>
      </c>
      <c r="Z299" s="327"/>
      <c r="AA299" s="260"/>
      <c r="AB299" s="339">
        <v>14215</v>
      </c>
      <c r="AC299" s="334"/>
      <c r="AD299" s="334"/>
      <c r="AE299" s="334"/>
      <c r="AF299" s="334"/>
      <c r="AG299" s="468" t="s">
        <v>2518</v>
      </c>
      <c r="AH299" s="147">
        <v>0.6</v>
      </c>
      <c r="AI299" s="146">
        <v>2.6</v>
      </c>
      <c r="AJ299" s="145">
        <v>92</v>
      </c>
      <c r="AK299" s="139" t="s">
        <v>124</v>
      </c>
      <c r="AL299" s="527" t="s">
        <v>124</v>
      </c>
      <c r="AM299" s="116" t="s">
        <v>124</v>
      </c>
      <c r="AP299" s="494" t="s">
        <v>124</v>
      </c>
      <c r="AQ299" s="139" t="s">
        <v>124</v>
      </c>
      <c r="AR299" s="139" t="s">
        <v>124</v>
      </c>
      <c r="AS299" s="142" t="s">
        <v>124</v>
      </c>
      <c r="AT299" s="120" t="s">
        <v>124</v>
      </c>
      <c r="AU299" s="116" t="s">
        <v>124</v>
      </c>
      <c r="AV299" s="493" t="s">
        <v>124</v>
      </c>
      <c r="AW299" s="493" t="s">
        <v>124</v>
      </c>
      <c r="AX299" s="440"/>
      <c r="AY299" s="440"/>
      <c r="AZ299" s="440"/>
      <c r="BA299" s="440"/>
      <c r="BB299" s="440"/>
      <c r="BC299" s="440"/>
      <c r="BD299" s="440"/>
      <c r="BE299" s="440"/>
      <c r="BF299" s="440"/>
      <c r="BG299" s="440"/>
      <c r="BH299" s="440"/>
      <c r="BI299" s="440"/>
      <c r="BJ299" s="118" t="s">
        <v>778</v>
      </c>
      <c r="BK299" s="208" t="s">
        <v>409</v>
      </c>
      <c r="BL299" s="208" t="s">
        <v>409</v>
      </c>
      <c r="BM299" s="208">
        <v>14215</v>
      </c>
      <c r="BN299" s="483">
        <v>0.86399999999999999</v>
      </c>
      <c r="BO299" s="483">
        <v>0.13600000000000001</v>
      </c>
      <c r="BP299" s="283" t="s">
        <v>409</v>
      </c>
      <c r="BQ299" s="283" t="s">
        <v>409</v>
      </c>
      <c r="BR299" s="283" t="s">
        <v>409</v>
      </c>
      <c r="BS299" s="393" t="s">
        <v>409</v>
      </c>
      <c r="BT299" s="276">
        <v>0</v>
      </c>
      <c r="BU299" s="116"/>
      <c r="BV299" s="518"/>
      <c r="BW299" s="516"/>
      <c r="BX299" s="517"/>
      <c r="BY299" s="517"/>
      <c r="BZ299" s="516"/>
      <c r="CA299" s="516"/>
      <c r="CB299" s="516"/>
      <c r="CC299" s="516"/>
      <c r="CD299" s="516"/>
    </row>
    <row r="300" spans="1:82">
      <c r="A300" s="116">
        <v>201</v>
      </c>
      <c r="B300" s="116">
        <f>COUNTIFS($D$2:D300,D300,$F$2:F300,F300)</f>
        <v>1</v>
      </c>
      <c r="C300" s="345">
        <v>6946</v>
      </c>
      <c r="D300" s="154" t="s">
        <v>2520</v>
      </c>
      <c r="E300" s="152" t="s">
        <v>899</v>
      </c>
      <c r="F300" s="152">
        <v>5811250269</v>
      </c>
      <c r="G300" s="152">
        <v>59</v>
      </c>
      <c r="H300" s="152" t="s">
        <v>2519</v>
      </c>
      <c r="I300" s="274" t="s">
        <v>46</v>
      </c>
      <c r="J300" s="153" t="s">
        <v>812</v>
      </c>
      <c r="K300" s="318" t="s">
        <v>670</v>
      </c>
      <c r="L300" s="152">
        <v>7</v>
      </c>
      <c r="M300" s="152">
        <v>5</v>
      </c>
      <c r="N300" s="152"/>
      <c r="O300" s="152"/>
      <c r="P300" s="380" t="s">
        <v>2476</v>
      </c>
      <c r="Q300" s="380"/>
      <c r="R300" s="380"/>
      <c r="S300" s="261" t="s">
        <v>1244</v>
      </c>
      <c r="T300" s="286" t="s">
        <v>1493</v>
      </c>
      <c r="U300" s="526" t="s">
        <v>2509</v>
      </c>
      <c r="V300" s="261" t="s">
        <v>1493</v>
      </c>
      <c r="W300" s="388" t="s">
        <v>2396</v>
      </c>
      <c r="X300" s="261" t="s">
        <v>1477</v>
      </c>
      <c r="Y300" s="261" t="s">
        <v>1477</v>
      </c>
      <c r="Z300" s="327"/>
      <c r="AA300" s="260"/>
      <c r="AB300" s="339">
        <v>21015</v>
      </c>
      <c r="AC300" s="334"/>
      <c r="AD300" s="334"/>
      <c r="AE300" s="334"/>
      <c r="AF300" s="334"/>
      <c r="AG300" s="468" t="s">
        <v>2518</v>
      </c>
      <c r="AH300" s="126">
        <v>14.1</v>
      </c>
      <c r="AI300" s="146">
        <v>4.95</v>
      </c>
      <c r="AJ300" s="145">
        <v>79.3</v>
      </c>
      <c r="AK300" s="139">
        <v>13.113</v>
      </c>
      <c r="AL300" s="503">
        <v>0.2</v>
      </c>
      <c r="AM300" s="116" t="s">
        <v>124</v>
      </c>
      <c r="AP300" s="494">
        <v>1.34E-3</v>
      </c>
      <c r="AQ300" s="139">
        <v>81.099999999999994</v>
      </c>
      <c r="AR300" s="139">
        <v>18.2</v>
      </c>
      <c r="AS300" s="142">
        <v>4.4674556213017755</v>
      </c>
      <c r="AT300" s="120" t="s">
        <v>124</v>
      </c>
      <c r="AU300" s="116" t="s">
        <v>124</v>
      </c>
      <c r="AV300" s="493">
        <v>16.600000000000001</v>
      </c>
      <c r="AW300" s="493">
        <v>23.9</v>
      </c>
      <c r="AX300" s="440"/>
      <c r="AY300" s="440"/>
      <c r="AZ300" s="440"/>
      <c r="BA300" s="440"/>
      <c r="BB300" s="440"/>
      <c r="BC300" s="440"/>
      <c r="BD300" s="440"/>
      <c r="BE300" s="440"/>
      <c r="BF300" s="440"/>
      <c r="BG300" s="440"/>
      <c r="BH300" s="440"/>
      <c r="BI300" s="440"/>
      <c r="BJ300" s="116" t="s">
        <v>778</v>
      </c>
      <c r="BK300" s="208" t="s">
        <v>409</v>
      </c>
      <c r="BL300" s="208" t="s">
        <v>409</v>
      </c>
      <c r="BM300" s="208">
        <v>21015</v>
      </c>
      <c r="BN300" s="483">
        <v>0.77600000000000002</v>
      </c>
      <c r="BO300" s="483">
        <v>0.224</v>
      </c>
      <c r="BP300" s="283" t="s">
        <v>409</v>
      </c>
      <c r="BQ300" s="283" t="s">
        <v>409</v>
      </c>
      <c r="BR300" s="283" t="s">
        <v>409</v>
      </c>
      <c r="BS300" s="393" t="s">
        <v>409</v>
      </c>
      <c r="BT300" s="276">
        <v>0</v>
      </c>
      <c r="BU300" s="116">
        <v>87.5</v>
      </c>
      <c r="BV300" s="518"/>
      <c r="BW300" s="516"/>
      <c r="BX300" s="517"/>
      <c r="BY300" s="517"/>
      <c r="BZ300" s="516"/>
      <c r="CA300" s="516"/>
      <c r="CB300" s="516"/>
      <c r="CC300" s="516"/>
      <c r="CD300" s="516"/>
    </row>
    <row r="301" spans="1:82">
      <c r="A301" s="116">
        <v>202</v>
      </c>
      <c r="B301" s="116">
        <f>COUNTIFS($D$2:D301,D301,$F$2:F301,F301)</f>
        <v>1</v>
      </c>
      <c r="C301" s="345">
        <v>6954</v>
      </c>
      <c r="D301" s="154" t="s">
        <v>2517</v>
      </c>
      <c r="E301" s="152" t="s">
        <v>934</v>
      </c>
      <c r="F301" s="152">
        <v>6905065376</v>
      </c>
      <c r="G301" s="152">
        <v>48</v>
      </c>
      <c r="H301" s="152" t="s">
        <v>2516</v>
      </c>
      <c r="I301" s="274" t="s">
        <v>2515</v>
      </c>
      <c r="J301" s="153" t="s">
        <v>812</v>
      </c>
      <c r="K301" s="318" t="s">
        <v>670</v>
      </c>
      <c r="L301" s="152">
        <v>8</v>
      </c>
      <c r="M301" s="152" t="s">
        <v>2514</v>
      </c>
      <c r="N301" s="152"/>
      <c r="O301" s="152"/>
      <c r="P301" s="380" t="s">
        <v>2476</v>
      </c>
      <c r="Q301" s="380"/>
      <c r="R301" s="380"/>
      <c r="S301" s="261" t="s">
        <v>1244</v>
      </c>
      <c r="T301" s="286" t="s">
        <v>1493</v>
      </c>
      <c r="U301" s="526" t="s">
        <v>2509</v>
      </c>
      <c r="V301" s="261" t="s">
        <v>1493</v>
      </c>
      <c r="W301" s="388" t="s">
        <v>2396</v>
      </c>
      <c r="X301" s="261" t="s">
        <v>1477</v>
      </c>
      <c r="Y301" s="261" t="s">
        <v>2399</v>
      </c>
      <c r="Z301" s="327"/>
      <c r="AA301" s="260"/>
      <c r="AB301" s="339">
        <v>1079</v>
      </c>
      <c r="AC301" s="334"/>
      <c r="AD301" s="334"/>
      <c r="AE301" s="334"/>
      <c r="AF301" s="334"/>
      <c r="AG301" s="468" t="s">
        <v>2513</v>
      </c>
      <c r="AH301" s="126">
        <v>82.1</v>
      </c>
      <c r="AI301" s="146">
        <v>15.3</v>
      </c>
      <c r="AJ301" s="145">
        <v>1.33</v>
      </c>
      <c r="AK301" s="139">
        <v>70.8994</v>
      </c>
      <c r="AL301" s="144">
        <v>6.7</v>
      </c>
      <c r="AM301" s="116" t="s">
        <v>124</v>
      </c>
      <c r="AN301" s="512">
        <v>2.5299999999999998</v>
      </c>
      <c r="AO301" s="143"/>
      <c r="AP301" s="494">
        <v>0.14000000000000001</v>
      </c>
      <c r="AQ301" s="139">
        <v>33</v>
      </c>
      <c r="AR301" s="139">
        <v>66.5</v>
      </c>
      <c r="AS301" s="142">
        <v>0.49655172413793103</v>
      </c>
      <c r="AT301" s="120" t="s">
        <v>124</v>
      </c>
      <c r="AU301" s="116" t="s">
        <v>124</v>
      </c>
      <c r="AV301" s="493">
        <v>2.09</v>
      </c>
      <c r="AW301" s="493">
        <v>8.16</v>
      </c>
      <c r="AX301" s="440"/>
      <c r="AY301" s="440"/>
      <c r="AZ301" s="440"/>
      <c r="BA301" s="440"/>
      <c r="BB301" s="440"/>
      <c r="BC301" s="440"/>
      <c r="BD301" s="440"/>
      <c r="BE301" s="440"/>
      <c r="BF301" s="440"/>
      <c r="BG301" s="440"/>
      <c r="BH301" s="440"/>
      <c r="BI301" s="440"/>
      <c r="BJ301" s="118" t="s">
        <v>793</v>
      </c>
      <c r="BK301" s="208" t="s">
        <v>409</v>
      </c>
      <c r="BL301" s="208" t="s">
        <v>409</v>
      </c>
      <c r="BM301" s="208">
        <v>1079</v>
      </c>
      <c r="BN301" s="283">
        <v>3.4</v>
      </c>
      <c r="BO301" s="283">
        <v>96.6</v>
      </c>
      <c r="BP301" s="283" t="s">
        <v>409</v>
      </c>
      <c r="BQ301" s="283" t="s">
        <v>409</v>
      </c>
      <c r="BR301" s="283" t="s">
        <v>409</v>
      </c>
      <c r="BS301" s="393" t="s">
        <v>409</v>
      </c>
      <c r="BT301" s="276">
        <v>0</v>
      </c>
      <c r="BU301" s="116">
        <v>25.7</v>
      </c>
      <c r="BV301" s="518"/>
      <c r="BW301" s="516"/>
      <c r="BX301" s="517"/>
      <c r="BY301" s="517"/>
      <c r="BZ301" s="516"/>
      <c r="CA301" s="516"/>
      <c r="CB301" s="516"/>
      <c r="CC301" s="516"/>
      <c r="CD301" s="516"/>
    </row>
    <row r="302" spans="1:82">
      <c r="A302" s="116">
        <v>203</v>
      </c>
      <c r="B302" s="116">
        <f>COUNTIFS($D$2:D302,D302,$F$2:F302,F302)</f>
        <v>1</v>
      </c>
      <c r="C302" s="345">
        <v>6959</v>
      </c>
      <c r="D302" s="154" t="s">
        <v>2512</v>
      </c>
      <c r="E302" s="152" t="s">
        <v>941</v>
      </c>
      <c r="F302" s="152">
        <v>6307061332</v>
      </c>
      <c r="G302" s="152">
        <v>54</v>
      </c>
      <c r="H302" s="152" t="s">
        <v>2510</v>
      </c>
      <c r="I302" s="274" t="s">
        <v>2511</v>
      </c>
      <c r="J302" s="153" t="s">
        <v>812</v>
      </c>
      <c r="K302" s="318" t="s">
        <v>670</v>
      </c>
      <c r="L302" s="152">
        <v>4.5</v>
      </c>
      <c r="M302" s="152">
        <v>2</v>
      </c>
      <c r="N302" s="152"/>
      <c r="O302" s="152"/>
      <c r="P302" s="380" t="s">
        <v>2476</v>
      </c>
      <c r="R302" s="380"/>
      <c r="S302" s="200" t="s">
        <v>1244</v>
      </c>
      <c r="T302" s="525" t="s">
        <v>1493</v>
      </c>
      <c r="U302" s="524" t="s">
        <v>2509</v>
      </c>
      <c r="V302" s="200" t="s">
        <v>1493</v>
      </c>
      <c r="W302" s="523" t="s">
        <v>2396</v>
      </c>
      <c r="X302" s="200" t="s">
        <v>1477</v>
      </c>
      <c r="Y302" s="200" t="s">
        <v>2399</v>
      </c>
      <c r="Z302" s="116"/>
      <c r="AA302" s="152"/>
      <c r="AB302" s="339">
        <v>313</v>
      </c>
      <c r="AC302" s="334"/>
      <c r="AD302" s="334"/>
      <c r="AE302" s="334"/>
      <c r="AF302" s="334"/>
      <c r="AG302" s="127" t="s">
        <v>777</v>
      </c>
      <c r="AH302" s="126">
        <v>7.54</v>
      </c>
      <c r="AI302" s="146">
        <v>63.8</v>
      </c>
      <c r="AJ302" s="145">
        <v>25.7</v>
      </c>
      <c r="AK302" s="116">
        <v>5.21</v>
      </c>
      <c r="AL302" s="140">
        <v>0.5</v>
      </c>
      <c r="AM302" s="116" t="s">
        <v>124</v>
      </c>
      <c r="AN302" s="512"/>
      <c r="AO302" s="143"/>
      <c r="AP302" s="494"/>
      <c r="AQ302" s="139">
        <v>50.8</v>
      </c>
      <c r="AR302" s="139">
        <v>48.1</v>
      </c>
      <c r="AS302" s="142">
        <v>0.49655172413793103</v>
      </c>
      <c r="AT302" s="120" t="s">
        <v>124</v>
      </c>
      <c r="AU302" s="116" t="s">
        <v>124</v>
      </c>
      <c r="AV302" s="493">
        <v>7.9</v>
      </c>
      <c r="AW302" s="493">
        <v>19.3</v>
      </c>
      <c r="AX302" s="440"/>
      <c r="AY302" s="440"/>
      <c r="AZ302" s="440"/>
      <c r="BA302" s="440"/>
      <c r="BB302" s="440"/>
      <c r="BC302" s="440"/>
      <c r="BD302" s="440"/>
      <c r="BE302" s="440"/>
      <c r="BF302" s="440"/>
      <c r="BG302" s="440"/>
      <c r="BH302" s="440"/>
      <c r="BI302" s="440"/>
      <c r="BJ302" s="118" t="s">
        <v>792</v>
      </c>
      <c r="BK302" s="208" t="s">
        <v>409</v>
      </c>
      <c r="BL302" s="208" t="s">
        <v>409</v>
      </c>
      <c r="BM302" s="208">
        <v>313</v>
      </c>
      <c r="BN302" s="483">
        <v>0.19500000000000001</v>
      </c>
      <c r="BO302" s="483">
        <v>0.80500000000000005</v>
      </c>
      <c r="BP302" s="283" t="s">
        <v>409</v>
      </c>
      <c r="BQ302" s="283" t="s">
        <v>409</v>
      </c>
      <c r="BR302" s="283" t="s">
        <v>409</v>
      </c>
      <c r="BS302" s="393" t="s">
        <v>409</v>
      </c>
      <c r="BT302" s="276">
        <v>0</v>
      </c>
      <c r="BU302" s="116"/>
      <c r="BY302" s="517"/>
      <c r="BZ302" s="516"/>
      <c r="CA302" s="516"/>
      <c r="CB302" s="516"/>
      <c r="CC302" s="516"/>
      <c r="CD302" s="516"/>
    </row>
    <row r="303" spans="1:82">
      <c r="A303" s="116">
        <v>204</v>
      </c>
      <c r="B303" s="116">
        <f>COUNTIFS($D$2:D303,D303,$F$2:F303,F303)</f>
        <v>1</v>
      </c>
      <c r="C303" s="511">
        <v>6960</v>
      </c>
      <c r="D303" s="282" t="s">
        <v>1312</v>
      </c>
      <c r="E303" s="266" t="s">
        <v>1012</v>
      </c>
      <c r="F303" s="266">
        <v>440101482</v>
      </c>
      <c r="G303" s="152">
        <v>73</v>
      </c>
      <c r="H303" s="266" t="s">
        <v>2510</v>
      </c>
      <c r="I303" s="281" t="s">
        <v>60</v>
      </c>
      <c r="J303" s="271" t="s">
        <v>812</v>
      </c>
      <c r="K303" s="299" t="s">
        <v>670</v>
      </c>
      <c r="L303" s="266">
        <v>5.5</v>
      </c>
      <c r="M303" s="266" t="s">
        <v>868</v>
      </c>
      <c r="N303" s="266"/>
      <c r="O303" s="266"/>
      <c r="P303" s="391" t="s">
        <v>2476</v>
      </c>
      <c r="R303" s="391"/>
      <c r="S303" s="519" t="s">
        <v>1244</v>
      </c>
      <c r="T303" s="522" t="s">
        <v>1493</v>
      </c>
      <c r="U303" s="521" t="s">
        <v>2509</v>
      </c>
      <c r="V303" s="519" t="s">
        <v>1493</v>
      </c>
      <c r="W303" s="520" t="s">
        <v>2396</v>
      </c>
      <c r="X303" s="519" t="s">
        <v>1477</v>
      </c>
      <c r="Y303" s="519" t="s">
        <v>2399</v>
      </c>
      <c r="Z303" s="116"/>
      <c r="AA303" s="152"/>
      <c r="AB303" s="339">
        <v>370</v>
      </c>
      <c r="AC303" s="334"/>
      <c r="AD303" s="334"/>
      <c r="AE303" s="334"/>
      <c r="AF303" s="334"/>
      <c r="AG303" s="127" t="s">
        <v>781</v>
      </c>
      <c r="AH303" s="147">
        <v>25.3</v>
      </c>
      <c r="AI303" s="146">
        <v>52.1</v>
      </c>
      <c r="AJ303" s="145">
        <v>16.7</v>
      </c>
      <c r="AK303" s="139">
        <v>18.899999999999999</v>
      </c>
      <c r="AL303" s="144">
        <v>1.3</v>
      </c>
      <c r="AM303" s="116" t="s">
        <v>124</v>
      </c>
      <c r="AN303" s="512"/>
      <c r="AO303" s="143"/>
      <c r="AP303" s="494">
        <v>0.05</v>
      </c>
      <c r="AQ303" s="139">
        <v>33.6</v>
      </c>
      <c r="AR303" s="139">
        <v>65.599999999999994</v>
      </c>
      <c r="AS303" s="142">
        <v>0.49655172413793103</v>
      </c>
      <c r="AT303" s="120" t="s">
        <v>124</v>
      </c>
      <c r="AU303" s="116" t="s">
        <v>124</v>
      </c>
      <c r="AV303" s="493"/>
      <c r="AW303" s="493"/>
      <c r="AX303" s="440">
        <v>27.6</v>
      </c>
      <c r="AY303" s="440">
        <v>86.4</v>
      </c>
      <c r="AZ303" s="440"/>
      <c r="BA303" s="437">
        <v>5.7999999999999972</v>
      </c>
      <c r="BB303" s="510">
        <v>43.6</v>
      </c>
      <c r="BC303" s="437">
        <v>31.9</v>
      </c>
      <c r="BD303" s="437">
        <v>13.9</v>
      </c>
      <c r="BE303" s="437">
        <v>31.6</v>
      </c>
      <c r="BF303" s="437">
        <v>13.8</v>
      </c>
      <c r="BG303" s="437">
        <v>23.1</v>
      </c>
      <c r="BH303" s="437">
        <v>10.1</v>
      </c>
      <c r="BI303" s="437">
        <v>0.6</v>
      </c>
      <c r="BJ303" s="118" t="s">
        <v>792</v>
      </c>
      <c r="BK303" s="208" t="s">
        <v>409</v>
      </c>
      <c r="BL303" s="208" t="s">
        <v>409</v>
      </c>
      <c r="BM303" s="208">
        <v>370</v>
      </c>
      <c r="BN303" s="483">
        <v>0.443</v>
      </c>
      <c r="BO303" s="483">
        <v>0.55700000000000005</v>
      </c>
      <c r="BP303" s="283" t="s">
        <v>409</v>
      </c>
      <c r="BQ303" s="283" t="s">
        <v>409</v>
      </c>
      <c r="BR303" s="283" t="s">
        <v>409</v>
      </c>
      <c r="BS303" s="393" t="s">
        <v>409</v>
      </c>
      <c r="BT303" s="276">
        <v>0</v>
      </c>
      <c r="BU303" s="116"/>
    </row>
    <row r="304" spans="1:82">
      <c r="A304" s="116">
        <v>205</v>
      </c>
      <c r="B304" s="116">
        <f>COUNTIFS($D$2:D304,D304,$F$2:F304,F304)</f>
        <v>1</v>
      </c>
      <c r="C304" s="345">
        <v>6962</v>
      </c>
      <c r="D304" s="154" t="s">
        <v>2508</v>
      </c>
      <c r="E304" s="152" t="s">
        <v>1100</v>
      </c>
      <c r="F304" s="152">
        <v>5908251547</v>
      </c>
      <c r="G304" s="152">
        <v>58</v>
      </c>
      <c r="H304" s="152" t="s">
        <v>2506</v>
      </c>
      <c r="I304" s="274" t="s">
        <v>60</v>
      </c>
      <c r="J304" s="153" t="s">
        <v>812</v>
      </c>
      <c r="K304" s="318" t="s">
        <v>670</v>
      </c>
      <c r="L304" s="152">
        <v>6</v>
      </c>
      <c r="M304" s="152" t="s">
        <v>868</v>
      </c>
      <c r="N304" s="152"/>
      <c r="O304" s="152"/>
      <c r="P304" s="380" t="s">
        <v>2476</v>
      </c>
      <c r="Q304" s="380"/>
      <c r="R304" s="380"/>
      <c r="S304" s="269" t="s">
        <v>1244</v>
      </c>
      <c r="T304" s="261" t="s">
        <v>1477</v>
      </c>
      <c r="U304" s="350" t="s">
        <v>2397</v>
      </c>
      <c r="V304" s="261" t="s">
        <v>1477</v>
      </c>
      <c r="W304" s="390" t="s">
        <v>2396</v>
      </c>
      <c r="X304" s="261" t="s">
        <v>1477</v>
      </c>
      <c r="Y304" s="261" t="s">
        <v>1477</v>
      </c>
      <c r="Z304" s="327"/>
      <c r="AA304" s="260"/>
      <c r="AB304" s="339">
        <v>328</v>
      </c>
      <c r="AC304" s="334"/>
      <c r="AD304" s="334"/>
      <c r="AE304" s="334"/>
      <c r="AF304" s="334"/>
      <c r="AG304" s="468" t="s">
        <v>2472</v>
      </c>
      <c r="AH304" s="126">
        <v>25.8</v>
      </c>
      <c r="AI304" s="146">
        <v>59.4</v>
      </c>
      <c r="AJ304" s="145">
        <v>11.6</v>
      </c>
      <c r="AK304" s="139">
        <v>11.919600000000001</v>
      </c>
      <c r="AL304" s="144"/>
      <c r="AM304" s="116" t="s">
        <v>124</v>
      </c>
      <c r="AN304" s="512"/>
      <c r="AO304" s="143"/>
      <c r="AP304" s="494">
        <v>0.51</v>
      </c>
      <c r="AQ304" s="139">
        <v>28.9</v>
      </c>
      <c r="AR304" s="139">
        <v>70.8</v>
      </c>
      <c r="AS304" s="142">
        <v>0.4069343065693431</v>
      </c>
      <c r="AT304" s="120" t="s">
        <v>124</v>
      </c>
      <c r="AU304" s="116" t="s">
        <v>124</v>
      </c>
      <c r="AV304" s="493">
        <v>6.11</v>
      </c>
      <c r="AW304" s="493">
        <v>5.1100000000000003</v>
      </c>
      <c r="AX304" s="440"/>
      <c r="AY304" s="440"/>
      <c r="AZ304" s="440"/>
      <c r="BA304" s="440"/>
      <c r="BB304" s="440"/>
      <c r="BC304" s="440"/>
      <c r="BD304" s="440"/>
      <c r="BE304" s="440"/>
      <c r="BF304" s="440"/>
      <c r="BG304" s="440"/>
      <c r="BH304" s="440"/>
      <c r="BI304" s="440"/>
      <c r="BJ304" s="118" t="s">
        <v>792</v>
      </c>
      <c r="BK304" s="208" t="s">
        <v>409</v>
      </c>
      <c r="BL304" s="208" t="s">
        <v>409</v>
      </c>
      <c r="BM304" s="208">
        <v>328</v>
      </c>
      <c r="BN304" s="483">
        <v>0.36599999999999999</v>
      </c>
      <c r="BO304" s="483">
        <v>0.63400000000000001</v>
      </c>
      <c r="BP304" s="283">
        <v>2</v>
      </c>
      <c r="BQ304" s="283" t="s">
        <v>409</v>
      </c>
      <c r="BR304" s="283" t="s">
        <v>409</v>
      </c>
      <c r="BS304" s="393">
        <v>3.66</v>
      </c>
      <c r="BT304" s="276">
        <v>0</v>
      </c>
      <c r="BU304" s="116">
        <v>52.4</v>
      </c>
    </row>
    <row r="305" spans="1:82">
      <c r="A305" s="116">
        <v>206</v>
      </c>
      <c r="B305" s="116">
        <f>COUNTIFS($D$2:D305,D305,$F$2:F305,F305)</f>
        <v>1</v>
      </c>
      <c r="C305" s="345">
        <v>6963</v>
      </c>
      <c r="D305" s="154" t="s">
        <v>2507</v>
      </c>
      <c r="E305" s="152" t="s">
        <v>877</v>
      </c>
      <c r="F305" s="152">
        <v>7905094472</v>
      </c>
      <c r="G305" s="152">
        <v>38</v>
      </c>
      <c r="H305" s="152" t="s">
        <v>2506</v>
      </c>
      <c r="I305" s="274" t="s">
        <v>2505</v>
      </c>
      <c r="J305" s="153" t="s">
        <v>812</v>
      </c>
      <c r="K305" s="318" t="s">
        <v>670</v>
      </c>
      <c r="L305" s="152">
        <v>10</v>
      </c>
      <c r="M305" s="152" t="s">
        <v>2358</v>
      </c>
      <c r="N305" s="152"/>
      <c r="O305" s="152"/>
      <c r="P305" s="380" t="s">
        <v>2476</v>
      </c>
      <c r="Q305" s="380"/>
      <c r="R305" s="380"/>
      <c r="S305" s="261" t="s">
        <v>1244</v>
      </c>
      <c r="T305" s="261" t="s">
        <v>1477</v>
      </c>
      <c r="U305" s="350" t="s">
        <v>2397</v>
      </c>
      <c r="V305" s="261" t="s">
        <v>1477</v>
      </c>
      <c r="W305" s="388" t="s">
        <v>2396</v>
      </c>
      <c r="X305" s="261" t="s">
        <v>1477</v>
      </c>
      <c r="Y305" s="261" t="s">
        <v>1477</v>
      </c>
      <c r="Z305" s="327"/>
      <c r="AA305" s="260"/>
      <c r="AB305" s="339">
        <v>1244</v>
      </c>
      <c r="AC305" s="334"/>
      <c r="AD305" s="334"/>
      <c r="AE305" s="334"/>
      <c r="AF305" s="334"/>
      <c r="AG305" s="468" t="s">
        <v>2472</v>
      </c>
      <c r="AH305" s="126">
        <v>11.5</v>
      </c>
      <c r="AI305" s="146">
        <v>33</v>
      </c>
      <c r="AJ305" s="145">
        <v>48.4</v>
      </c>
      <c r="AK305" s="139">
        <v>10.8</v>
      </c>
      <c r="AL305" s="144">
        <v>0.1</v>
      </c>
      <c r="AM305" s="116" t="s">
        <v>124</v>
      </c>
      <c r="AN305" s="512"/>
      <c r="AO305" s="143"/>
      <c r="AP305" s="494">
        <v>0.14000000000000001</v>
      </c>
      <c r="AQ305" s="139">
        <v>47.2</v>
      </c>
      <c r="AR305" s="139">
        <v>52.4</v>
      </c>
      <c r="AS305" s="142">
        <v>0.90149892933618836</v>
      </c>
      <c r="AT305" s="120" t="s">
        <v>124</v>
      </c>
      <c r="AU305" s="116" t="s">
        <v>124</v>
      </c>
      <c r="AV305" s="493">
        <v>0.64</v>
      </c>
      <c r="AW305" s="493">
        <v>0.67</v>
      </c>
      <c r="AX305" s="440"/>
      <c r="AY305" s="440"/>
      <c r="AZ305" s="440"/>
      <c r="BA305" s="440"/>
      <c r="BB305" s="440"/>
      <c r="BC305" s="440"/>
      <c r="BD305" s="440"/>
      <c r="BE305" s="440"/>
      <c r="BF305" s="440"/>
      <c r="BG305" s="440"/>
      <c r="BH305" s="440"/>
      <c r="BI305" s="440"/>
      <c r="BJ305" s="118" t="s">
        <v>786</v>
      </c>
      <c r="BK305" s="208" t="s">
        <v>409</v>
      </c>
      <c r="BL305" s="208" t="s">
        <v>409</v>
      </c>
      <c r="BM305" s="208">
        <v>1244</v>
      </c>
      <c r="BN305" s="483">
        <v>0.44500000000000001</v>
      </c>
      <c r="BO305" s="483">
        <v>0.55500000000000005</v>
      </c>
      <c r="BP305" s="283">
        <v>4.7</v>
      </c>
      <c r="BQ305" s="283">
        <v>3446</v>
      </c>
      <c r="BR305" s="283" t="s">
        <v>409</v>
      </c>
      <c r="BS305" s="393">
        <v>2.4300000000000002</v>
      </c>
      <c r="BT305" s="276">
        <v>0</v>
      </c>
      <c r="BU305" s="116">
        <v>72.5</v>
      </c>
      <c r="BV305" s="518"/>
      <c r="BW305" s="516"/>
      <c r="BX305" s="517"/>
    </row>
    <row r="306" spans="1:82">
      <c r="A306" s="116">
        <v>207</v>
      </c>
      <c r="B306" s="116">
        <f>COUNTIFS($D$2:D306,D306,$F$2:F306,F306)</f>
        <v>2</v>
      </c>
      <c r="C306" s="345">
        <v>6980</v>
      </c>
      <c r="D306" s="154" t="s">
        <v>2504</v>
      </c>
      <c r="E306" s="152" t="s">
        <v>1051</v>
      </c>
      <c r="F306" s="152">
        <v>7303063713</v>
      </c>
      <c r="G306" s="152">
        <v>44</v>
      </c>
      <c r="H306" s="152" t="s">
        <v>2500</v>
      </c>
      <c r="I306" s="274" t="s">
        <v>2503</v>
      </c>
      <c r="J306" s="153" t="s">
        <v>812</v>
      </c>
      <c r="K306" s="318" t="s">
        <v>670</v>
      </c>
      <c r="L306" s="152">
        <v>10</v>
      </c>
      <c r="M306" s="152">
        <v>2</v>
      </c>
      <c r="N306" s="152"/>
      <c r="O306" s="152"/>
      <c r="P306" s="380" t="s">
        <v>2476</v>
      </c>
      <c r="Q306" s="380"/>
      <c r="R306" s="380"/>
      <c r="S306" s="261" t="s">
        <v>1244</v>
      </c>
      <c r="T306" s="261" t="s">
        <v>1477</v>
      </c>
      <c r="U306" s="350" t="s">
        <v>2397</v>
      </c>
      <c r="V306" s="261" t="s">
        <v>1477</v>
      </c>
      <c r="W306" s="388" t="s">
        <v>2396</v>
      </c>
      <c r="X306" s="261" t="s">
        <v>1477</v>
      </c>
      <c r="Y306" s="261" t="s">
        <v>1477</v>
      </c>
      <c r="Z306" s="327"/>
      <c r="AA306" s="260"/>
      <c r="AB306" s="490">
        <v>616</v>
      </c>
      <c r="AC306" s="488"/>
      <c r="AD306" s="488"/>
      <c r="AE306" s="488"/>
      <c r="AF306" s="488"/>
      <c r="AG306" s="468" t="s">
        <v>2472</v>
      </c>
      <c r="AH306" s="126">
        <v>6.15</v>
      </c>
      <c r="AI306" s="146">
        <v>65.7</v>
      </c>
      <c r="AJ306" s="145">
        <v>23.8</v>
      </c>
      <c r="AK306" s="139">
        <v>5.0758700000000001</v>
      </c>
      <c r="AL306" s="144">
        <v>0.98</v>
      </c>
      <c r="AM306" s="116" t="s">
        <v>124</v>
      </c>
      <c r="AN306" s="512">
        <v>26.1</v>
      </c>
      <c r="AO306" s="143"/>
      <c r="AP306" s="494">
        <v>0.27</v>
      </c>
      <c r="AQ306" s="139">
        <v>37.700000000000003</v>
      </c>
      <c r="AR306" s="139">
        <v>60.8</v>
      </c>
      <c r="AS306" s="142">
        <v>0.61822660098522164</v>
      </c>
      <c r="AT306" s="120" t="s">
        <v>124</v>
      </c>
      <c r="AU306" s="116" t="s">
        <v>124</v>
      </c>
      <c r="AV306" s="493">
        <v>3.27</v>
      </c>
      <c r="AW306" s="493">
        <v>5.93</v>
      </c>
      <c r="AX306" s="440"/>
      <c r="AY306" s="440"/>
      <c r="AZ306" s="440"/>
      <c r="BA306" s="440"/>
      <c r="BB306" s="440"/>
      <c r="BC306" s="440"/>
      <c r="BD306" s="440"/>
      <c r="BE306" s="440"/>
      <c r="BF306" s="440"/>
      <c r="BG306" s="440"/>
      <c r="BH306" s="440"/>
      <c r="BI306" s="440"/>
      <c r="BJ306" s="118" t="s">
        <v>792</v>
      </c>
      <c r="BK306" s="208" t="s">
        <v>409</v>
      </c>
      <c r="BL306" s="208" t="s">
        <v>409</v>
      </c>
      <c r="BM306" s="208">
        <v>616</v>
      </c>
      <c r="BN306" s="483">
        <v>7.5999999999999998E-2</v>
      </c>
      <c r="BO306" s="483">
        <v>0.92400000000000004</v>
      </c>
      <c r="BP306" s="283" t="s">
        <v>409</v>
      </c>
      <c r="BQ306" s="283" t="s">
        <v>409</v>
      </c>
      <c r="BR306" s="283" t="s">
        <v>409</v>
      </c>
      <c r="BS306" s="393" t="s">
        <v>409</v>
      </c>
      <c r="BT306" s="276">
        <v>0</v>
      </c>
      <c r="BU306" s="116">
        <v>29.2</v>
      </c>
      <c r="BY306" s="517"/>
      <c r="BZ306" s="516"/>
      <c r="CA306" s="516"/>
      <c r="CB306" s="516"/>
      <c r="CC306" s="516"/>
      <c r="CD306" s="516"/>
    </row>
    <row r="307" spans="1:82">
      <c r="A307" s="116">
        <v>208</v>
      </c>
      <c r="B307" s="116">
        <f>COUNTIFS($D$2:D307,D307,$F$2:F307,F307)</f>
        <v>1</v>
      </c>
      <c r="C307" s="345">
        <v>6985</v>
      </c>
      <c r="D307" s="154" t="s">
        <v>2502</v>
      </c>
      <c r="E307" s="152" t="s">
        <v>2501</v>
      </c>
      <c r="F307" s="152">
        <v>530401293</v>
      </c>
      <c r="G307" s="152">
        <v>64</v>
      </c>
      <c r="H307" s="152" t="s">
        <v>2500</v>
      </c>
      <c r="I307" s="274" t="s">
        <v>67</v>
      </c>
      <c r="J307" s="153" t="s">
        <v>812</v>
      </c>
      <c r="K307" s="318" t="s">
        <v>670</v>
      </c>
      <c r="L307" s="152">
        <v>6</v>
      </c>
      <c r="M307" s="152">
        <v>4</v>
      </c>
      <c r="N307" s="152"/>
      <c r="O307" s="152"/>
      <c r="P307" s="380" t="s">
        <v>2476</v>
      </c>
      <c r="Q307" s="380"/>
      <c r="R307" s="380"/>
      <c r="S307" s="261" t="s">
        <v>1244</v>
      </c>
      <c r="T307" s="261" t="s">
        <v>1477</v>
      </c>
      <c r="U307" s="350" t="s">
        <v>2397</v>
      </c>
      <c r="V307" s="261" t="s">
        <v>1477</v>
      </c>
      <c r="W307" s="388" t="s">
        <v>2396</v>
      </c>
      <c r="X307" s="261" t="s">
        <v>1477</v>
      </c>
      <c r="Y307" s="261" t="s">
        <v>1477</v>
      </c>
      <c r="Z307" s="327"/>
      <c r="AA307" s="260"/>
      <c r="AB307" s="339">
        <v>278</v>
      </c>
      <c r="AC307" s="334"/>
      <c r="AD307" s="334"/>
      <c r="AE307" s="334"/>
      <c r="AF307" s="334"/>
      <c r="AG307" s="468" t="s">
        <v>2472</v>
      </c>
      <c r="AH307" s="126">
        <v>38.1</v>
      </c>
      <c r="AI307" s="146">
        <v>46.5</v>
      </c>
      <c r="AJ307" s="145">
        <v>5.77</v>
      </c>
      <c r="AK307" s="139">
        <v>20.726999999999997</v>
      </c>
      <c r="AL307" s="144"/>
      <c r="AM307" s="116" t="s">
        <v>124</v>
      </c>
      <c r="AN307" s="512"/>
      <c r="AO307" s="143"/>
      <c r="AP307" s="494">
        <v>0</v>
      </c>
      <c r="AQ307" s="139">
        <v>50.2</v>
      </c>
      <c r="AR307" s="139">
        <v>49.2</v>
      </c>
      <c r="AS307" s="142">
        <v>1.0193370165745854</v>
      </c>
      <c r="AT307" s="120" t="s">
        <v>124</v>
      </c>
      <c r="AU307" s="116" t="s">
        <v>124</v>
      </c>
      <c r="AV307" s="493">
        <v>1.26</v>
      </c>
      <c r="AW307" s="493">
        <v>5.77</v>
      </c>
      <c r="AX307" s="440"/>
      <c r="AY307" s="440"/>
      <c r="AZ307" s="440"/>
      <c r="BA307" s="440"/>
      <c r="BB307" s="440"/>
      <c r="BC307" s="440"/>
      <c r="BD307" s="440"/>
      <c r="BE307" s="440"/>
      <c r="BF307" s="440"/>
      <c r="BG307" s="440"/>
      <c r="BH307" s="440"/>
      <c r="BI307" s="440"/>
      <c r="BJ307" s="116" t="s">
        <v>792</v>
      </c>
      <c r="BK307" s="208" t="s">
        <v>409</v>
      </c>
      <c r="BL307" s="208" t="s">
        <v>409</v>
      </c>
      <c r="BM307" s="208">
        <v>278</v>
      </c>
      <c r="BN307" s="483">
        <v>0.52900000000000003</v>
      </c>
      <c r="BO307" s="483">
        <v>0.47099999999999997</v>
      </c>
      <c r="BP307" s="283" t="s">
        <v>409</v>
      </c>
      <c r="BQ307" s="283" t="s">
        <v>409</v>
      </c>
      <c r="BR307" s="283" t="s">
        <v>409</v>
      </c>
      <c r="BS307" s="393" t="s">
        <v>409</v>
      </c>
      <c r="BT307" s="276">
        <v>0</v>
      </c>
      <c r="BU307" s="116">
        <v>6.04</v>
      </c>
    </row>
    <row r="308" spans="1:82">
      <c r="A308" s="116">
        <v>209</v>
      </c>
      <c r="B308" s="116">
        <f>COUNTIFS($D$2:D308,D308,$F$2:F308,F308)</f>
        <v>1</v>
      </c>
      <c r="C308" s="345">
        <v>6988</v>
      </c>
      <c r="D308" s="154" t="s">
        <v>2499</v>
      </c>
      <c r="E308" s="152" t="s">
        <v>2498</v>
      </c>
      <c r="F308" s="152">
        <v>5756011811</v>
      </c>
      <c r="G308" s="152">
        <v>60</v>
      </c>
      <c r="H308" s="152" t="s">
        <v>2497</v>
      </c>
      <c r="I308" s="274" t="s">
        <v>2496</v>
      </c>
      <c r="J308" s="153" t="s">
        <v>812</v>
      </c>
      <c r="K308" s="318" t="s">
        <v>670</v>
      </c>
      <c r="L308" s="152">
        <v>18</v>
      </c>
      <c r="M308" s="152">
        <v>2</v>
      </c>
      <c r="N308" s="152"/>
      <c r="O308" s="152"/>
      <c r="P308" s="380" t="s">
        <v>2476</v>
      </c>
      <c r="Q308" s="380"/>
      <c r="R308" s="380"/>
      <c r="S308" s="261" t="s">
        <v>1244</v>
      </c>
      <c r="T308" s="261" t="s">
        <v>1477</v>
      </c>
      <c r="U308" s="350" t="s">
        <v>2397</v>
      </c>
      <c r="V308" s="261" t="s">
        <v>1477</v>
      </c>
      <c r="W308" s="388" t="s">
        <v>2396</v>
      </c>
      <c r="X308" s="261" t="s">
        <v>1477</v>
      </c>
      <c r="Y308" s="261" t="s">
        <v>2399</v>
      </c>
      <c r="Z308" s="327"/>
      <c r="AA308" s="373"/>
      <c r="AB308" s="339">
        <v>25084</v>
      </c>
      <c r="AC308" s="334"/>
      <c r="AD308" s="334"/>
      <c r="AE308" s="334"/>
      <c r="AF308" s="334"/>
      <c r="AG308" s="468" t="s">
        <v>2460</v>
      </c>
      <c r="AH308" s="126">
        <v>0.65</v>
      </c>
      <c r="AI308" s="146">
        <v>3.63</v>
      </c>
      <c r="AJ308" s="145">
        <v>95.1</v>
      </c>
      <c r="AK308" s="139">
        <v>0.59324999999999994</v>
      </c>
      <c r="AL308" s="144">
        <v>0.04</v>
      </c>
      <c r="AM308" s="116" t="s">
        <v>124</v>
      </c>
      <c r="AN308" s="512">
        <v>5.14</v>
      </c>
      <c r="AO308" s="143"/>
      <c r="AP308" s="494">
        <v>4.5900000000000003E-3</v>
      </c>
      <c r="AQ308" s="139">
        <v>75</v>
      </c>
      <c r="AR308" s="139">
        <v>24.5</v>
      </c>
      <c r="AS308" s="142">
        <v>3.0567010309278353</v>
      </c>
      <c r="AT308" s="120">
        <v>0</v>
      </c>
      <c r="AU308" s="116" t="s">
        <v>124</v>
      </c>
      <c r="AV308" s="493">
        <v>4.04</v>
      </c>
      <c r="AW308" s="493">
        <v>19</v>
      </c>
      <c r="AX308" s="440"/>
      <c r="AY308" s="440"/>
      <c r="AZ308" s="440"/>
      <c r="BA308" s="440"/>
      <c r="BB308" s="440"/>
      <c r="BC308" s="440"/>
      <c r="BD308" s="440"/>
      <c r="BE308" s="440"/>
      <c r="BF308" s="440"/>
      <c r="BG308" s="440"/>
      <c r="BH308" s="440"/>
      <c r="BI308" s="440"/>
      <c r="BJ308" s="118" t="s">
        <v>784</v>
      </c>
      <c r="BK308" s="208" t="s">
        <v>409</v>
      </c>
      <c r="BL308" s="208" t="s">
        <v>409</v>
      </c>
      <c r="BM308" s="208">
        <v>25084</v>
      </c>
      <c r="BN308" s="483">
        <v>0.92200000000000004</v>
      </c>
      <c r="BO308" s="483">
        <v>7.8E-2</v>
      </c>
      <c r="BP308" s="283">
        <v>6.4</v>
      </c>
      <c r="BQ308" s="283">
        <v>34854</v>
      </c>
      <c r="BR308" s="283" t="s">
        <v>409</v>
      </c>
      <c r="BS308" s="393">
        <v>3.1</v>
      </c>
      <c r="BT308" s="276">
        <v>0</v>
      </c>
      <c r="BU308" s="116">
        <v>91.7</v>
      </c>
    </row>
    <row r="309" spans="1:82">
      <c r="A309" s="116">
        <v>210</v>
      </c>
      <c r="B309" s="116">
        <f>COUNTIFS($D$2:D309,D309,$F$2:F309,F309)</f>
        <v>1</v>
      </c>
      <c r="C309" s="345">
        <v>6993</v>
      </c>
      <c r="D309" s="154" t="s">
        <v>2495</v>
      </c>
      <c r="E309" s="152" t="s">
        <v>831</v>
      </c>
      <c r="F309" s="152">
        <v>7462085323</v>
      </c>
      <c r="G309" s="152">
        <v>43</v>
      </c>
      <c r="H309" s="152" t="s">
        <v>2492</v>
      </c>
      <c r="I309" s="274" t="s">
        <v>2494</v>
      </c>
      <c r="J309" s="153" t="s">
        <v>812</v>
      </c>
      <c r="K309" s="318" t="s">
        <v>670</v>
      </c>
      <c r="L309" s="152">
        <v>10</v>
      </c>
      <c r="M309" s="152">
        <v>2</v>
      </c>
      <c r="N309" s="152"/>
      <c r="O309" s="152"/>
      <c r="P309" s="380" t="s">
        <v>2476</v>
      </c>
      <c r="Q309" s="380"/>
      <c r="R309" s="380"/>
      <c r="S309" s="261" t="s">
        <v>1244</v>
      </c>
      <c r="T309" s="286" t="s">
        <v>1493</v>
      </c>
      <c r="U309" s="350" t="s">
        <v>2397</v>
      </c>
      <c r="V309" s="261" t="s">
        <v>1493</v>
      </c>
      <c r="W309" s="388" t="s">
        <v>2396</v>
      </c>
      <c r="X309" s="261" t="s">
        <v>1477</v>
      </c>
      <c r="Y309" s="261" t="s">
        <v>2399</v>
      </c>
      <c r="Z309" s="327"/>
      <c r="AA309" s="260"/>
      <c r="AB309" s="339" t="s">
        <v>1493</v>
      </c>
      <c r="AC309" s="334"/>
      <c r="AD309" s="334"/>
      <c r="AE309" s="334"/>
      <c r="AF309" s="334"/>
      <c r="AG309" s="468" t="s">
        <v>2472</v>
      </c>
      <c r="AH309" s="126">
        <v>48.7</v>
      </c>
      <c r="AI309" s="146">
        <v>45.5</v>
      </c>
      <c r="AJ309" s="145">
        <v>2.5099999999999998</v>
      </c>
      <c r="AK309" s="139">
        <v>27.122499999999999</v>
      </c>
      <c r="AL309" s="144">
        <v>4.3</v>
      </c>
      <c r="AM309" s="116" t="s">
        <v>124</v>
      </c>
      <c r="AN309" s="512">
        <v>1.94</v>
      </c>
      <c r="AO309" s="143"/>
      <c r="AP309" s="494">
        <v>0.15</v>
      </c>
      <c r="AQ309" s="139">
        <v>36.5</v>
      </c>
      <c r="AR309" s="139">
        <v>62.5</v>
      </c>
      <c r="AS309" s="142">
        <v>0.58263305322128844</v>
      </c>
      <c r="AT309" s="120" t="s">
        <v>124</v>
      </c>
      <c r="AU309" s="116" t="s">
        <v>124</v>
      </c>
      <c r="AV309" s="493">
        <v>3.6</v>
      </c>
      <c r="AW309" s="493">
        <v>5.0199999999999996</v>
      </c>
      <c r="AX309" s="440"/>
      <c r="AY309" s="440"/>
      <c r="AZ309" s="440"/>
      <c r="BA309" s="440"/>
      <c r="BB309" s="440"/>
      <c r="BC309" s="440"/>
      <c r="BD309" s="440"/>
      <c r="BE309" s="440"/>
      <c r="BF309" s="440"/>
      <c r="BG309" s="440"/>
      <c r="BH309" s="440"/>
      <c r="BI309" s="440"/>
      <c r="BJ309" s="118" t="s">
        <v>173</v>
      </c>
      <c r="BK309" s="208" t="s">
        <v>409</v>
      </c>
      <c r="BL309" s="208" t="s">
        <v>409</v>
      </c>
      <c r="BM309" s="208" t="s">
        <v>409</v>
      </c>
      <c r="BN309" s="208" t="s">
        <v>409</v>
      </c>
      <c r="BO309" s="208" t="s">
        <v>409</v>
      </c>
      <c r="BP309" s="208" t="s">
        <v>409</v>
      </c>
      <c r="BQ309" s="208" t="s">
        <v>409</v>
      </c>
      <c r="BR309" s="208" t="s">
        <v>409</v>
      </c>
      <c r="BS309" s="208" t="s">
        <v>409</v>
      </c>
      <c r="BT309" s="208">
        <v>0</v>
      </c>
      <c r="BU309" s="116">
        <v>11.8</v>
      </c>
      <c r="BV309" s="515"/>
      <c r="BW309" s="513"/>
      <c r="BX309" s="514"/>
    </row>
    <row r="310" spans="1:82">
      <c r="A310" s="116">
        <v>211</v>
      </c>
      <c r="B310" s="116">
        <f>COUNTIFS($D$2:D310,D310,$F$2:F310,F310)</f>
        <v>1</v>
      </c>
      <c r="C310" s="345">
        <v>6994</v>
      </c>
      <c r="D310" s="154" t="s">
        <v>2493</v>
      </c>
      <c r="E310" s="152" t="s">
        <v>826</v>
      </c>
      <c r="F310" s="152">
        <v>8005245314</v>
      </c>
      <c r="G310" s="152">
        <v>37</v>
      </c>
      <c r="H310" s="152" t="s">
        <v>2492</v>
      </c>
      <c r="I310" s="274" t="s">
        <v>1602</v>
      </c>
      <c r="J310" s="153" t="s">
        <v>812</v>
      </c>
      <c r="K310" s="318" t="s">
        <v>670</v>
      </c>
      <c r="L310" s="152">
        <v>10</v>
      </c>
      <c r="M310" s="152" t="s">
        <v>2491</v>
      </c>
      <c r="N310" s="152"/>
      <c r="O310" s="152"/>
      <c r="P310" s="380" t="s">
        <v>2476</v>
      </c>
      <c r="Q310" s="380"/>
      <c r="R310" s="380"/>
      <c r="S310" s="261" t="s">
        <v>1244</v>
      </c>
      <c r="T310" s="286" t="s">
        <v>1493</v>
      </c>
      <c r="U310" s="350" t="s">
        <v>2397</v>
      </c>
      <c r="V310" s="261" t="s">
        <v>1493</v>
      </c>
      <c r="W310" s="388" t="s">
        <v>2396</v>
      </c>
      <c r="X310" s="261" t="s">
        <v>1477</v>
      </c>
      <c r="Y310" s="261" t="s">
        <v>2399</v>
      </c>
      <c r="Z310" s="327"/>
      <c r="AA310" s="260"/>
      <c r="AB310" s="339" t="s">
        <v>1493</v>
      </c>
      <c r="AC310" s="334"/>
      <c r="AD310" s="334"/>
      <c r="AE310" s="334"/>
      <c r="AF310" s="334"/>
      <c r="AG310" s="468" t="s">
        <v>2460</v>
      </c>
      <c r="AH310" s="147">
        <v>14.1</v>
      </c>
      <c r="AI310" s="146">
        <v>13.8</v>
      </c>
      <c r="AJ310" s="145">
        <v>69.599999999999994</v>
      </c>
      <c r="AK310" s="139">
        <v>11.308199999999999</v>
      </c>
      <c r="AL310" s="144">
        <v>1.76</v>
      </c>
      <c r="AM310" s="116" t="s">
        <v>124</v>
      </c>
      <c r="AN310" s="512">
        <v>6.77</v>
      </c>
      <c r="AO310" s="143"/>
      <c r="AP310" s="494">
        <v>0.5</v>
      </c>
      <c r="AQ310" s="139">
        <v>41.6</v>
      </c>
      <c r="AR310" s="139">
        <v>56.9</v>
      </c>
      <c r="AS310" s="142">
        <v>0.73026315789473673</v>
      </c>
      <c r="AT310" s="120" t="s">
        <v>124</v>
      </c>
      <c r="AU310" s="116" t="s">
        <v>124</v>
      </c>
      <c r="AV310" s="493">
        <v>6.58</v>
      </c>
      <c r="AW310" s="493">
        <v>5.0199999999999996</v>
      </c>
      <c r="AX310" s="440"/>
      <c r="AY310" s="440"/>
      <c r="AZ310" s="440"/>
      <c r="BA310" s="440"/>
      <c r="BB310" s="440"/>
      <c r="BC310" s="440"/>
      <c r="BD310" s="440"/>
      <c r="BE310" s="440"/>
      <c r="BF310" s="440"/>
      <c r="BG310" s="440"/>
      <c r="BH310" s="440"/>
      <c r="BI310" s="440"/>
      <c r="BJ310" s="116" t="s">
        <v>790</v>
      </c>
      <c r="BK310" s="208" t="s">
        <v>409</v>
      </c>
      <c r="BL310" s="208" t="s">
        <v>409</v>
      </c>
      <c r="BM310" s="208" t="s">
        <v>409</v>
      </c>
      <c r="BN310" s="208" t="s">
        <v>409</v>
      </c>
      <c r="BO310" s="208" t="s">
        <v>409</v>
      </c>
      <c r="BP310" s="208" t="s">
        <v>409</v>
      </c>
      <c r="BQ310" s="208" t="s">
        <v>409</v>
      </c>
      <c r="BR310" s="208" t="s">
        <v>409</v>
      </c>
      <c r="BS310" s="208" t="s">
        <v>409</v>
      </c>
      <c r="BT310" s="208" t="s">
        <v>409</v>
      </c>
      <c r="BU310" s="116"/>
      <c r="BY310" s="514"/>
      <c r="BZ310" s="513"/>
      <c r="CA310" s="513"/>
      <c r="CB310" s="513"/>
      <c r="CC310" s="513"/>
      <c r="CD310" s="513"/>
    </row>
    <row r="311" spans="1:82">
      <c r="A311" s="116">
        <v>212</v>
      </c>
      <c r="B311" s="116">
        <f>COUNTIFS($D$2:D311,D311,$F$2:F311,F311)</f>
        <v>1</v>
      </c>
      <c r="C311" s="345">
        <v>7007</v>
      </c>
      <c r="D311" s="154" t="s">
        <v>2357</v>
      </c>
      <c r="E311" s="152" t="s">
        <v>1422</v>
      </c>
      <c r="F311" s="152">
        <v>6612190002</v>
      </c>
      <c r="G311" s="152">
        <v>51</v>
      </c>
      <c r="H311" s="152" t="s">
        <v>2490</v>
      </c>
      <c r="I311" s="274" t="s">
        <v>2489</v>
      </c>
      <c r="J311" s="153" t="s">
        <v>812</v>
      </c>
      <c r="K311" s="318" t="s">
        <v>670</v>
      </c>
      <c r="L311" s="152">
        <v>10</v>
      </c>
      <c r="M311" s="152">
        <v>2</v>
      </c>
      <c r="N311" s="152"/>
      <c r="O311" s="152"/>
      <c r="P311" s="380" t="s">
        <v>2476</v>
      </c>
      <c r="S311" s="261" t="s">
        <v>1244</v>
      </c>
      <c r="T311" s="286" t="s">
        <v>1493</v>
      </c>
      <c r="U311" s="350" t="s">
        <v>2397</v>
      </c>
      <c r="V311" s="261" t="s">
        <v>1493</v>
      </c>
      <c r="W311" s="388" t="s">
        <v>2396</v>
      </c>
      <c r="X311" s="261" t="s">
        <v>1477</v>
      </c>
      <c r="Y311" s="261" t="s">
        <v>2399</v>
      </c>
      <c r="Z311" s="327"/>
      <c r="AA311" s="260"/>
      <c r="AB311" s="389">
        <v>12529</v>
      </c>
      <c r="AC311" s="334"/>
      <c r="AD311" s="334"/>
      <c r="AE311" s="334"/>
      <c r="AF311" s="334"/>
      <c r="AG311" s="468" t="s">
        <v>2460</v>
      </c>
      <c r="AH311" s="126">
        <v>11.1</v>
      </c>
      <c r="AI311" s="146">
        <v>7.1</v>
      </c>
      <c r="AJ311" s="145">
        <v>77.8</v>
      </c>
      <c r="AK311" s="139">
        <v>10.533999999999999</v>
      </c>
      <c r="AL311" s="144">
        <v>0.55000000000000004</v>
      </c>
      <c r="AM311" s="116" t="s">
        <v>124</v>
      </c>
      <c r="AN311" s="512">
        <v>15.3</v>
      </c>
      <c r="AO311" s="143"/>
      <c r="AP311" s="494">
        <v>1.32E-3</v>
      </c>
      <c r="AQ311" s="139">
        <v>40.5</v>
      </c>
      <c r="AR311" s="139">
        <v>58.8</v>
      </c>
      <c r="AS311" s="142">
        <v>0.68959107806691455</v>
      </c>
      <c r="AT311" s="120" t="s">
        <v>124</v>
      </c>
      <c r="AU311" s="116" t="s">
        <v>124</v>
      </c>
      <c r="AV311" s="493">
        <v>17.899999999999999</v>
      </c>
      <c r="AW311" s="493">
        <v>44.8</v>
      </c>
      <c r="AX311" s="440"/>
      <c r="AY311" s="440"/>
      <c r="AZ311" s="440"/>
      <c r="BA311" s="440"/>
      <c r="BB311" s="440"/>
      <c r="BC311" s="440"/>
      <c r="BD311" s="440"/>
      <c r="BE311" s="440"/>
      <c r="BF311" s="440"/>
      <c r="BG311" s="440"/>
      <c r="BH311" s="440"/>
      <c r="BI311" s="440"/>
      <c r="BJ311" s="116" t="s">
        <v>778</v>
      </c>
      <c r="BK311" s="208">
        <v>5.9</v>
      </c>
      <c r="BL311" s="208" t="s">
        <v>409</v>
      </c>
      <c r="BM311" s="208">
        <v>12529</v>
      </c>
      <c r="BN311" s="483">
        <v>0.73299999999999998</v>
      </c>
      <c r="BO311" s="483">
        <v>0.26700000000000002</v>
      </c>
      <c r="BP311" s="208">
        <v>3.4</v>
      </c>
      <c r="BQ311" s="208">
        <v>15491</v>
      </c>
      <c r="BR311" s="208">
        <v>1360.1</v>
      </c>
      <c r="BS311" s="393">
        <v>6.09</v>
      </c>
      <c r="BT311" s="276">
        <v>0</v>
      </c>
      <c r="BU311" s="116">
        <v>95.1</v>
      </c>
    </row>
    <row r="312" spans="1:82">
      <c r="A312" s="116">
        <v>213</v>
      </c>
      <c r="B312" s="116">
        <f>COUNTIFS($D$2:D312,D312,$F$2:F312,F312)</f>
        <v>1</v>
      </c>
      <c r="C312" s="345">
        <v>7015</v>
      </c>
      <c r="D312" s="154" t="s">
        <v>2364</v>
      </c>
      <c r="E312" s="152" t="s">
        <v>1027</v>
      </c>
      <c r="F312" s="152">
        <v>351127417</v>
      </c>
      <c r="G312" s="152">
        <v>82</v>
      </c>
      <c r="H312" s="152" t="s">
        <v>2488</v>
      </c>
      <c r="I312" s="274" t="s">
        <v>55</v>
      </c>
      <c r="J312" s="153" t="s">
        <v>812</v>
      </c>
      <c r="K312" s="318" t="s">
        <v>670</v>
      </c>
      <c r="L312" s="152">
        <v>44</v>
      </c>
      <c r="M312" s="152">
        <v>2</v>
      </c>
      <c r="N312" s="152"/>
      <c r="O312" s="152"/>
      <c r="P312" s="380" t="s">
        <v>2476</v>
      </c>
      <c r="S312" s="261" t="s">
        <v>1244</v>
      </c>
      <c r="T312" s="286" t="s">
        <v>1493</v>
      </c>
      <c r="U312" s="350" t="s">
        <v>2397</v>
      </c>
      <c r="V312" s="261" t="s">
        <v>1493</v>
      </c>
      <c r="W312" s="388" t="s">
        <v>2396</v>
      </c>
      <c r="X312" s="261" t="s">
        <v>1477</v>
      </c>
      <c r="Y312" s="261" t="s">
        <v>2399</v>
      </c>
      <c r="Z312" s="327"/>
      <c r="AA312" s="260"/>
      <c r="AB312" s="339">
        <v>141</v>
      </c>
      <c r="AC312" s="334"/>
      <c r="AD312" s="334"/>
      <c r="AE312" s="334"/>
      <c r="AF312" s="334"/>
      <c r="AG312" s="468" t="s">
        <v>2460</v>
      </c>
      <c r="AH312" s="126">
        <v>87.2</v>
      </c>
      <c r="AI312" s="146">
        <v>2.52</v>
      </c>
      <c r="AJ312" s="145">
        <v>6.92</v>
      </c>
      <c r="AK312" s="139">
        <v>66.239999999999995</v>
      </c>
      <c r="AL312" s="144">
        <v>2.23</v>
      </c>
      <c r="AM312" s="116" t="s">
        <v>124</v>
      </c>
      <c r="AN312" s="512">
        <v>0</v>
      </c>
      <c r="AO312" s="143"/>
      <c r="AP312" s="494">
        <v>0</v>
      </c>
      <c r="AQ312" s="139">
        <v>87.1</v>
      </c>
      <c r="AR312" s="139">
        <v>11.8</v>
      </c>
      <c r="AS312" s="142">
        <v>7.3678646934460881</v>
      </c>
      <c r="AT312" s="120" t="s">
        <v>124</v>
      </c>
      <c r="AU312" s="116" t="s">
        <v>124</v>
      </c>
      <c r="AV312" s="493">
        <v>1.27</v>
      </c>
      <c r="AW312" s="493">
        <v>0.78</v>
      </c>
      <c r="AX312" s="440" t="s">
        <v>124</v>
      </c>
      <c r="AY312" s="440" t="s">
        <v>124</v>
      </c>
      <c r="AZ312" s="440"/>
      <c r="BA312" s="440" t="s">
        <v>124</v>
      </c>
      <c r="BB312" s="440" t="s">
        <v>124</v>
      </c>
      <c r="BC312" s="440" t="s">
        <v>124</v>
      </c>
      <c r="BD312" s="440" t="s">
        <v>124</v>
      </c>
      <c r="BE312" s="440" t="s">
        <v>124</v>
      </c>
      <c r="BF312" s="440" t="s">
        <v>124</v>
      </c>
      <c r="BG312" s="440" t="s">
        <v>124</v>
      </c>
      <c r="BH312" s="440" t="s">
        <v>124</v>
      </c>
      <c r="BI312" s="440" t="s">
        <v>124</v>
      </c>
      <c r="BJ312" s="116" t="s">
        <v>793</v>
      </c>
      <c r="BK312" s="208" t="s">
        <v>409</v>
      </c>
      <c r="BL312" s="208" t="s">
        <v>409</v>
      </c>
      <c r="BM312" s="208">
        <v>141</v>
      </c>
      <c r="BN312" s="483">
        <v>0.156</v>
      </c>
      <c r="BO312" s="483">
        <v>0.84399999999999997</v>
      </c>
      <c r="BP312" s="208" t="s">
        <v>409</v>
      </c>
      <c r="BQ312" s="208" t="s">
        <v>409</v>
      </c>
      <c r="BR312" s="208" t="s">
        <v>409</v>
      </c>
      <c r="BS312" s="393" t="s">
        <v>409</v>
      </c>
      <c r="BT312" s="276">
        <v>0</v>
      </c>
      <c r="BU312" s="116">
        <v>1.1399999999999999</v>
      </c>
    </row>
    <row r="313" spans="1:82">
      <c r="A313" s="116">
        <v>214</v>
      </c>
      <c r="B313" s="116">
        <f>COUNTIFS($D$2:D313,D313,$F$2:F313,F313)</f>
        <v>1</v>
      </c>
      <c r="C313" s="345">
        <v>7022</v>
      </c>
      <c r="D313" s="154" t="s">
        <v>2166</v>
      </c>
      <c r="E313" s="152" t="s">
        <v>1334</v>
      </c>
      <c r="F313" s="152">
        <v>265226411</v>
      </c>
      <c r="G313" s="152">
        <v>91</v>
      </c>
      <c r="H313" s="152" t="s">
        <v>2487</v>
      </c>
      <c r="I313" s="274" t="s">
        <v>2486</v>
      </c>
      <c r="J313" s="153" t="s">
        <v>812</v>
      </c>
      <c r="K313" s="318" t="s">
        <v>670</v>
      </c>
      <c r="L313" s="152">
        <v>10</v>
      </c>
      <c r="M313" s="152">
        <v>5</v>
      </c>
      <c r="N313" s="152"/>
      <c r="O313" s="152"/>
      <c r="P313" s="380" t="s">
        <v>2476</v>
      </c>
      <c r="S313" s="261" t="s">
        <v>1244</v>
      </c>
      <c r="T313" s="286" t="s">
        <v>1493</v>
      </c>
      <c r="U313" s="350" t="s">
        <v>2397</v>
      </c>
      <c r="V313" s="261" t="s">
        <v>1493</v>
      </c>
      <c r="W313" s="388" t="s">
        <v>2396</v>
      </c>
      <c r="X313" s="261" t="s">
        <v>1477</v>
      </c>
      <c r="Y313" s="261" t="s">
        <v>2399</v>
      </c>
      <c r="Z313" s="327"/>
      <c r="AA313" s="260"/>
      <c r="AB313" s="339">
        <v>5870</v>
      </c>
      <c r="AC313" s="334"/>
      <c r="AD313" s="334"/>
      <c r="AE313" s="334"/>
      <c r="AF313" s="334"/>
      <c r="AG313" s="468" t="s">
        <v>2467</v>
      </c>
      <c r="AH313" s="126">
        <v>2.2999999999999998</v>
      </c>
      <c r="AI313" s="146">
        <v>4.51</v>
      </c>
      <c r="AJ313" s="145">
        <v>92.3</v>
      </c>
      <c r="AK313" s="139">
        <v>1.86348</v>
      </c>
      <c r="AL313" s="144">
        <v>7.0999999999999994E-2</v>
      </c>
      <c r="AM313" s="116" t="s">
        <v>124</v>
      </c>
      <c r="AN313" s="512">
        <v>10.7</v>
      </c>
      <c r="AO313" s="143"/>
      <c r="AP313" s="494">
        <v>3.2200000000000002E-3</v>
      </c>
      <c r="AQ313" s="139">
        <v>69.099999999999994</v>
      </c>
      <c r="AR313" s="139">
        <v>30.4</v>
      </c>
      <c r="AS313" s="142">
        <v>2.2771535580524342</v>
      </c>
      <c r="AT313" s="120" t="s">
        <v>124</v>
      </c>
      <c r="AU313" s="116" t="s">
        <v>124</v>
      </c>
      <c r="AV313" s="493">
        <v>3.07</v>
      </c>
      <c r="AW313" s="493">
        <v>10</v>
      </c>
      <c r="AX313" s="440"/>
      <c r="AY313" s="440"/>
      <c r="AZ313" s="440"/>
      <c r="BA313" s="440"/>
      <c r="BB313" s="440"/>
      <c r="BC313" s="440"/>
      <c r="BD313" s="440"/>
      <c r="BE313" s="440"/>
      <c r="BF313" s="440"/>
      <c r="BG313" s="440"/>
      <c r="BH313" s="440"/>
      <c r="BI313" s="440"/>
      <c r="BJ313" s="118" t="s">
        <v>784</v>
      </c>
      <c r="BK313" s="208" t="s">
        <v>409</v>
      </c>
      <c r="BL313" s="208" t="s">
        <v>409</v>
      </c>
      <c r="BM313" s="208">
        <v>5870</v>
      </c>
      <c r="BN313" s="483">
        <v>0.85299999999999998</v>
      </c>
      <c r="BO313" s="483">
        <v>0.14699999999999999</v>
      </c>
      <c r="BP313" s="208">
        <v>1.5</v>
      </c>
      <c r="BQ313" s="208">
        <v>6004</v>
      </c>
      <c r="BR313" s="208">
        <v>193.1</v>
      </c>
      <c r="BS313" s="393">
        <v>2.96</v>
      </c>
      <c r="BT313" s="276">
        <v>0</v>
      </c>
      <c r="BU313" s="116">
        <v>86.2</v>
      </c>
    </row>
    <row r="314" spans="1:82">
      <c r="A314" s="116">
        <v>215</v>
      </c>
      <c r="B314" s="116">
        <f>COUNTIFS($D$2:D314,D314,$F$2:F314,F314)</f>
        <v>1</v>
      </c>
      <c r="C314" s="345">
        <v>7026</v>
      </c>
      <c r="D314" s="154" t="s">
        <v>2485</v>
      </c>
      <c r="E314" s="152" t="s">
        <v>941</v>
      </c>
      <c r="F314" s="152">
        <v>9006292163</v>
      </c>
      <c r="G314" s="152">
        <v>27</v>
      </c>
      <c r="H314" s="152" t="s">
        <v>2482</v>
      </c>
      <c r="I314" s="274" t="s">
        <v>2484</v>
      </c>
      <c r="J314" s="153" t="s">
        <v>812</v>
      </c>
      <c r="K314" s="318" t="s">
        <v>670</v>
      </c>
      <c r="L314" s="152">
        <v>9</v>
      </c>
      <c r="M314" s="152">
        <v>5</v>
      </c>
      <c r="N314" s="152"/>
      <c r="O314" s="152"/>
      <c r="P314" s="380" t="s">
        <v>2481</v>
      </c>
      <c r="S314" s="261" t="s">
        <v>1244</v>
      </c>
      <c r="T314" s="286" t="s">
        <v>1493</v>
      </c>
      <c r="U314" s="350" t="s">
        <v>2397</v>
      </c>
      <c r="V314" s="261" t="s">
        <v>1493</v>
      </c>
      <c r="W314" s="388" t="s">
        <v>2396</v>
      </c>
      <c r="X314" s="261" t="s">
        <v>1477</v>
      </c>
      <c r="Y314" s="261" t="s">
        <v>2399</v>
      </c>
      <c r="Z314" s="327"/>
      <c r="AA314" s="260"/>
      <c r="AB314" s="339">
        <v>21974</v>
      </c>
      <c r="AC314" s="334"/>
      <c r="AD314" s="334"/>
      <c r="AE314" s="334"/>
      <c r="AF314" s="334"/>
      <c r="AG314" s="468" t="s">
        <v>2475</v>
      </c>
      <c r="AH314" s="126">
        <v>2.94</v>
      </c>
      <c r="AI314" s="146">
        <v>7.48</v>
      </c>
      <c r="AJ314" s="145">
        <v>87</v>
      </c>
      <c r="AK314" s="139">
        <v>2.35765</v>
      </c>
      <c r="AL314" s="144">
        <v>0.12</v>
      </c>
      <c r="AM314" s="116" t="s">
        <v>124</v>
      </c>
      <c r="AN314" s="512">
        <v>4.6399999999999997</v>
      </c>
      <c r="AO314" s="143"/>
      <c r="AP314" s="494">
        <v>1.3899999999999999E-4</v>
      </c>
      <c r="AQ314" s="139">
        <v>67.3</v>
      </c>
      <c r="AR314" s="139">
        <v>31.9</v>
      </c>
      <c r="AS314" s="142">
        <v>2.1138211382113821</v>
      </c>
      <c r="AT314" s="120" t="s">
        <v>124</v>
      </c>
      <c r="AU314" s="116" t="s">
        <v>124</v>
      </c>
      <c r="AV314" s="493">
        <v>2.34</v>
      </c>
      <c r="AW314" s="493">
        <v>2.42</v>
      </c>
      <c r="AX314" s="440"/>
      <c r="AY314" s="440"/>
      <c r="AZ314" s="440"/>
      <c r="BA314" s="440"/>
      <c r="BB314" s="440"/>
      <c r="BC314" s="440"/>
      <c r="BD314" s="440"/>
      <c r="BE314" s="440"/>
      <c r="BF314" s="440"/>
      <c r="BG314" s="440"/>
      <c r="BH314" s="440"/>
      <c r="BI314" s="440"/>
      <c r="BJ314" s="118" t="s">
        <v>778</v>
      </c>
      <c r="BK314" s="208" t="s">
        <v>409</v>
      </c>
      <c r="BL314" s="208" t="s">
        <v>409</v>
      </c>
      <c r="BM314" s="208">
        <v>21974</v>
      </c>
      <c r="BN314" s="483">
        <v>0.69399999999999995</v>
      </c>
      <c r="BO314" s="483">
        <v>0.30599999999999999</v>
      </c>
      <c r="BP314" s="208" t="s">
        <v>409</v>
      </c>
      <c r="BQ314" s="208" t="s">
        <v>409</v>
      </c>
      <c r="BR314" s="208" t="s">
        <v>409</v>
      </c>
      <c r="BS314" s="208" t="s">
        <v>409</v>
      </c>
      <c r="BT314" s="276">
        <v>0</v>
      </c>
      <c r="BU314" s="116">
        <v>80.900000000000006</v>
      </c>
    </row>
    <row r="315" spans="1:82">
      <c r="A315" s="116">
        <v>216</v>
      </c>
      <c r="B315" s="116">
        <f>COUNTIFS($D$2:D315,D315,$F$2:F315,F315)</f>
        <v>1</v>
      </c>
      <c r="C315" s="345">
        <v>7027</v>
      </c>
      <c r="D315" s="154" t="s">
        <v>2483</v>
      </c>
      <c r="E315" s="152" t="s">
        <v>894</v>
      </c>
      <c r="F315" s="152">
        <v>6257291436</v>
      </c>
      <c r="G315" s="152">
        <v>55</v>
      </c>
      <c r="H315" s="152" t="s">
        <v>2482</v>
      </c>
      <c r="I315" s="274" t="s">
        <v>163</v>
      </c>
      <c r="J315" s="153" t="s">
        <v>812</v>
      </c>
      <c r="K315" s="318" t="s">
        <v>670</v>
      </c>
      <c r="L315" s="152">
        <v>6</v>
      </c>
      <c r="M315" s="152">
        <v>3</v>
      </c>
      <c r="N315" s="152"/>
      <c r="O315" s="152"/>
      <c r="P315" s="380" t="s">
        <v>2481</v>
      </c>
      <c r="S315" s="261" t="s">
        <v>1244</v>
      </c>
      <c r="T315" s="286" t="s">
        <v>1493</v>
      </c>
      <c r="U315" s="350" t="s">
        <v>2397</v>
      </c>
      <c r="V315" s="261" t="s">
        <v>1493</v>
      </c>
      <c r="W315" s="388" t="s">
        <v>2396</v>
      </c>
      <c r="X315" s="261" t="s">
        <v>1477</v>
      </c>
      <c r="Y315" s="261" t="s">
        <v>1477</v>
      </c>
      <c r="Z315" s="327"/>
      <c r="AA315" s="260"/>
      <c r="AB315" s="339">
        <v>344</v>
      </c>
      <c r="AC315" s="334"/>
      <c r="AD315" s="334"/>
      <c r="AE315" s="334"/>
      <c r="AF315" s="334"/>
      <c r="AG315" s="468" t="s">
        <v>2480</v>
      </c>
      <c r="AH315" s="126">
        <v>29.9</v>
      </c>
      <c r="AI315" s="146">
        <v>54.8</v>
      </c>
      <c r="AJ315" s="145">
        <v>12.7</v>
      </c>
      <c r="AK315" s="139">
        <v>24.498599999999996</v>
      </c>
      <c r="AL315" s="144">
        <v>1.1000000000000001</v>
      </c>
      <c r="AM315" s="116" t="s">
        <v>124</v>
      </c>
      <c r="AN315" s="512"/>
      <c r="AO315" s="143"/>
      <c r="AP315" s="494">
        <v>0.36</v>
      </c>
      <c r="AQ315" s="139">
        <v>45.4</v>
      </c>
      <c r="AR315" s="139">
        <v>54.1</v>
      </c>
      <c r="AS315" s="142">
        <v>0.83796296296296302</v>
      </c>
      <c r="AT315" s="120" t="s">
        <v>124</v>
      </c>
      <c r="AU315" s="116" t="s">
        <v>124</v>
      </c>
      <c r="AV315" s="493">
        <v>4.6100000000000003</v>
      </c>
      <c r="AW315" s="493">
        <v>8.2799999999999994</v>
      </c>
      <c r="AX315" s="440"/>
      <c r="AY315" s="440"/>
      <c r="AZ315" s="440"/>
      <c r="BA315" s="440"/>
      <c r="BB315" s="440"/>
      <c r="BC315" s="440"/>
      <c r="BD315" s="440"/>
      <c r="BE315" s="440"/>
      <c r="BF315" s="440"/>
      <c r="BG315" s="440"/>
      <c r="BH315" s="440"/>
      <c r="BI315" s="440"/>
      <c r="BJ315" s="116" t="s">
        <v>172</v>
      </c>
      <c r="BK315" s="208" t="s">
        <v>409</v>
      </c>
      <c r="BL315" s="208" t="s">
        <v>409</v>
      </c>
      <c r="BM315" s="208">
        <v>344</v>
      </c>
      <c r="BN315" s="483">
        <v>0.14799999999999999</v>
      </c>
      <c r="BO315" s="483">
        <v>0.85199999999999998</v>
      </c>
      <c r="BP315" s="208" t="s">
        <v>409</v>
      </c>
      <c r="BQ315" s="208" t="s">
        <v>409</v>
      </c>
      <c r="BR315" s="208" t="s">
        <v>409</v>
      </c>
      <c r="BS315" s="208" t="s">
        <v>409</v>
      </c>
      <c r="BT315" s="276">
        <v>0</v>
      </c>
      <c r="BU315" s="116">
        <v>7.83</v>
      </c>
    </row>
    <row r="316" spans="1:82">
      <c r="A316" s="116">
        <v>217</v>
      </c>
      <c r="B316" s="116">
        <f>COUNTIFS($D$2:D316,D316,$F$2:F316,F316)</f>
        <v>1</v>
      </c>
      <c r="C316" s="486">
        <v>7038</v>
      </c>
      <c r="D316" s="284" t="s">
        <v>2479</v>
      </c>
      <c r="E316" s="373" t="s">
        <v>1416</v>
      </c>
      <c r="F316" s="152">
        <v>5754021075</v>
      </c>
      <c r="G316" s="152">
        <v>60</v>
      </c>
      <c r="H316" s="152" t="s">
        <v>2471</v>
      </c>
      <c r="I316" s="274" t="s">
        <v>614</v>
      </c>
      <c r="J316" s="194" t="s">
        <v>1031</v>
      </c>
      <c r="K316" s="318" t="s">
        <v>670</v>
      </c>
      <c r="L316" s="152">
        <v>1</v>
      </c>
      <c r="M316" s="152">
        <v>9</v>
      </c>
      <c r="N316" s="152"/>
      <c r="O316" s="152"/>
      <c r="P316" s="380" t="s">
        <v>2478</v>
      </c>
      <c r="S316" s="261" t="s">
        <v>1244</v>
      </c>
      <c r="T316" s="286" t="s">
        <v>1493</v>
      </c>
      <c r="U316" s="350" t="s">
        <v>2397</v>
      </c>
      <c r="V316" s="261" t="s">
        <v>1493</v>
      </c>
      <c r="W316" s="388" t="s">
        <v>2396</v>
      </c>
      <c r="X316" s="261" t="s">
        <v>1477</v>
      </c>
      <c r="Y316" s="261" t="s">
        <v>2399</v>
      </c>
      <c r="Z316" s="327"/>
      <c r="AA316" s="260"/>
      <c r="AB316" s="339" t="s">
        <v>1493</v>
      </c>
      <c r="AC316" s="334"/>
      <c r="AD316" s="334"/>
      <c r="AE316" s="334"/>
      <c r="AF316" s="334"/>
      <c r="AG316" s="468" t="s">
        <v>1029</v>
      </c>
      <c r="AH316" s="126">
        <v>78.5</v>
      </c>
      <c r="AI316" s="146">
        <v>10.6</v>
      </c>
      <c r="AJ316" s="145">
        <v>10.199999999999999</v>
      </c>
      <c r="AK316" s="139">
        <v>69.141599999999983</v>
      </c>
      <c r="AL316" s="144"/>
      <c r="AM316" s="116" t="s">
        <v>124</v>
      </c>
      <c r="AN316" s="512"/>
      <c r="AO316" s="143"/>
      <c r="AP316" s="494">
        <v>8.3000000000000004E-2</v>
      </c>
      <c r="AQ316" s="139">
        <v>46.7</v>
      </c>
      <c r="AR316" s="139">
        <v>52.5</v>
      </c>
      <c r="AS316" s="142">
        <v>0.88888888888888895</v>
      </c>
      <c r="AT316" s="120" t="s">
        <v>124</v>
      </c>
      <c r="AU316" s="116" t="s">
        <v>124</v>
      </c>
      <c r="AV316" s="493">
        <v>26.4</v>
      </c>
      <c r="AW316" s="493">
        <v>59.8</v>
      </c>
      <c r="AX316" s="440"/>
      <c r="AY316" s="440"/>
      <c r="AZ316" s="440"/>
      <c r="BA316" s="440"/>
      <c r="BB316" s="440"/>
      <c r="BC316" s="440"/>
      <c r="BD316" s="440"/>
      <c r="BE316" s="440"/>
      <c r="BF316" s="440"/>
      <c r="BG316" s="440"/>
      <c r="BH316" s="440"/>
      <c r="BI316" s="440"/>
      <c r="BJ316" s="118" t="s">
        <v>173</v>
      </c>
      <c r="BK316" s="208" t="s">
        <v>409</v>
      </c>
      <c r="BL316" s="208" t="s">
        <v>409</v>
      </c>
      <c r="BM316" s="208" t="s">
        <v>409</v>
      </c>
      <c r="BN316" s="208" t="s">
        <v>409</v>
      </c>
      <c r="BO316" s="208" t="s">
        <v>409</v>
      </c>
      <c r="BP316" s="208" t="s">
        <v>409</v>
      </c>
      <c r="BQ316" s="208" t="s">
        <v>409</v>
      </c>
      <c r="BR316" s="208" t="s">
        <v>409</v>
      </c>
      <c r="BS316" s="208" t="s">
        <v>409</v>
      </c>
      <c r="BT316" s="208" t="s">
        <v>409</v>
      </c>
      <c r="BU316" s="116">
        <v>78.5</v>
      </c>
    </row>
    <row r="317" spans="1:82">
      <c r="A317" s="116">
        <v>218</v>
      </c>
      <c r="B317" s="116">
        <f>COUNTIFS($D$2:D317,D317,$F$2:F317,F317)</f>
        <v>1</v>
      </c>
      <c r="C317" s="345">
        <v>7043</v>
      </c>
      <c r="D317" s="154" t="s">
        <v>2427</v>
      </c>
      <c r="E317" s="152" t="s">
        <v>834</v>
      </c>
      <c r="F317" s="152">
        <v>470316041</v>
      </c>
      <c r="G317" s="152">
        <v>70</v>
      </c>
      <c r="H317" s="152" t="s">
        <v>2471</v>
      </c>
      <c r="I317" s="274" t="s">
        <v>2477</v>
      </c>
      <c r="J317" s="153" t="s">
        <v>812</v>
      </c>
      <c r="K317" s="318" t="s">
        <v>670</v>
      </c>
      <c r="L317" s="152">
        <v>17</v>
      </c>
      <c r="M317" s="152">
        <v>1</v>
      </c>
      <c r="N317" s="152"/>
      <c r="O317" s="152"/>
      <c r="P317" s="380" t="s">
        <v>2476</v>
      </c>
      <c r="S317" s="261" t="s">
        <v>1244</v>
      </c>
      <c r="T317" s="286" t="s">
        <v>1493</v>
      </c>
      <c r="U317" s="350" t="s">
        <v>2397</v>
      </c>
      <c r="V317" s="261" t="s">
        <v>1493</v>
      </c>
      <c r="W317" s="388" t="s">
        <v>2396</v>
      </c>
      <c r="X317" s="261" t="s">
        <v>1477</v>
      </c>
      <c r="Y317" s="261" t="s">
        <v>2399</v>
      </c>
      <c r="Z317" s="327"/>
      <c r="AA317" s="260"/>
      <c r="AB317" s="490">
        <v>453</v>
      </c>
      <c r="AC317" s="488"/>
      <c r="AD317" s="488"/>
      <c r="AE317" s="488"/>
      <c r="AF317" s="488"/>
      <c r="AG317" s="468" t="s">
        <v>2475</v>
      </c>
      <c r="AH317" s="126">
        <v>11.4</v>
      </c>
      <c r="AI317" s="146">
        <v>44.7</v>
      </c>
      <c r="AJ317" s="145">
        <v>42.5</v>
      </c>
      <c r="AK317" s="139">
        <v>7.8647999999999998</v>
      </c>
      <c r="AL317" s="144">
        <v>2.1</v>
      </c>
      <c r="AM317" s="116" t="s">
        <v>124</v>
      </c>
      <c r="AN317" s="512">
        <v>3.22</v>
      </c>
      <c r="AO317" s="143"/>
      <c r="AP317" s="494">
        <v>0.11</v>
      </c>
      <c r="AQ317" s="139">
        <v>44.3</v>
      </c>
      <c r="AR317" s="139">
        <v>53.9</v>
      </c>
      <c r="AS317" s="142">
        <v>0.82133333333333336</v>
      </c>
      <c r="AT317" s="120" t="s">
        <v>124</v>
      </c>
      <c r="AU317" s="116" t="s">
        <v>124</v>
      </c>
      <c r="AV317" s="493">
        <v>1.85</v>
      </c>
      <c r="AW317" s="493">
        <v>7.89</v>
      </c>
      <c r="AX317" s="440"/>
      <c r="AY317" s="440"/>
      <c r="AZ317" s="440"/>
      <c r="BA317" s="440"/>
      <c r="BB317" s="440"/>
      <c r="BC317" s="440"/>
      <c r="BD317" s="440"/>
      <c r="BE317" s="440"/>
      <c r="BF317" s="440"/>
      <c r="BG317" s="440"/>
      <c r="BH317" s="440"/>
      <c r="BI317" s="440"/>
      <c r="BJ317" s="118" t="s">
        <v>786</v>
      </c>
      <c r="BK317" s="208" t="s">
        <v>409</v>
      </c>
      <c r="BL317" s="208" t="s">
        <v>409</v>
      </c>
      <c r="BM317" s="208">
        <v>453</v>
      </c>
      <c r="BN317" s="483">
        <v>0.22700000000000001</v>
      </c>
      <c r="BO317" s="483">
        <v>0.77300000000000002</v>
      </c>
      <c r="BP317" s="208" t="s">
        <v>409</v>
      </c>
      <c r="BQ317" s="208" t="s">
        <v>409</v>
      </c>
      <c r="BR317" s="208" t="s">
        <v>409</v>
      </c>
      <c r="BS317" s="208" t="s">
        <v>409</v>
      </c>
      <c r="BT317" s="276">
        <v>0</v>
      </c>
      <c r="BU317" s="116">
        <v>68.099999999999994</v>
      </c>
      <c r="BV317" s="118"/>
      <c r="BW317" s="116"/>
      <c r="BX317" s="134"/>
    </row>
    <row r="318" spans="1:82">
      <c r="A318" s="116">
        <v>219</v>
      </c>
      <c r="B318" s="116">
        <f>COUNTIFS($D$2:D318,D318,$F$2:F318,F318)</f>
        <v>1</v>
      </c>
      <c r="C318" s="345">
        <v>7044</v>
      </c>
      <c r="D318" s="154" t="s">
        <v>2115</v>
      </c>
      <c r="E318" s="152" t="s">
        <v>1934</v>
      </c>
      <c r="F318" s="152">
        <v>5507281186</v>
      </c>
      <c r="G318" s="152">
        <v>62</v>
      </c>
      <c r="H318" s="152" t="s">
        <v>2471</v>
      </c>
      <c r="I318" s="274" t="s">
        <v>538</v>
      </c>
      <c r="J318" s="153" t="s">
        <v>812</v>
      </c>
      <c r="K318" s="318" t="s">
        <v>670</v>
      </c>
      <c r="L318" s="152">
        <v>16</v>
      </c>
      <c r="M318" s="152">
        <v>5</v>
      </c>
      <c r="N318" s="152"/>
      <c r="O318" s="152"/>
      <c r="P318" s="380" t="s">
        <v>2441</v>
      </c>
      <c r="S318" s="261" t="s">
        <v>1244</v>
      </c>
      <c r="T318" s="286" t="s">
        <v>1493</v>
      </c>
      <c r="U318" s="350" t="s">
        <v>2397</v>
      </c>
      <c r="V318" s="261" t="s">
        <v>1493</v>
      </c>
      <c r="W318" s="388" t="s">
        <v>2396</v>
      </c>
      <c r="X318" s="261" t="s">
        <v>1477</v>
      </c>
      <c r="Y318" s="261" t="s">
        <v>2399</v>
      </c>
      <c r="Z318" s="327"/>
      <c r="AA318" s="260"/>
      <c r="AB318" s="490">
        <v>47524</v>
      </c>
      <c r="AC318" s="488"/>
      <c r="AD318" s="488"/>
      <c r="AE318" s="488"/>
      <c r="AF318" s="488"/>
      <c r="AG318" s="468" t="s">
        <v>2467</v>
      </c>
      <c r="AH318" s="126">
        <v>1.48</v>
      </c>
      <c r="AI318" s="146">
        <v>7.16</v>
      </c>
      <c r="AJ318" s="145">
        <v>90</v>
      </c>
      <c r="AK318" s="139">
        <v>1.0214400000000001</v>
      </c>
      <c r="AL318" s="144">
        <v>0.19</v>
      </c>
      <c r="AM318" s="116" t="s">
        <v>124</v>
      </c>
      <c r="AN318" s="512">
        <v>10.1</v>
      </c>
      <c r="AO318" s="143"/>
      <c r="AP318" s="494">
        <v>3.8999999999999998E-3</v>
      </c>
      <c r="AQ318" s="139">
        <v>71.400000000000006</v>
      </c>
      <c r="AR318" s="139">
        <v>26.2</v>
      </c>
      <c r="AS318" s="142">
        <v>2.7224880382775121</v>
      </c>
      <c r="AT318" s="120" t="s">
        <v>124</v>
      </c>
      <c r="AU318" s="116" t="s">
        <v>124</v>
      </c>
      <c r="AV318" s="493">
        <v>5.3</v>
      </c>
      <c r="AW318" s="493">
        <v>25.2</v>
      </c>
      <c r="AX318" s="440"/>
      <c r="AY318" s="440"/>
      <c r="AZ318" s="440"/>
      <c r="BA318" s="440"/>
      <c r="BB318" s="440"/>
      <c r="BC318" s="440"/>
      <c r="BD318" s="440"/>
      <c r="BE318" s="440"/>
      <c r="BF318" s="440"/>
      <c r="BG318" s="440"/>
      <c r="BH318" s="440"/>
      <c r="BI318" s="440"/>
      <c r="BJ318" s="118" t="s">
        <v>778</v>
      </c>
      <c r="BK318" s="208" t="s">
        <v>409</v>
      </c>
      <c r="BL318" s="208" t="s">
        <v>409</v>
      </c>
      <c r="BM318" s="208">
        <v>47524</v>
      </c>
      <c r="BN318" s="283">
        <v>91.4</v>
      </c>
      <c r="BO318" s="283">
        <v>8.6</v>
      </c>
      <c r="BP318" s="208" t="s">
        <v>409</v>
      </c>
      <c r="BQ318" s="208" t="s">
        <v>409</v>
      </c>
      <c r="BR318" s="208" t="s">
        <v>409</v>
      </c>
      <c r="BS318" s="208" t="s">
        <v>409</v>
      </c>
      <c r="BT318" s="276">
        <v>0</v>
      </c>
      <c r="BU318" s="116">
        <v>81.099999999999994</v>
      </c>
      <c r="BY318" s="134"/>
      <c r="BZ318" s="116"/>
      <c r="CA318" s="116"/>
      <c r="CB318" s="116"/>
      <c r="CC318" s="116"/>
      <c r="CD318" s="116"/>
    </row>
    <row r="319" spans="1:82">
      <c r="A319" s="116">
        <v>220</v>
      </c>
      <c r="B319" s="116">
        <f>COUNTIFS($D$2:D319,D319,$F$2:F319,F319)</f>
        <v>1</v>
      </c>
      <c r="C319" s="345">
        <v>7045</v>
      </c>
      <c r="D319" s="154" t="s">
        <v>2474</v>
      </c>
      <c r="E319" s="152" t="s">
        <v>1412</v>
      </c>
      <c r="F319" s="152">
        <v>265207451</v>
      </c>
      <c r="G319" s="152">
        <v>91</v>
      </c>
      <c r="H319" s="152" t="s">
        <v>2471</v>
      </c>
      <c r="I319" s="274" t="s">
        <v>2473</v>
      </c>
      <c r="J319" s="153" t="s">
        <v>812</v>
      </c>
      <c r="K319" s="318" t="s">
        <v>670</v>
      </c>
      <c r="L319" s="152">
        <v>5</v>
      </c>
      <c r="M319" s="152">
        <v>10</v>
      </c>
      <c r="N319" s="152"/>
      <c r="O319" s="152"/>
      <c r="P319" s="380" t="s">
        <v>2441</v>
      </c>
      <c r="S319" s="261" t="s">
        <v>1244</v>
      </c>
      <c r="T319" s="286" t="s">
        <v>1493</v>
      </c>
      <c r="U319" s="350" t="s">
        <v>2397</v>
      </c>
      <c r="V319" s="261" t="s">
        <v>1493</v>
      </c>
      <c r="W319" s="388" t="s">
        <v>2396</v>
      </c>
      <c r="X319" s="261" t="s">
        <v>1477</v>
      </c>
      <c r="Y319" s="261" t="s">
        <v>2399</v>
      </c>
      <c r="Z319" s="327"/>
      <c r="AA319" s="260"/>
      <c r="AB319" s="339">
        <v>102</v>
      </c>
      <c r="AC319" s="334"/>
      <c r="AD319" s="334"/>
      <c r="AE319" s="334"/>
      <c r="AF319" s="334"/>
      <c r="AG319" s="468" t="s">
        <v>2472</v>
      </c>
      <c r="AH319" s="126">
        <v>40</v>
      </c>
      <c r="AI319" s="146">
        <v>35</v>
      </c>
      <c r="AJ319" s="145">
        <v>19</v>
      </c>
      <c r="AK319" s="139">
        <v>31.6296</v>
      </c>
      <c r="AL319" s="144">
        <v>2.5</v>
      </c>
      <c r="AM319" s="116" t="s">
        <v>124</v>
      </c>
      <c r="AN319" s="512">
        <v>5.97</v>
      </c>
      <c r="AO319" s="143"/>
      <c r="AP319" s="494">
        <v>0.17</v>
      </c>
      <c r="AQ319" s="139">
        <v>33.799999999999997</v>
      </c>
      <c r="AR319" s="139">
        <v>55.4</v>
      </c>
      <c r="AS319" s="142">
        <v>0.6099290780141845</v>
      </c>
      <c r="AT319" s="120" t="s">
        <v>124</v>
      </c>
      <c r="AU319" s="116" t="s">
        <v>124</v>
      </c>
      <c r="AV319" s="493">
        <v>16.2</v>
      </c>
      <c r="AW319" s="493">
        <v>21.4</v>
      </c>
      <c r="AX319" s="440"/>
      <c r="AY319" s="440"/>
      <c r="AZ319" s="440"/>
      <c r="BA319" s="440"/>
      <c r="BB319" s="440"/>
      <c r="BC319" s="440"/>
      <c r="BD319" s="440"/>
      <c r="BE319" s="440"/>
      <c r="BF319" s="440"/>
      <c r="BG319" s="440"/>
      <c r="BH319" s="440"/>
      <c r="BI319" s="440"/>
      <c r="BJ319" s="116" t="s">
        <v>172</v>
      </c>
      <c r="BK319" s="208" t="s">
        <v>409</v>
      </c>
      <c r="BL319" s="208" t="s">
        <v>409</v>
      </c>
      <c r="BM319" s="208">
        <v>102</v>
      </c>
      <c r="BN319" s="483">
        <v>0.27500000000000002</v>
      </c>
      <c r="BO319" s="483">
        <v>0.72499999999999998</v>
      </c>
      <c r="BP319" s="208" t="s">
        <v>409</v>
      </c>
      <c r="BQ319" s="208" t="s">
        <v>409</v>
      </c>
      <c r="BR319" s="208" t="s">
        <v>409</v>
      </c>
      <c r="BS319" s="208" t="s">
        <v>409</v>
      </c>
      <c r="BT319" s="276">
        <v>0</v>
      </c>
      <c r="BU319" s="116">
        <v>6.56</v>
      </c>
    </row>
    <row r="320" spans="1:82">
      <c r="A320" s="116">
        <v>221</v>
      </c>
      <c r="B320" s="116">
        <f>COUNTIFS($D$2:D320,D320,$F$2:F320,F320)</f>
        <v>2</v>
      </c>
      <c r="C320" s="345">
        <v>7046</v>
      </c>
      <c r="D320" s="154" t="s">
        <v>2226</v>
      </c>
      <c r="E320" s="152" t="s">
        <v>1561</v>
      </c>
      <c r="F320" s="152">
        <v>361108467</v>
      </c>
      <c r="G320" s="152">
        <v>81</v>
      </c>
      <c r="H320" s="152" t="s">
        <v>2471</v>
      </c>
      <c r="I320" s="274" t="s">
        <v>60</v>
      </c>
      <c r="J320" s="153" t="s">
        <v>812</v>
      </c>
      <c r="K320" s="318" t="s">
        <v>670</v>
      </c>
      <c r="L320" s="152">
        <v>5</v>
      </c>
      <c r="M320" s="152">
        <v>8</v>
      </c>
      <c r="N320" s="152"/>
      <c r="O320" s="152"/>
      <c r="P320" s="380" t="s">
        <v>2441</v>
      </c>
      <c r="S320" s="261" t="s">
        <v>1244</v>
      </c>
      <c r="T320" s="286" t="s">
        <v>1493</v>
      </c>
      <c r="U320" s="350" t="s">
        <v>2397</v>
      </c>
      <c r="V320" s="261" t="s">
        <v>1493</v>
      </c>
      <c r="W320" s="388" t="s">
        <v>2396</v>
      </c>
      <c r="X320" s="261" t="s">
        <v>1477</v>
      </c>
      <c r="Y320" s="261" t="s">
        <v>2399</v>
      </c>
      <c r="Z320" s="327"/>
      <c r="AA320" s="260"/>
      <c r="AB320" s="490">
        <v>90</v>
      </c>
      <c r="AC320" s="488"/>
      <c r="AD320" s="488"/>
      <c r="AE320" s="488"/>
      <c r="AF320" s="488"/>
      <c r="AG320" s="468" t="s">
        <v>2460</v>
      </c>
      <c r="AH320" s="126">
        <v>47.1</v>
      </c>
      <c r="AI320" s="146">
        <v>29.3</v>
      </c>
      <c r="AJ320" s="145">
        <v>21.4</v>
      </c>
      <c r="AK320" s="139">
        <v>33.324799999999996</v>
      </c>
      <c r="AL320" s="144">
        <v>2.8</v>
      </c>
      <c r="AM320" s="116" t="s">
        <v>124</v>
      </c>
      <c r="AN320" s="512">
        <v>5.13</v>
      </c>
      <c r="AO320" s="143"/>
      <c r="AP320" s="494">
        <v>0.23</v>
      </c>
      <c r="AQ320" s="139">
        <v>12</v>
      </c>
      <c r="AR320" s="139">
        <v>83.1</v>
      </c>
      <c r="AS320" s="142">
        <v>0.14440366972477064</v>
      </c>
      <c r="AT320" s="120" t="s">
        <v>124</v>
      </c>
      <c r="AU320" s="116" t="s">
        <v>124</v>
      </c>
      <c r="AV320" s="493">
        <v>4.6399999999999997</v>
      </c>
      <c r="AW320" s="493">
        <v>1.61</v>
      </c>
      <c r="AX320" s="440">
        <v>10.9</v>
      </c>
      <c r="AY320" s="440">
        <v>96.1</v>
      </c>
      <c r="AZ320" s="440"/>
      <c r="BA320" s="437">
        <v>0.79999999999999716</v>
      </c>
      <c r="BB320" s="510">
        <v>21.9</v>
      </c>
      <c r="BC320" s="437">
        <v>36.299999999999997</v>
      </c>
      <c r="BD320" s="437">
        <v>7.9</v>
      </c>
      <c r="BE320" s="437">
        <v>14.3</v>
      </c>
      <c r="BF320" s="437">
        <v>3.1</v>
      </c>
      <c r="BG320" s="437">
        <v>46.3</v>
      </c>
      <c r="BH320" s="437">
        <v>10.1</v>
      </c>
      <c r="BI320" s="437">
        <v>0.2</v>
      </c>
      <c r="BJ320" s="118" t="s">
        <v>792</v>
      </c>
      <c r="BK320" s="208" t="s">
        <v>409</v>
      </c>
      <c r="BL320" s="208" t="s">
        <v>409</v>
      </c>
      <c r="BM320" s="208">
        <v>90</v>
      </c>
      <c r="BN320" s="483">
        <v>0.13300000000000001</v>
      </c>
      <c r="BO320" s="483">
        <v>0.86699999999999999</v>
      </c>
      <c r="BP320" s="208" t="s">
        <v>409</v>
      </c>
      <c r="BQ320" s="208" t="s">
        <v>409</v>
      </c>
      <c r="BR320" s="208" t="s">
        <v>409</v>
      </c>
      <c r="BS320" s="208" t="s">
        <v>409</v>
      </c>
      <c r="BT320" s="276">
        <v>0</v>
      </c>
      <c r="BU320" s="116">
        <v>34.700000000000003</v>
      </c>
    </row>
    <row r="321" spans="1:73">
      <c r="A321" s="116">
        <v>222</v>
      </c>
      <c r="B321" s="116">
        <f>COUNTIFS($D$2:D321,D321,$F$2:F321,F321)</f>
        <v>1</v>
      </c>
      <c r="C321" s="345">
        <v>7060</v>
      </c>
      <c r="D321" s="154" t="s">
        <v>2470</v>
      </c>
      <c r="E321" s="152" t="s">
        <v>816</v>
      </c>
      <c r="F321" s="152">
        <v>5509190973</v>
      </c>
      <c r="G321" s="152">
        <v>62</v>
      </c>
      <c r="H321" s="152" t="s">
        <v>2469</v>
      </c>
      <c r="I321" s="274" t="s">
        <v>164</v>
      </c>
      <c r="J321" s="153" t="s">
        <v>812</v>
      </c>
      <c r="K321" s="318" t="s">
        <v>670</v>
      </c>
      <c r="L321" s="116">
        <v>39</v>
      </c>
      <c r="M321" s="116">
        <v>3</v>
      </c>
      <c r="P321" s="380" t="s">
        <v>2441</v>
      </c>
      <c r="S321" s="261" t="s">
        <v>1244</v>
      </c>
      <c r="T321" s="286" t="s">
        <v>1493</v>
      </c>
      <c r="U321" s="350" t="s">
        <v>2397</v>
      </c>
      <c r="V321" s="261" t="s">
        <v>1493</v>
      </c>
      <c r="W321" s="388" t="s">
        <v>2396</v>
      </c>
      <c r="X321" s="261" t="s">
        <v>2468</v>
      </c>
      <c r="Y321" s="261" t="s">
        <v>1477</v>
      </c>
      <c r="Z321" s="327"/>
      <c r="AA321" s="260"/>
      <c r="AB321" s="389">
        <v>297</v>
      </c>
      <c r="AC321" s="334"/>
      <c r="AD321" s="334"/>
      <c r="AE321" s="334"/>
      <c r="AF321" s="334"/>
      <c r="AG321" s="468" t="s">
        <v>2467</v>
      </c>
      <c r="AH321" s="126">
        <v>22.2</v>
      </c>
      <c r="AI321" s="146">
        <v>65.599999999999994</v>
      </c>
      <c r="AJ321" s="145">
        <v>7.24</v>
      </c>
      <c r="AK321" s="139">
        <v>18.054000000000002</v>
      </c>
      <c r="AL321" s="144">
        <v>0.8</v>
      </c>
      <c r="AM321" s="116" t="s">
        <v>124</v>
      </c>
      <c r="AN321" s="512"/>
      <c r="AO321" s="143"/>
      <c r="AP321" s="494">
        <v>0.17</v>
      </c>
      <c r="AQ321" s="139">
        <v>50.5</v>
      </c>
      <c r="AR321" s="139">
        <v>48.4</v>
      </c>
      <c r="AS321" s="142">
        <v>1.0459459459459459</v>
      </c>
      <c r="AT321" s="120" t="s">
        <v>124</v>
      </c>
      <c r="AU321" s="116" t="s">
        <v>124</v>
      </c>
      <c r="AV321" s="493">
        <v>4.38</v>
      </c>
      <c r="AW321" s="493">
        <v>6.85</v>
      </c>
      <c r="AX321" s="440"/>
      <c r="AY321" s="440"/>
      <c r="AZ321" s="440"/>
      <c r="BA321" s="440"/>
      <c r="BB321" s="440"/>
      <c r="BC321" s="440"/>
      <c r="BD321" s="440"/>
      <c r="BE321" s="440"/>
      <c r="BF321" s="440"/>
      <c r="BG321" s="440"/>
      <c r="BH321" s="440"/>
      <c r="BI321" s="440"/>
      <c r="BJ321" s="118" t="s">
        <v>792</v>
      </c>
      <c r="BK321" s="208" t="s">
        <v>409</v>
      </c>
      <c r="BL321" s="208" t="s">
        <v>409</v>
      </c>
      <c r="BM321" s="208">
        <v>297</v>
      </c>
      <c r="BN321" s="483">
        <v>0.114</v>
      </c>
      <c r="BO321" s="483">
        <v>0.88600000000000001</v>
      </c>
      <c r="BP321" s="208" t="s">
        <v>409</v>
      </c>
      <c r="BQ321" s="208" t="s">
        <v>409</v>
      </c>
      <c r="BR321" s="208" t="s">
        <v>409</v>
      </c>
      <c r="BS321" s="208" t="s">
        <v>409</v>
      </c>
      <c r="BT321" s="276">
        <v>0</v>
      </c>
      <c r="BU321" s="116">
        <v>34.200000000000003</v>
      </c>
    </row>
    <row r="322" spans="1:73">
      <c r="A322" s="116">
        <v>223</v>
      </c>
      <c r="B322" s="116">
        <f>COUNTIFS($D$2:D322,D322,$F$2:F322,F322)</f>
        <v>3</v>
      </c>
      <c r="C322" s="345">
        <v>7064</v>
      </c>
      <c r="D322" s="154" t="s">
        <v>2466</v>
      </c>
      <c r="E322" s="152" t="s">
        <v>1022</v>
      </c>
      <c r="F322" s="152">
        <v>6054171002</v>
      </c>
      <c r="G322" s="152">
        <v>57</v>
      </c>
      <c r="H322" s="152" t="s">
        <v>2465</v>
      </c>
      <c r="I322" s="274" t="s">
        <v>2464</v>
      </c>
      <c r="J322" s="153" t="s">
        <v>812</v>
      </c>
      <c r="K322" s="318" t="s">
        <v>670</v>
      </c>
      <c r="L322" s="152">
        <v>1.5</v>
      </c>
      <c r="M322" s="152">
        <v>2</v>
      </c>
      <c r="N322" s="152"/>
      <c r="O322" s="152"/>
      <c r="P322" s="380" t="s">
        <v>2463</v>
      </c>
      <c r="S322" s="261" t="s">
        <v>1244</v>
      </c>
      <c r="T322" s="286" t="s">
        <v>1493</v>
      </c>
      <c r="U322" s="350" t="s">
        <v>2397</v>
      </c>
      <c r="V322" s="261" t="s">
        <v>1493</v>
      </c>
      <c r="W322" s="388" t="s">
        <v>2396</v>
      </c>
      <c r="X322" s="261" t="s">
        <v>1477</v>
      </c>
      <c r="Y322" s="261" t="s">
        <v>2399</v>
      </c>
      <c r="AA322" s="260"/>
      <c r="AB322" s="490">
        <v>4679</v>
      </c>
      <c r="AC322" s="488"/>
      <c r="AD322" s="488"/>
      <c r="AE322" s="488"/>
      <c r="AF322" s="488"/>
      <c r="AG322" s="468" t="s">
        <v>781</v>
      </c>
      <c r="AH322" s="126">
        <v>30.7</v>
      </c>
      <c r="AI322" s="146">
        <v>12.2</v>
      </c>
      <c r="AJ322" s="145">
        <v>53.5</v>
      </c>
      <c r="AK322" s="139">
        <v>27.468000000000004</v>
      </c>
      <c r="AL322" s="144">
        <v>0.6</v>
      </c>
      <c r="AM322" s="116" t="s">
        <v>124</v>
      </c>
      <c r="AN322" s="512"/>
      <c r="AO322" s="143"/>
      <c r="AP322" s="494">
        <v>7.1500000000000001E-3</v>
      </c>
      <c r="AQ322" s="139">
        <v>53.7</v>
      </c>
      <c r="AR322" s="139">
        <v>42.3</v>
      </c>
      <c r="AS322" s="142">
        <v>1.2704225352112677</v>
      </c>
      <c r="AT322" s="120" t="s">
        <v>124</v>
      </c>
      <c r="AU322" s="116" t="s">
        <v>124</v>
      </c>
      <c r="AV322" s="493">
        <v>9.4</v>
      </c>
      <c r="AW322" s="493">
        <v>9.3000000000000007</v>
      </c>
      <c r="AX322" s="440"/>
      <c r="AY322" s="440"/>
      <c r="AZ322" s="440"/>
      <c r="BA322" s="440"/>
      <c r="BB322" s="440"/>
      <c r="BC322" s="440"/>
      <c r="BD322" s="440"/>
      <c r="BE322" s="440"/>
      <c r="BF322" s="440"/>
      <c r="BG322" s="440"/>
      <c r="BH322" s="440"/>
      <c r="BI322" s="440"/>
      <c r="BJ322" s="116" t="s">
        <v>780</v>
      </c>
      <c r="BK322" s="285" t="s">
        <v>409</v>
      </c>
      <c r="BL322" s="285" t="s">
        <v>409</v>
      </c>
      <c r="BM322" s="285">
        <v>4679</v>
      </c>
      <c r="BN322" s="472">
        <v>52.7</v>
      </c>
      <c r="BO322" s="472">
        <v>47.3</v>
      </c>
      <c r="BP322" s="472" t="s">
        <v>409</v>
      </c>
      <c r="BQ322" s="472" t="s">
        <v>409</v>
      </c>
      <c r="BR322" s="472" t="s">
        <v>409</v>
      </c>
      <c r="BS322" s="285" t="s">
        <v>409</v>
      </c>
      <c r="BT322" s="471">
        <v>0</v>
      </c>
      <c r="BU322" s="116">
        <v>84.6</v>
      </c>
    </row>
    <row r="323" spans="1:73">
      <c r="A323" s="116">
        <v>224</v>
      </c>
      <c r="B323" s="116">
        <f>COUNTIFS($D$2:D323,D323,$F$2:F323,F323)</f>
        <v>1</v>
      </c>
      <c r="C323" s="511">
        <v>7086</v>
      </c>
      <c r="D323" s="282" t="s">
        <v>2462</v>
      </c>
      <c r="E323" s="266" t="s">
        <v>1027</v>
      </c>
      <c r="F323" s="266">
        <v>491213141</v>
      </c>
      <c r="G323" s="152">
        <v>68</v>
      </c>
      <c r="H323" s="266" t="s">
        <v>2456</v>
      </c>
      <c r="I323" s="281" t="s">
        <v>2461</v>
      </c>
      <c r="J323" s="271" t="s">
        <v>812</v>
      </c>
      <c r="K323" s="299" t="s">
        <v>670</v>
      </c>
      <c r="L323" s="266">
        <v>10</v>
      </c>
      <c r="M323" s="266">
        <v>1</v>
      </c>
      <c r="N323" s="266"/>
      <c r="O323" s="266"/>
      <c r="P323" s="391" t="s">
        <v>2441</v>
      </c>
      <c r="S323" s="269" t="s">
        <v>1244</v>
      </c>
      <c r="T323" s="319" t="s">
        <v>1493</v>
      </c>
      <c r="U323" s="367" t="s">
        <v>2397</v>
      </c>
      <c r="V323" s="269" t="s">
        <v>1493</v>
      </c>
      <c r="W323" s="390" t="s">
        <v>2396</v>
      </c>
      <c r="X323" s="269" t="s">
        <v>1477</v>
      </c>
      <c r="Y323" s="269" t="s">
        <v>2399</v>
      </c>
      <c r="Z323" s="327"/>
      <c r="AA323" s="268"/>
      <c r="AB323" s="339">
        <v>128</v>
      </c>
      <c r="AC323" s="334"/>
      <c r="AD323" s="334"/>
      <c r="AE323" s="334"/>
      <c r="AF323" s="334"/>
      <c r="AG323" s="468" t="s">
        <v>2460</v>
      </c>
      <c r="AH323" s="126">
        <v>15.8</v>
      </c>
      <c r="AI323" s="146">
        <v>79.900000000000006</v>
      </c>
      <c r="AJ323" s="145">
        <v>2.97</v>
      </c>
      <c r="AK323" s="139">
        <v>13.857199999999999</v>
      </c>
      <c r="AL323" s="144">
        <v>0.4</v>
      </c>
      <c r="AM323" s="116" t="s">
        <v>124</v>
      </c>
      <c r="AN323" s="512"/>
      <c r="AO323" s="143"/>
      <c r="AP323" s="494">
        <v>4.8000000000000001E-2</v>
      </c>
      <c r="AQ323" s="139">
        <v>50.5</v>
      </c>
      <c r="AR323" s="139">
        <v>48.5</v>
      </c>
      <c r="AS323" s="142">
        <v>1.0390390390390392</v>
      </c>
      <c r="AT323" s="120" t="s">
        <v>124</v>
      </c>
      <c r="AU323" s="116" t="s">
        <v>124</v>
      </c>
      <c r="AV323" s="493">
        <v>4.4000000000000004</v>
      </c>
      <c r="AW323" s="493">
        <v>4.3600000000000003</v>
      </c>
      <c r="AX323" s="440"/>
      <c r="AY323" s="440"/>
      <c r="AZ323" s="440"/>
      <c r="BA323" s="440"/>
      <c r="BB323" s="440"/>
      <c r="BC323" s="440"/>
      <c r="BD323" s="440"/>
      <c r="BE323" s="440"/>
      <c r="BF323" s="440"/>
      <c r="BG323" s="440"/>
      <c r="BH323" s="440"/>
      <c r="BI323" s="440"/>
      <c r="BJ323" s="118" t="s">
        <v>792</v>
      </c>
      <c r="BK323" s="208" t="s">
        <v>409</v>
      </c>
      <c r="BL323" s="208" t="s">
        <v>409</v>
      </c>
      <c r="BM323" s="208">
        <v>128</v>
      </c>
      <c r="BN323" s="483">
        <v>0.36699999999999999</v>
      </c>
      <c r="BO323" s="483">
        <v>0.63300000000000001</v>
      </c>
      <c r="BP323" s="208" t="s">
        <v>409</v>
      </c>
      <c r="BQ323" s="208" t="s">
        <v>409</v>
      </c>
      <c r="BR323" s="208" t="s">
        <v>409</v>
      </c>
      <c r="BS323" s="208" t="s">
        <v>409</v>
      </c>
      <c r="BT323" s="276">
        <v>0</v>
      </c>
      <c r="BU323" s="116">
        <v>43.2</v>
      </c>
    </row>
    <row r="324" spans="1:73">
      <c r="A324" s="116">
        <v>225</v>
      </c>
      <c r="B324" s="116">
        <f>COUNTIFS($D$2:D324,D324,$F$2:F324,F324)</f>
        <v>1</v>
      </c>
      <c r="C324" s="486">
        <v>7090</v>
      </c>
      <c r="D324" s="284" t="s">
        <v>2459</v>
      </c>
      <c r="E324" s="373" t="s">
        <v>834</v>
      </c>
      <c r="F324" s="152">
        <v>500814076</v>
      </c>
      <c r="G324" s="152">
        <v>67</v>
      </c>
      <c r="H324" s="266" t="s">
        <v>2456</v>
      </c>
      <c r="I324" s="274" t="s">
        <v>2458</v>
      </c>
      <c r="J324" s="194" t="s">
        <v>1031</v>
      </c>
      <c r="K324" s="299" t="s">
        <v>670</v>
      </c>
      <c r="L324" s="152">
        <v>6</v>
      </c>
      <c r="M324" s="152">
        <v>2</v>
      </c>
      <c r="N324" s="152"/>
      <c r="O324" s="152"/>
      <c r="P324" s="380" t="s">
        <v>2441</v>
      </c>
      <c r="S324" s="269" t="s">
        <v>1244</v>
      </c>
      <c r="T324" s="319" t="s">
        <v>1493</v>
      </c>
      <c r="U324" s="367" t="s">
        <v>2397</v>
      </c>
      <c r="V324" s="269" t="s">
        <v>1493</v>
      </c>
      <c r="W324" s="390" t="s">
        <v>2396</v>
      </c>
      <c r="X324" s="269" t="s">
        <v>1477</v>
      </c>
      <c r="Y324" s="269" t="s">
        <v>2399</v>
      </c>
      <c r="Z324" s="327"/>
      <c r="AA324" s="268"/>
      <c r="AB324" s="339">
        <v>114</v>
      </c>
      <c r="AC324" s="334"/>
      <c r="AD324" s="334"/>
      <c r="AE324" s="334"/>
      <c r="AF324" s="334"/>
      <c r="AG324" s="468" t="s">
        <v>2387</v>
      </c>
      <c r="AH324" s="126">
        <v>31.8</v>
      </c>
      <c r="AI324" s="146">
        <v>9.86</v>
      </c>
      <c r="AJ324" s="145">
        <v>54.9</v>
      </c>
      <c r="AK324" s="139">
        <v>20.928000000000001</v>
      </c>
      <c r="AL324" s="144">
        <v>2.2000000000000002</v>
      </c>
      <c r="AM324" s="116" t="s">
        <v>124</v>
      </c>
      <c r="AN324" s="116" t="s">
        <v>124</v>
      </c>
      <c r="AO324" s="143">
        <v>1</v>
      </c>
      <c r="AP324" s="501">
        <v>0.2</v>
      </c>
      <c r="AQ324" s="139">
        <v>62.9</v>
      </c>
      <c r="AR324" s="139">
        <v>35.9</v>
      </c>
      <c r="AS324" s="142">
        <v>1.7521739130434781</v>
      </c>
      <c r="AT324" s="120" t="s">
        <v>124</v>
      </c>
      <c r="AU324" s="116" t="s">
        <v>124</v>
      </c>
      <c r="AV324" s="493">
        <v>10.6</v>
      </c>
      <c r="AW324" s="493">
        <v>12</v>
      </c>
      <c r="AX324" s="440"/>
      <c r="AY324" s="440"/>
      <c r="AZ324" s="440"/>
      <c r="BA324" s="440"/>
      <c r="BB324" s="440"/>
      <c r="BC324" s="440"/>
      <c r="BD324" s="440"/>
      <c r="BE324" s="440"/>
      <c r="BF324" s="440"/>
      <c r="BG324" s="440"/>
      <c r="BH324" s="440"/>
      <c r="BI324" s="440"/>
      <c r="BJ324" s="116" t="s">
        <v>790</v>
      </c>
      <c r="BK324" s="208">
        <v>173.7</v>
      </c>
      <c r="BL324" s="208" t="s">
        <v>409</v>
      </c>
      <c r="BM324" s="208" t="s">
        <v>409</v>
      </c>
      <c r="BN324" s="208" t="s">
        <v>409</v>
      </c>
      <c r="BO324" s="208" t="s">
        <v>409</v>
      </c>
      <c r="BP324" s="208" t="s">
        <v>409</v>
      </c>
      <c r="BQ324" s="208" t="s">
        <v>409</v>
      </c>
      <c r="BR324" s="208" t="s">
        <v>409</v>
      </c>
      <c r="BS324" s="208" t="s">
        <v>409</v>
      </c>
      <c r="BT324" s="208">
        <v>0</v>
      </c>
      <c r="BU324" s="116">
        <v>1.76</v>
      </c>
    </row>
    <row r="325" spans="1:73">
      <c r="A325" s="116">
        <v>226</v>
      </c>
      <c r="B325" s="116">
        <f>COUNTIFS($D$2:D325,D325,$F$2:F325,F325)</f>
        <v>3</v>
      </c>
      <c r="C325" s="345">
        <v>7095</v>
      </c>
      <c r="D325" s="154" t="s">
        <v>2457</v>
      </c>
      <c r="E325" s="152" t="s">
        <v>899</v>
      </c>
      <c r="F325" s="152">
        <v>7501223411</v>
      </c>
      <c r="G325" s="152">
        <v>42</v>
      </c>
      <c r="H325" s="152" t="s">
        <v>2456</v>
      </c>
      <c r="I325" s="324" t="s">
        <v>2455</v>
      </c>
      <c r="J325" s="153" t="s">
        <v>812</v>
      </c>
      <c r="K325" s="318" t="s">
        <v>670</v>
      </c>
      <c r="L325" s="152">
        <v>10</v>
      </c>
      <c r="M325" s="152">
        <v>12</v>
      </c>
      <c r="N325" s="152"/>
      <c r="O325" s="152"/>
      <c r="P325" s="380" t="s">
        <v>2441</v>
      </c>
      <c r="Q325" s="380"/>
      <c r="R325" s="380"/>
      <c r="S325" s="269" t="s">
        <v>1244</v>
      </c>
      <c r="T325" s="319" t="s">
        <v>1493</v>
      </c>
      <c r="U325" s="367" t="s">
        <v>2397</v>
      </c>
      <c r="V325" s="269" t="s">
        <v>1493</v>
      </c>
      <c r="W325" s="390" t="s">
        <v>2396</v>
      </c>
      <c r="X325" s="269" t="s">
        <v>1477</v>
      </c>
      <c r="Y325" s="269" t="s">
        <v>2399</v>
      </c>
      <c r="Z325" s="327"/>
      <c r="AA325" s="268"/>
      <c r="AB325" s="490">
        <v>378</v>
      </c>
      <c r="AC325" s="488"/>
      <c r="AD325" s="488"/>
      <c r="AE325" s="488"/>
      <c r="AF325" s="488"/>
      <c r="AG325" s="468" t="s">
        <v>777</v>
      </c>
      <c r="AH325" s="126">
        <v>38.200000000000003</v>
      </c>
      <c r="AI325" s="146">
        <v>55.7</v>
      </c>
      <c r="AJ325" s="145">
        <v>2.5299999999999998</v>
      </c>
      <c r="AK325" s="139">
        <v>35.278199999999998</v>
      </c>
      <c r="AL325" s="144">
        <v>1.29</v>
      </c>
      <c r="AM325" s="116" t="s">
        <v>124</v>
      </c>
      <c r="AN325" s="116" t="s">
        <v>124</v>
      </c>
      <c r="AO325" s="143">
        <v>15.5</v>
      </c>
      <c r="AP325" s="494">
        <v>1.7000000000000001E-2</v>
      </c>
      <c r="AQ325" s="139">
        <v>50.5</v>
      </c>
      <c r="AR325" s="139">
        <v>49.3</v>
      </c>
      <c r="AS325" s="142">
        <v>1.0239808153477219</v>
      </c>
      <c r="AT325" s="120" t="s">
        <v>124</v>
      </c>
      <c r="AU325" s="116" t="s">
        <v>124</v>
      </c>
      <c r="AV325" s="493">
        <v>0.84</v>
      </c>
      <c r="AW325" s="493">
        <v>2.81</v>
      </c>
      <c r="AX325" s="440"/>
      <c r="AY325" s="440"/>
      <c r="AZ325" s="440"/>
      <c r="BA325" s="440"/>
      <c r="BB325" s="440"/>
      <c r="BC325" s="440"/>
      <c r="BD325" s="440"/>
      <c r="BE325" s="440"/>
      <c r="BF325" s="440"/>
      <c r="BG325" s="440"/>
      <c r="BH325" s="440"/>
      <c r="BI325" s="440"/>
      <c r="BJ325" s="116" t="s">
        <v>792</v>
      </c>
      <c r="BK325" s="285" t="s">
        <v>409</v>
      </c>
      <c r="BL325" s="285" t="s">
        <v>409</v>
      </c>
      <c r="BM325" s="285">
        <v>378</v>
      </c>
      <c r="BN325" s="472">
        <v>8.5</v>
      </c>
      <c r="BO325" s="472">
        <v>91.5</v>
      </c>
      <c r="BP325" s="472" t="s">
        <v>409</v>
      </c>
      <c r="BQ325" s="472" t="s">
        <v>409</v>
      </c>
      <c r="BR325" s="472" t="s">
        <v>409</v>
      </c>
      <c r="BS325" s="285" t="s">
        <v>409</v>
      </c>
      <c r="BT325" s="471">
        <v>0</v>
      </c>
      <c r="BU325" s="116">
        <v>20.6</v>
      </c>
    </row>
    <row r="326" spans="1:73">
      <c r="A326" s="116">
        <v>227</v>
      </c>
      <c r="B326" s="116">
        <f>COUNTIFS($D$2:D326,D326,$F$2:F326,F326)</f>
        <v>1</v>
      </c>
      <c r="C326" s="345">
        <v>7109</v>
      </c>
      <c r="D326" s="154" t="s">
        <v>630</v>
      </c>
      <c r="E326" s="152" t="s">
        <v>894</v>
      </c>
      <c r="F326" s="152">
        <v>5552021761</v>
      </c>
      <c r="G326" s="152">
        <v>62</v>
      </c>
      <c r="H326" s="152" t="s">
        <v>2454</v>
      </c>
      <c r="I326" s="324" t="s">
        <v>2453</v>
      </c>
      <c r="J326" s="153" t="s">
        <v>812</v>
      </c>
      <c r="K326" s="318" t="s">
        <v>670</v>
      </c>
      <c r="L326" s="152">
        <v>16</v>
      </c>
      <c r="M326" s="152">
        <v>1</v>
      </c>
      <c r="N326" s="152"/>
      <c r="O326" s="152"/>
      <c r="P326" s="380" t="s">
        <v>2441</v>
      </c>
      <c r="Q326" s="380"/>
      <c r="R326" s="380"/>
      <c r="S326" s="269" t="s">
        <v>1244</v>
      </c>
      <c r="T326" s="319" t="s">
        <v>1493</v>
      </c>
      <c r="U326" s="367" t="s">
        <v>2397</v>
      </c>
      <c r="V326" s="269" t="s">
        <v>1493</v>
      </c>
      <c r="W326" s="390" t="s">
        <v>2396</v>
      </c>
      <c r="X326" s="269" t="s">
        <v>1477</v>
      </c>
      <c r="Y326" s="269" t="s">
        <v>2399</v>
      </c>
      <c r="Z326" s="327"/>
      <c r="AA326" s="268"/>
      <c r="AB326" s="339">
        <v>692</v>
      </c>
      <c r="AC326" s="334"/>
      <c r="AD326" s="334"/>
      <c r="AE326" s="334"/>
      <c r="AF326" s="334"/>
      <c r="AG326" s="468" t="s">
        <v>781</v>
      </c>
      <c r="AH326" s="126">
        <v>10.4</v>
      </c>
      <c r="AI326" s="146">
        <v>33.6</v>
      </c>
      <c r="AJ326" s="145">
        <v>50.3</v>
      </c>
      <c r="AK326" s="139">
        <v>7.6002000000000001</v>
      </c>
      <c r="AL326" s="144">
        <v>1.2</v>
      </c>
      <c r="AM326" s="116" t="s">
        <v>124</v>
      </c>
      <c r="AN326" s="116" t="s">
        <v>124</v>
      </c>
      <c r="AO326" s="143">
        <v>1.89</v>
      </c>
      <c r="AP326" s="494">
        <v>9.3799999999999994E-3</v>
      </c>
      <c r="AQ326" s="139">
        <v>55.7</v>
      </c>
      <c r="AR326" s="139">
        <v>43.7</v>
      </c>
      <c r="AS326" s="142">
        <v>1.2747603833865815</v>
      </c>
      <c r="AT326" s="120" t="s">
        <v>124</v>
      </c>
      <c r="AU326" s="116" t="s">
        <v>124</v>
      </c>
      <c r="AV326" s="493">
        <v>2.2200000000000002</v>
      </c>
      <c r="AW326" s="493">
        <v>5.37</v>
      </c>
      <c r="AX326" s="440"/>
      <c r="AY326" s="440"/>
      <c r="AZ326" s="440"/>
      <c r="BA326" s="440"/>
      <c r="BB326" s="440"/>
      <c r="BC326" s="440"/>
      <c r="BD326" s="440"/>
      <c r="BE326" s="440"/>
      <c r="BF326" s="440"/>
      <c r="BG326" s="440"/>
      <c r="BH326" s="440"/>
      <c r="BI326" s="440"/>
      <c r="BJ326" s="116" t="s">
        <v>789</v>
      </c>
      <c r="BK326" s="208" t="s">
        <v>409</v>
      </c>
      <c r="BL326" s="208" t="s">
        <v>409</v>
      </c>
      <c r="BM326" s="208">
        <v>692</v>
      </c>
      <c r="BN326" s="283">
        <v>46.5</v>
      </c>
      <c r="BO326" s="283">
        <v>53.5</v>
      </c>
      <c r="BP326" s="208" t="s">
        <v>409</v>
      </c>
      <c r="BQ326" s="208" t="s">
        <v>409</v>
      </c>
      <c r="BR326" s="208" t="s">
        <v>409</v>
      </c>
      <c r="BS326" s="208" t="s">
        <v>409</v>
      </c>
      <c r="BT326" s="276">
        <v>2</v>
      </c>
      <c r="BU326" s="116">
        <v>16.7</v>
      </c>
    </row>
    <row r="327" spans="1:73">
      <c r="A327" s="116">
        <v>228</v>
      </c>
      <c r="B327" s="116">
        <f>COUNTIFS($D$2:D327,D327,$F$2:F327,F327)</f>
        <v>1</v>
      </c>
      <c r="C327" s="345">
        <v>7118</v>
      </c>
      <c r="D327" s="154" t="s">
        <v>47</v>
      </c>
      <c r="E327" s="152" t="s">
        <v>1293</v>
      </c>
      <c r="F327" s="152">
        <v>5756130391</v>
      </c>
      <c r="G327" s="152">
        <v>60</v>
      </c>
      <c r="H327" s="152" t="s">
        <v>2448</v>
      </c>
      <c r="I327" s="324" t="s">
        <v>49</v>
      </c>
      <c r="J327" s="153" t="s">
        <v>812</v>
      </c>
      <c r="K327" s="318" t="s">
        <v>670</v>
      </c>
      <c r="L327" s="152">
        <v>2</v>
      </c>
      <c r="M327" s="152" t="s">
        <v>2332</v>
      </c>
      <c r="N327" s="152"/>
      <c r="O327" s="152"/>
      <c r="P327" s="380" t="s">
        <v>2441</v>
      </c>
      <c r="S327" s="269" t="s">
        <v>1244</v>
      </c>
      <c r="T327" s="319" t="s">
        <v>1493</v>
      </c>
      <c r="U327" s="367" t="s">
        <v>2397</v>
      </c>
      <c r="V327" s="269" t="s">
        <v>1493</v>
      </c>
      <c r="W327" s="390" t="s">
        <v>2396</v>
      </c>
      <c r="X327" s="269" t="s">
        <v>1477</v>
      </c>
      <c r="Y327" s="269" t="s">
        <v>2399</v>
      </c>
      <c r="Z327" s="327"/>
      <c r="AA327" s="268"/>
      <c r="AB327" s="339">
        <v>2745</v>
      </c>
      <c r="AC327" s="334"/>
      <c r="AD327" s="334"/>
      <c r="AE327" s="334"/>
      <c r="AF327" s="334"/>
      <c r="AG327" s="468" t="s">
        <v>777</v>
      </c>
      <c r="AH327" s="126">
        <v>33.4</v>
      </c>
      <c r="AI327" s="146">
        <v>12.7</v>
      </c>
      <c r="AJ327" s="145">
        <v>50.7</v>
      </c>
      <c r="AK327" s="139">
        <v>29.613600000000002</v>
      </c>
      <c r="AL327" s="144">
        <v>1.2</v>
      </c>
      <c r="AM327" s="116" t="s">
        <v>124</v>
      </c>
      <c r="AN327" s="116" t="s">
        <v>124</v>
      </c>
      <c r="AO327" s="143">
        <v>6.62</v>
      </c>
      <c r="AP327" s="494">
        <v>3.0799999999999998E-3</v>
      </c>
      <c r="AQ327" s="139">
        <v>51.9</v>
      </c>
      <c r="AR327" s="139">
        <v>46.5</v>
      </c>
      <c r="AS327" s="142">
        <v>1.1176470588235294</v>
      </c>
      <c r="AT327" s="120" t="s">
        <v>124</v>
      </c>
      <c r="AU327" s="116" t="s">
        <v>124</v>
      </c>
      <c r="AV327" s="493">
        <v>27.7</v>
      </c>
      <c r="AW327" s="493">
        <v>48.4</v>
      </c>
      <c r="AX327" s="440"/>
      <c r="AY327" s="440"/>
      <c r="AZ327" s="440"/>
      <c r="BA327" s="440"/>
      <c r="BB327" s="440"/>
      <c r="BC327" s="440"/>
      <c r="BD327" s="440"/>
      <c r="BE327" s="440"/>
      <c r="BF327" s="440"/>
      <c r="BG327" s="440"/>
      <c r="BH327" s="440"/>
      <c r="BI327" s="440"/>
      <c r="BJ327" s="116" t="s">
        <v>780</v>
      </c>
      <c r="BK327" s="208" t="s">
        <v>409</v>
      </c>
      <c r="BL327" s="208" t="s">
        <v>409</v>
      </c>
      <c r="BM327" s="208">
        <v>2745</v>
      </c>
      <c r="BN327" s="483">
        <v>0.55600000000000005</v>
      </c>
      <c r="BO327" s="483">
        <v>0.44400000000000001</v>
      </c>
      <c r="BP327" s="208" t="s">
        <v>409</v>
      </c>
      <c r="BQ327" s="208" t="s">
        <v>409</v>
      </c>
      <c r="BR327" s="208" t="s">
        <v>409</v>
      </c>
      <c r="BS327" s="208" t="s">
        <v>409</v>
      </c>
      <c r="BT327" s="276">
        <v>0</v>
      </c>
      <c r="BU327" s="116">
        <v>72</v>
      </c>
    </row>
    <row r="328" spans="1:73">
      <c r="A328" s="116">
        <v>229</v>
      </c>
      <c r="B328" s="116">
        <f>COUNTIFS($D$2:D328,D328,$F$2:F328,F328)</f>
        <v>1</v>
      </c>
      <c r="C328" s="345">
        <v>7124</v>
      </c>
      <c r="D328" s="154" t="s">
        <v>2452</v>
      </c>
      <c r="E328" s="152" t="s">
        <v>1328</v>
      </c>
      <c r="F328" s="152">
        <v>470729059</v>
      </c>
      <c r="G328" s="152">
        <v>70</v>
      </c>
      <c r="H328" s="152" t="s">
        <v>2448</v>
      </c>
      <c r="I328" s="324" t="s">
        <v>2451</v>
      </c>
      <c r="J328" s="153" t="s">
        <v>812</v>
      </c>
      <c r="K328" s="318" t="s">
        <v>670</v>
      </c>
      <c r="L328" s="152">
        <v>17</v>
      </c>
      <c r="M328" s="152" t="s">
        <v>1064</v>
      </c>
      <c r="N328" s="152"/>
      <c r="O328" s="152"/>
      <c r="P328" s="380" t="s">
        <v>2441</v>
      </c>
      <c r="S328" s="269" t="s">
        <v>1244</v>
      </c>
      <c r="T328" s="319" t="s">
        <v>1493</v>
      </c>
      <c r="U328" s="367" t="s">
        <v>2397</v>
      </c>
      <c r="V328" s="269" t="s">
        <v>1493</v>
      </c>
      <c r="W328" s="390" t="s">
        <v>2396</v>
      </c>
      <c r="X328" s="269" t="s">
        <v>1477</v>
      </c>
      <c r="Y328" s="269" t="s">
        <v>2399</v>
      </c>
      <c r="Z328" s="327"/>
      <c r="AA328" s="268"/>
      <c r="AB328" s="339">
        <v>375</v>
      </c>
      <c r="AC328" s="334"/>
      <c r="AD328" s="334"/>
      <c r="AE328" s="334"/>
      <c r="AF328" s="334"/>
      <c r="AG328" s="468" t="s">
        <v>781</v>
      </c>
      <c r="AH328" s="126">
        <v>16.7</v>
      </c>
      <c r="AI328" s="146">
        <v>79</v>
      </c>
      <c r="AJ328" s="145">
        <v>1.0900000000000001</v>
      </c>
      <c r="AK328" s="139">
        <v>13.2864</v>
      </c>
      <c r="AL328" s="144">
        <v>1.2</v>
      </c>
      <c r="AM328" s="116" t="s">
        <v>124</v>
      </c>
      <c r="AN328" s="116" t="s">
        <v>124</v>
      </c>
      <c r="AO328" s="143">
        <v>5.82</v>
      </c>
      <c r="AP328" s="494">
        <v>0.54</v>
      </c>
      <c r="AQ328" s="139">
        <v>28.4</v>
      </c>
      <c r="AR328" s="139">
        <v>70.599999999999994</v>
      </c>
      <c r="AS328" s="142">
        <v>0.40163934426229514</v>
      </c>
      <c r="AT328" s="120" t="s">
        <v>124</v>
      </c>
      <c r="AU328" s="116" t="s">
        <v>124</v>
      </c>
      <c r="AV328" s="493">
        <v>10.8</v>
      </c>
      <c r="AW328" s="493">
        <v>2.63</v>
      </c>
      <c r="AX328" s="440"/>
      <c r="AY328" s="440"/>
      <c r="AZ328" s="440"/>
      <c r="BA328" s="440"/>
      <c r="BB328" s="440"/>
      <c r="BC328" s="440"/>
      <c r="BD328" s="440"/>
      <c r="BE328" s="440"/>
      <c r="BF328" s="440"/>
      <c r="BG328" s="440"/>
      <c r="BH328" s="440"/>
      <c r="BI328" s="440"/>
      <c r="BJ328" s="118" t="s">
        <v>792</v>
      </c>
      <c r="BK328" s="208" t="s">
        <v>409</v>
      </c>
      <c r="BL328" s="208" t="s">
        <v>409</v>
      </c>
      <c r="BM328" s="208">
        <v>375</v>
      </c>
      <c r="BN328" s="483">
        <v>0.13100000000000001</v>
      </c>
      <c r="BO328" s="483">
        <v>0.86899999999999999</v>
      </c>
      <c r="BP328" s="208" t="s">
        <v>409</v>
      </c>
      <c r="BQ328" s="208" t="s">
        <v>409</v>
      </c>
      <c r="BR328" s="208" t="s">
        <v>409</v>
      </c>
      <c r="BS328" s="208" t="s">
        <v>409</v>
      </c>
      <c r="BT328" s="276">
        <v>3</v>
      </c>
      <c r="BU328" s="116">
        <v>6.57</v>
      </c>
    </row>
    <row r="329" spans="1:73">
      <c r="A329" s="116">
        <v>230</v>
      </c>
      <c r="B329" s="116">
        <f>COUNTIFS($D$2:D329,D329,$F$2:F329,F329)</f>
        <v>4</v>
      </c>
      <c r="C329" s="345">
        <v>7125</v>
      </c>
      <c r="D329" s="154" t="s">
        <v>90</v>
      </c>
      <c r="E329" s="152" t="s">
        <v>1328</v>
      </c>
      <c r="F329" s="152">
        <v>350913413</v>
      </c>
      <c r="G329" s="152">
        <v>82</v>
      </c>
      <c r="H329" s="152" t="s">
        <v>2448</v>
      </c>
      <c r="I329" s="324" t="s">
        <v>91</v>
      </c>
      <c r="J329" s="153" t="s">
        <v>812</v>
      </c>
      <c r="K329" s="318" t="s">
        <v>670</v>
      </c>
      <c r="L329" s="152">
        <v>18</v>
      </c>
      <c r="M329" s="152">
        <v>1</v>
      </c>
      <c r="N329" s="152"/>
      <c r="O329" s="152"/>
      <c r="P329" s="380" t="s">
        <v>2441</v>
      </c>
      <c r="S329" s="269" t="s">
        <v>1244</v>
      </c>
      <c r="T329" s="319" t="s">
        <v>1493</v>
      </c>
      <c r="U329" s="367" t="s">
        <v>2397</v>
      </c>
      <c r="V329" s="269" t="s">
        <v>1493</v>
      </c>
      <c r="W329" s="390" t="s">
        <v>2396</v>
      </c>
      <c r="X329" s="269" t="s">
        <v>1477</v>
      </c>
      <c r="Y329" s="269" t="s">
        <v>2399</v>
      </c>
      <c r="Z329" s="327"/>
      <c r="AA329" s="268"/>
      <c r="AB329" s="490">
        <v>626</v>
      </c>
      <c r="AC329" s="488"/>
      <c r="AD329" s="488"/>
      <c r="AE329" s="488"/>
      <c r="AF329" s="488"/>
      <c r="AG329" s="468" t="s">
        <v>777</v>
      </c>
      <c r="AH329" s="126">
        <v>11.7</v>
      </c>
      <c r="AI329" s="146">
        <v>22.2</v>
      </c>
      <c r="AJ329" s="145">
        <v>59.6</v>
      </c>
      <c r="AK329" s="139">
        <v>8.1663999999999994</v>
      </c>
      <c r="AL329" s="144">
        <v>1.4</v>
      </c>
      <c r="AM329" s="116" t="s">
        <v>124</v>
      </c>
      <c r="AN329" s="116" t="s">
        <v>124</v>
      </c>
      <c r="AO329" s="143">
        <v>9</v>
      </c>
      <c r="AP329" s="494">
        <v>0.11</v>
      </c>
      <c r="AQ329" s="139">
        <v>64.7</v>
      </c>
      <c r="AR329" s="139">
        <v>35.299999999999997</v>
      </c>
      <c r="AS329" s="142">
        <v>1.8355555555555554</v>
      </c>
      <c r="AT329" s="120" t="s">
        <v>124</v>
      </c>
      <c r="AU329" s="116" t="s">
        <v>124</v>
      </c>
      <c r="AV329" s="493">
        <v>20.2</v>
      </c>
      <c r="AW329" s="493">
        <v>12.1</v>
      </c>
      <c r="AX329" s="440"/>
      <c r="AY329" s="440"/>
      <c r="AZ329" s="440"/>
      <c r="BA329" s="440"/>
      <c r="BB329" s="440"/>
      <c r="BC329" s="440"/>
      <c r="BD329" s="440"/>
      <c r="BE329" s="440"/>
      <c r="BF329" s="440"/>
      <c r="BG329" s="440"/>
      <c r="BH329" s="440"/>
      <c r="BI329" s="440"/>
      <c r="BJ329" s="118" t="s">
        <v>786</v>
      </c>
      <c r="BK329" s="208" t="s">
        <v>409</v>
      </c>
      <c r="BL329" s="208" t="s">
        <v>409</v>
      </c>
      <c r="BM329" s="208">
        <v>626</v>
      </c>
      <c r="BN329" s="283">
        <v>45</v>
      </c>
      <c r="BO329" s="283">
        <v>55</v>
      </c>
      <c r="BP329" s="208" t="s">
        <v>409</v>
      </c>
      <c r="BQ329" s="208" t="s">
        <v>409</v>
      </c>
      <c r="BR329" s="208" t="s">
        <v>409</v>
      </c>
      <c r="BS329" s="208" t="s">
        <v>409</v>
      </c>
      <c r="BT329" s="276" t="s">
        <v>2450</v>
      </c>
      <c r="BU329" s="116">
        <v>67.2</v>
      </c>
    </row>
    <row r="330" spans="1:73">
      <c r="A330" s="116">
        <v>231</v>
      </c>
      <c r="B330" s="116">
        <f>COUNTIFS($D$2:D330,D330,$F$2:F330,F330)</f>
        <v>5</v>
      </c>
      <c r="C330" s="345">
        <v>7126</v>
      </c>
      <c r="D330" s="154" t="s">
        <v>90</v>
      </c>
      <c r="E330" s="152" t="s">
        <v>1328</v>
      </c>
      <c r="F330" s="152">
        <v>350913413</v>
      </c>
      <c r="G330" s="152">
        <v>82</v>
      </c>
      <c r="H330" s="152" t="s">
        <v>2448</v>
      </c>
      <c r="I330" s="324" t="s">
        <v>91</v>
      </c>
      <c r="J330" s="153" t="s">
        <v>812</v>
      </c>
      <c r="K330" s="318" t="s">
        <v>670</v>
      </c>
      <c r="L330" s="152">
        <v>15</v>
      </c>
      <c r="M330" s="152">
        <v>1</v>
      </c>
      <c r="N330" s="152"/>
      <c r="O330" s="152"/>
      <c r="P330" s="380" t="s">
        <v>2441</v>
      </c>
      <c r="S330" s="269" t="s">
        <v>1244</v>
      </c>
      <c r="T330" s="319" t="s">
        <v>1493</v>
      </c>
      <c r="U330" s="367" t="s">
        <v>2397</v>
      </c>
      <c r="V330" s="269" t="s">
        <v>1493</v>
      </c>
      <c r="W330" s="390" t="s">
        <v>2396</v>
      </c>
      <c r="X330" s="269" t="s">
        <v>1477</v>
      </c>
      <c r="Y330" s="269" t="s">
        <v>2399</v>
      </c>
      <c r="Z330" s="327"/>
      <c r="AA330" s="268"/>
      <c r="AB330" s="490">
        <v>478</v>
      </c>
      <c r="AC330" s="488"/>
      <c r="AD330" s="488"/>
      <c r="AE330" s="488"/>
      <c r="AF330" s="488"/>
      <c r="AG330" s="468" t="s">
        <v>781</v>
      </c>
      <c r="AH330" s="126">
        <v>18.600000000000001</v>
      </c>
      <c r="AI330" s="146">
        <v>24.1</v>
      </c>
      <c r="AJ330" s="145">
        <v>51.6</v>
      </c>
      <c r="AK330" s="139">
        <v>13.248600000000001</v>
      </c>
      <c r="AL330" s="144">
        <v>1.84</v>
      </c>
      <c r="AM330" s="116" t="s">
        <v>124</v>
      </c>
      <c r="AN330" s="116" t="s">
        <v>124</v>
      </c>
      <c r="AO330" s="143">
        <v>8.76</v>
      </c>
      <c r="AP330" s="494">
        <v>0.21</v>
      </c>
      <c r="AQ330" s="139">
        <v>59.5</v>
      </c>
      <c r="AR330" s="139">
        <v>40</v>
      </c>
      <c r="AS330" s="142">
        <v>1.4859437751004017</v>
      </c>
      <c r="AT330" s="120" t="s">
        <v>124</v>
      </c>
      <c r="AU330" s="116" t="s">
        <v>124</v>
      </c>
      <c r="AV330" s="493">
        <v>17.600000000000001</v>
      </c>
      <c r="AW330" s="493">
        <v>12.9</v>
      </c>
      <c r="AX330" s="440"/>
      <c r="AY330" s="440"/>
      <c r="AZ330" s="440"/>
      <c r="BA330" s="440"/>
      <c r="BB330" s="440"/>
      <c r="BC330" s="440"/>
      <c r="BD330" s="440"/>
      <c r="BE330" s="440"/>
      <c r="BF330" s="440"/>
      <c r="BG330" s="440"/>
      <c r="BH330" s="440"/>
      <c r="BI330" s="440"/>
      <c r="BJ330" s="118" t="s">
        <v>786</v>
      </c>
      <c r="BK330" s="208" t="s">
        <v>409</v>
      </c>
      <c r="BL330" s="208" t="s">
        <v>409</v>
      </c>
      <c r="BM330" s="208">
        <v>478</v>
      </c>
      <c r="BN330" s="283">
        <v>41.2</v>
      </c>
      <c r="BO330" s="283">
        <v>58.8</v>
      </c>
      <c r="BP330" s="208" t="s">
        <v>409</v>
      </c>
      <c r="BQ330" s="208" t="s">
        <v>409</v>
      </c>
      <c r="BR330" s="208" t="s">
        <v>409</v>
      </c>
      <c r="BS330" s="208" t="s">
        <v>409</v>
      </c>
      <c r="BT330" s="276">
        <v>0</v>
      </c>
      <c r="BU330" s="116">
        <v>34.5</v>
      </c>
    </row>
    <row r="331" spans="1:73">
      <c r="A331" s="116">
        <v>232</v>
      </c>
      <c r="B331" s="116">
        <f>COUNTIFS($D$2:D331,D331,$F$2:F331,F331)</f>
        <v>1</v>
      </c>
      <c r="C331" s="345">
        <v>7128</v>
      </c>
      <c r="D331" s="154" t="s">
        <v>2449</v>
      </c>
      <c r="E331" s="152" t="s">
        <v>1236</v>
      </c>
      <c r="F331" s="152">
        <v>6057211963</v>
      </c>
      <c r="G331" s="152">
        <v>57</v>
      </c>
      <c r="H331" s="152" t="s">
        <v>2448</v>
      </c>
      <c r="I331" s="324" t="s">
        <v>60</v>
      </c>
      <c r="J331" s="153" t="s">
        <v>812</v>
      </c>
      <c r="K331" s="318" t="s">
        <v>670</v>
      </c>
      <c r="L331" s="152">
        <v>10</v>
      </c>
      <c r="M331" s="152">
        <v>1</v>
      </c>
      <c r="N331" s="152"/>
      <c r="O331" s="152"/>
      <c r="P331" s="380" t="s">
        <v>2441</v>
      </c>
      <c r="S331" s="269" t="s">
        <v>1244</v>
      </c>
      <c r="T331" s="319" t="s">
        <v>1493</v>
      </c>
      <c r="U331" s="367" t="s">
        <v>2397</v>
      </c>
      <c r="V331" s="269" t="s">
        <v>1493</v>
      </c>
      <c r="W331" s="390" t="s">
        <v>2396</v>
      </c>
      <c r="X331" s="269" t="s">
        <v>1477</v>
      </c>
      <c r="Y331" s="269" t="s">
        <v>2399</v>
      </c>
      <c r="Z331" s="327"/>
      <c r="AA331" s="268"/>
      <c r="AB331" s="339">
        <v>325</v>
      </c>
      <c r="AC331" s="334"/>
      <c r="AD331" s="334"/>
      <c r="AE331" s="334"/>
      <c r="AF331" s="334"/>
      <c r="AG331" s="468" t="s">
        <v>777</v>
      </c>
      <c r="AH331" s="126">
        <v>41.3</v>
      </c>
      <c r="AI331" s="146">
        <v>53.2</v>
      </c>
      <c r="AJ331" s="145">
        <v>3.68</v>
      </c>
      <c r="AK331" s="139">
        <v>33.902099999999997</v>
      </c>
      <c r="AL331" s="144">
        <v>2.11</v>
      </c>
      <c r="AM331" s="116" t="s">
        <v>124</v>
      </c>
      <c r="AN331" s="116" t="s">
        <v>124</v>
      </c>
      <c r="AO331" s="143">
        <v>6.35</v>
      </c>
      <c r="AP331" s="494">
        <v>4.4999999999999998E-2</v>
      </c>
      <c r="AQ331" s="139">
        <v>53.4</v>
      </c>
      <c r="AR331" s="139">
        <v>46.4</v>
      </c>
      <c r="AS331" s="142">
        <v>1.1511936339522546</v>
      </c>
      <c r="AT331" s="120" t="s">
        <v>124</v>
      </c>
      <c r="AU331" s="116" t="s">
        <v>124</v>
      </c>
      <c r="AV331" s="493">
        <v>10.7</v>
      </c>
      <c r="AW331" s="493">
        <v>13.5</v>
      </c>
      <c r="AX331" s="440">
        <v>26.7</v>
      </c>
      <c r="AY331" s="440">
        <v>81.400000000000006</v>
      </c>
      <c r="AZ331" s="440"/>
      <c r="BA331" s="437">
        <v>10.1</v>
      </c>
      <c r="BB331" s="510">
        <v>54.5</v>
      </c>
      <c r="BC331" s="437" t="s">
        <v>124</v>
      </c>
      <c r="BD331" s="437" t="s">
        <v>124</v>
      </c>
      <c r="BE331" s="437" t="s">
        <v>124</v>
      </c>
      <c r="BF331" s="437" t="s">
        <v>124</v>
      </c>
      <c r="BG331" s="437">
        <v>32.4</v>
      </c>
      <c r="BH331" s="437">
        <v>17.7</v>
      </c>
      <c r="BI331" s="437">
        <v>0.6</v>
      </c>
      <c r="BJ331" s="116" t="s">
        <v>172</v>
      </c>
      <c r="BK331" s="208" t="s">
        <v>409</v>
      </c>
      <c r="BL331" s="208" t="s">
        <v>409</v>
      </c>
      <c r="BM331" s="208">
        <v>325</v>
      </c>
      <c r="BN331" s="483">
        <v>0.25800000000000001</v>
      </c>
      <c r="BO331" s="483">
        <v>0.74199999999999999</v>
      </c>
      <c r="BP331" s="208" t="s">
        <v>409</v>
      </c>
      <c r="BQ331" s="208" t="s">
        <v>409</v>
      </c>
      <c r="BR331" s="208" t="s">
        <v>409</v>
      </c>
      <c r="BS331" s="208" t="s">
        <v>409</v>
      </c>
      <c r="BT331" s="276">
        <v>0</v>
      </c>
      <c r="BU331" s="116">
        <v>65.900000000000006</v>
      </c>
    </row>
    <row r="332" spans="1:73">
      <c r="A332" s="116">
        <v>233</v>
      </c>
      <c r="B332" s="116">
        <f>COUNTIFS($D$2:D332,D332,$F$2:F332,F332)</f>
        <v>3</v>
      </c>
      <c r="C332" s="345">
        <v>7139</v>
      </c>
      <c r="D332" s="154" t="s">
        <v>2447</v>
      </c>
      <c r="E332" s="152" t="s">
        <v>826</v>
      </c>
      <c r="F332" s="152">
        <v>5409300259</v>
      </c>
      <c r="G332" s="152">
        <v>63</v>
      </c>
      <c r="H332" s="152" t="s">
        <v>2446</v>
      </c>
      <c r="I332" s="324" t="s">
        <v>2445</v>
      </c>
      <c r="J332" s="153" t="s">
        <v>812</v>
      </c>
      <c r="K332" s="318" t="s">
        <v>670</v>
      </c>
      <c r="L332" s="152">
        <v>7</v>
      </c>
      <c r="M332" s="152" t="s">
        <v>1067</v>
      </c>
      <c r="N332" s="152"/>
      <c r="O332" s="152"/>
      <c r="P332" s="380" t="s">
        <v>2441</v>
      </c>
      <c r="S332" s="269" t="s">
        <v>1244</v>
      </c>
      <c r="T332" s="319" t="s">
        <v>1493</v>
      </c>
      <c r="U332" s="367" t="s">
        <v>2397</v>
      </c>
      <c r="V332" s="269" t="s">
        <v>1493</v>
      </c>
      <c r="W332" s="390" t="s">
        <v>2396</v>
      </c>
      <c r="X332" s="269" t="s">
        <v>1477</v>
      </c>
      <c r="Y332" s="269" t="s">
        <v>2399</v>
      </c>
      <c r="Z332" s="327"/>
      <c r="AA332" s="268"/>
      <c r="AB332" s="490">
        <v>251</v>
      </c>
      <c r="AC332" s="488"/>
      <c r="AD332" s="488"/>
      <c r="AE332" s="488"/>
      <c r="AF332" s="488"/>
      <c r="AG332" s="468" t="s">
        <v>781</v>
      </c>
      <c r="AH332" s="126">
        <v>24.8</v>
      </c>
      <c r="AI332" s="146">
        <v>68.5</v>
      </c>
      <c r="AJ332" s="145">
        <v>1.56</v>
      </c>
      <c r="AK332" s="139">
        <v>21.532599999999999</v>
      </c>
      <c r="AL332" s="144">
        <v>1.4</v>
      </c>
      <c r="AM332" s="116" t="s">
        <v>124</v>
      </c>
      <c r="AN332" s="116" t="s">
        <v>124</v>
      </c>
      <c r="AO332" s="143">
        <v>21.4</v>
      </c>
      <c r="AP332" s="494">
        <v>0.65</v>
      </c>
      <c r="AQ332" s="139">
        <v>39.1</v>
      </c>
      <c r="AR332" s="139">
        <v>60.6</v>
      </c>
      <c r="AS332" s="142">
        <v>0.64559386973180077</v>
      </c>
      <c r="AT332" s="120" t="s">
        <v>124</v>
      </c>
      <c r="AU332" s="116" t="s">
        <v>124</v>
      </c>
      <c r="AV332" s="493">
        <v>0.2</v>
      </c>
      <c r="AW332" s="493">
        <v>0.51</v>
      </c>
      <c r="AX332" s="440"/>
      <c r="AY332" s="440"/>
      <c r="AZ332" s="440"/>
      <c r="BA332" s="440"/>
      <c r="BB332" s="440"/>
      <c r="BC332" s="440"/>
      <c r="BD332" s="440"/>
      <c r="BE332" s="440"/>
      <c r="BF332" s="440"/>
      <c r="BG332" s="440"/>
      <c r="BH332" s="440"/>
      <c r="BI332" s="440"/>
      <c r="BJ332" s="118" t="s">
        <v>792</v>
      </c>
      <c r="BK332" s="214" t="s">
        <v>409</v>
      </c>
      <c r="BL332" s="214" t="s">
        <v>409</v>
      </c>
      <c r="BM332" s="285">
        <v>251</v>
      </c>
      <c r="BN332" s="213">
        <v>31.5</v>
      </c>
      <c r="BO332" s="213">
        <v>68.5</v>
      </c>
      <c r="BP332" s="472" t="s">
        <v>409</v>
      </c>
      <c r="BQ332" s="472" t="s">
        <v>409</v>
      </c>
      <c r="BR332" s="472" t="s">
        <v>409</v>
      </c>
      <c r="BS332" s="472" t="s">
        <v>409</v>
      </c>
      <c r="BT332" s="275">
        <v>0</v>
      </c>
      <c r="BU332" s="116">
        <v>40.6</v>
      </c>
    </row>
    <row r="333" spans="1:73">
      <c r="A333" s="116">
        <v>234</v>
      </c>
      <c r="B333" s="116">
        <f>COUNTIFS($D$2:D333,D333,$F$2:F333,F333)</f>
        <v>1</v>
      </c>
      <c r="C333" s="511">
        <v>7151</v>
      </c>
      <c r="D333" s="282" t="s">
        <v>2444</v>
      </c>
      <c r="E333" s="266" t="s">
        <v>870</v>
      </c>
      <c r="F333" s="266">
        <v>376023440</v>
      </c>
      <c r="G333" s="152">
        <v>80</v>
      </c>
      <c r="H333" s="266" t="s">
        <v>2443</v>
      </c>
      <c r="I333" s="328" t="s">
        <v>2442</v>
      </c>
      <c r="J333" s="271" t="s">
        <v>812</v>
      </c>
      <c r="K333" s="299" t="s">
        <v>670</v>
      </c>
      <c r="L333" s="266">
        <v>8</v>
      </c>
      <c r="M333" s="266">
        <v>6</v>
      </c>
      <c r="N333" s="266"/>
      <c r="O333" s="266"/>
      <c r="P333" s="391" t="s">
        <v>2441</v>
      </c>
      <c r="S333" s="269" t="s">
        <v>1244</v>
      </c>
      <c r="T333" s="319" t="s">
        <v>1493</v>
      </c>
      <c r="U333" s="367" t="s">
        <v>2397</v>
      </c>
      <c r="V333" s="269" t="s">
        <v>1493</v>
      </c>
      <c r="W333" s="390" t="s">
        <v>2396</v>
      </c>
      <c r="X333" s="269" t="s">
        <v>1477</v>
      </c>
      <c r="Y333" s="269" t="s">
        <v>2399</v>
      </c>
      <c r="Z333" s="327"/>
      <c r="AA333" s="268"/>
      <c r="AB333" s="339">
        <v>236</v>
      </c>
      <c r="AC333" s="334"/>
      <c r="AD333" s="334"/>
      <c r="AE333" s="334"/>
      <c r="AF333" s="334"/>
      <c r="AG333" s="468" t="s">
        <v>777</v>
      </c>
      <c r="AH333" s="126">
        <v>13.1</v>
      </c>
      <c r="AI333" s="146">
        <v>36.1</v>
      </c>
      <c r="AJ333" s="145">
        <v>41.1</v>
      </c>
      <c r="AK333" s="139">
        <v>10.207599999999999</v>
      </c>
      <c r="AL333" s="144">
        <v>1.33</v>
      </c>
      <c r="AM333" s="116" t="s">
        <v>124</v>
      </c>
      <c r="AN333" s="116" t="s">
        <v>124</v>
      </c>
      <c r="AO333" s="143">
        <v>10.1</v>
      </c>
      <c r="AP333" s="494">
        <v>7.0000000000000007E-2</v>
      </c>
      <c r="AQ333" s="139">
        <v>49.9</v>
      </c>
      <c r="AR333" s="139">
        <v>49.7</v>
      </c>
      <c r="AS333" s="142">
        <v>1.0029761904761905</v>
      </c>
      <c r="AT333" s="120" t="s">
        <v>124</v>
      </c>
      <c r="AU333" s="116" t="s">
        <v>124</v>
      </c>
      <c r="AV333" s="493">
        <v>1.91</v>
      </c>
      <c r="AW333" s="493">
        <v>3.83</v>
      </c>
      <c r="AX333" s="440"/>
      <c r="AY333" s="440"/>
      <c r="AZ333" s="440"/>
      <c r="BA333" s="440"/>
      <c r="BB333" s="440"/>
      <c r="BC333" s="440"/>
      <c r="BD333" s="440"/>
      <c r="BE333" s="440"/>
      <c r="BF333" s="440"/>
      <c r="BG333" s="440"/>
      <c r="BH333" s="440"/>
      <c r="BI333" s="440"/>
      <c r="BJ333" s="116" t="s">
        <v>789</v>
      </c>
      <c r="BK333" s="208" t="s">
        <v>409</v>
      </c>
      <c r="BL333" s="208" t="s">
        <v>409</v>
      </c>
      <c r="BM333" s="208">
        <v>236</v>
      </c>
      <c r="BN333" s="393">
        <v>34.299999999999997</v>
      </c>
      <c r="BO333" s="393">
        <v>65.7</v>
      </c>
      <c r="BP333" s="208" t="s">
        <v>409</v>
      </c>
      <c r="BQ333" s="208" t="s">
        <v>409</v>
      </c>
      <c r="BR333" s="208" t="s">
        <v>409</v>
      </c>
      <c r="BS333" s="208" t="s">
        <v>409</v>
      </c>
      <c r="BT333" s="276">
        <v>0</v>
      </c>
      <c r="BU333" s="116">
        <v>56.6</v>
      </c>
    </row>
    <row r="334" spans="1:73">
      <c r="A334" s="116">
        <v>235</v>
      </c>
      <c r="B334" s="116">
        <f>COUNTIFS($D$2:D334,D334,$F$2:F334,F334)</f>
        <v>3</v>
      </c>
      <c r="C334" s="345">
        <v>7164</v>
      </c>
      <c r="D334" s="154" t="s">
        <v>81</v>
      </c>
      <c r="E334" s="152" t="s">
        <v>1183</v>
      </c>
      <c r="F334" s="152">
        <v>375515445</v>
      </c>
      <c r="G334" s="152">
        <v>80</v>
      </c>
      <c r="H334" s="152" t="s">
        <v>2439</v>
      </c>
      <c r="I334" s="324" t="s">
        <v>104</v>
      </c>
      <c r="J334" s="153" t="s">
        <v>812</v>
      </c>
      <c r="K334" s="318" t="s">
        <v>670</v>
      </c>
      <c r="L334" s="152">
        <v>18</v>
      </c>
      <c r="M334" s="152">
        <v>2</v>
      </c>
      <c r="N334" s="152"/>
      <c r="O334" s="152"/>
      <c r="P334" s="380" t="s">
        <v>2441</v>
      </c>
      <c r="Q334" s="380"/>
      <c r="R334" s="380"/>
      <c r="S334" s="269" t="s">
        <v>1244</v>
      </c>
      <c r="T334" s="319" t="s">
        <v>1493</v>
      </c>
      <c r="U334" s="367" t="s">
        <v>2397</v>
      </c>
      <c r="V334" s="269" t="s">
        <v>1493</v>
      </c>
      <c r="W334" s="390" t="s">
        <v>2396</v>
      </c>
      <c r="X334" s="269" t="s">
        <v>1477</v>
      </c>
      <c r="Y334" s="269" t="s">
        <v>2399</v>
      </c>
      <c r="Z334" s="260"/>
      <c r="AA334" s="260"/>
      <c r="AB334" s="490">
        <v>522</v>
      </c>
      <c r="AC334" s="488"/>
      <c r="AD334" s="488"/>
      <c r="AE334" s="488"/>
      <c r="AF334" s="488"/>
      <c r="AG334" s="468" t="s">
        <v>777</v>
      </c>
      <c r="AH334" s="126">
        <v>5.0999999999999996</v>
      </c>
      <c r="AI334" s="146">
        <v>10.3</v>
      </c>
      <c r="AJ334" s="145">
        <v>80.900000000000006</v>
      </c>
      <c r="AK334" s="139">
        <v>2.71041</v>
      </c>
      <c r="AL334" s="144">
        <v>1.5</v>
      </c>
      <c r="AM334" s="116" t="s">
        <v>124</v>
      </c>
      <c r="AN334" s="116" t="s">
        <v>124</v>
      </c>
      <c r="AO334" s="143">
        <v>8.91</v>
      </c>
      <c r="AP334" s="501">
        <v>1.0999999999999999E-2</v>
      </c>
      <c r="AQ334" s="139">
        <v>63.6</v>
      </c>
      <c r="AR334" s="139">
        <v>35.1</v>
      </c>
      <c r="AS334" s="142">
        <v>1.8124999999999998</v>
      </c>
      <c r="AT334" s="120" t="s">
        <v>124</v>
      </c>
      <c r="AU334" s="116" t="s">
        <v>124</v>
      </c>
      <c r="AV334" s="493">
        <v>4.6500000000000004</v>
      </c>
      <c r="AW334" s="493">
        <v>16.100000000000001</v>
      </c>
      <c r="AX334" s="440"/>
      <c r="AY334" s="440"/>
      <c r="AZ334" s="440"/>
      <c r="BA334" s="440"/>
      <c r="BB334" s="440"/>
      <c r="BC334" s="440"/>
      <c r="BD334" s="440"/>
      <c r="BE334" s="440"/>
      <c r="BF334" s="440"/>
      <c r="BG334" s="440"/>
      <c r="BH334" s="440"/>
      <c r="BI334" s="440"/>
      <c r="BJ334" s="116" t="s">
        <v>784</v>
      </c>
      <c r="BK334" s="285" t="s">
        <v>409</v>
      </c>
      <c r="BL334" s="285" t="s">
        <v>409</v>
      </c>
      <c r="BM334" s="285">
        <v>522</v>
      </c>
      <c r="BN334" s="472">
        <v>61.5</v>
      </c>
      <c r="BO334" s="472">
        <v>38.5</v>
      </c>
      <c r="BP334" s="472">
        <v>0.2</v>
      </c>
      <c r="BQ334" s="472">
        <v>1352</v>
      </c>
      <c r="BR334" s="472">
        <v>253.7</v>
      </c>
      <c r="BS334" s="285">
        <v>5.93</v>
      </c>
      <c r="BT334" s="471">
        <v>0</v>
      </c>
      <c r="BU334" s="116">
        <v>37.299999999999997</v>
      </c>
    </row>
    <row r="335" spans="1:73">
      <c r="A335" s="116">
        <v>236</v>
      </c>
      <c r="B335" s="116">
        <f>COUNTIFS($D$2:D335,D335,$F$2:F335,F335)</f>
        <v>1</v>
      </c>
      <c r="C335" s="486">
        <v>7167</v>
      </c>
      <c r="D335" s="284" t="s">
        <v>2440</v>
      </c>
      <c r="E335" s="373" t="s">
        <v>1004</v>
      </c>
      <c r="F335" s="152">
        <v>5451090678</v>
      </c>
      <c r="G335" s="152">
        <v>63</v>
      </c>
      <c r="H335" s="152" t="s">
        <v>2439</v>
      </c>
      <c r="I335" s="324" t="s">
        <v>152</v>
      </c>
      <c r="J335" s="194" t="s">
        <v>1031</v>
      </c>
      <c r="K335" s="318" t="s">
        <v>670</v>
      </c>
      <c r="L335" s="152">
        <v>5</v>
      </c>
      <c r="M335" s="152">
        <v>9</v>
      </c>
      <c r="N335" s="152"/>
      <c r="O335" s="152"/>
      <c r="P335" s="380" t="s">
        <v>2414</v>
      </c>
      <c r="Q335" s="380"/>
      <c r="R335" s="380"/>
      <c r="S335" s="269" t="s">
        <v>1244</v>
      </c>
      <c r="T335" s="319" t="s">
        <v>1493</v>
      </c>
      <c r="U335" s="367" t="s">
        <v>2397</v>
      </c>
      <c r="V335" s="269" t="s">
        <v>1493</v>
      </c>
      <c r="W335" s="390" t="s">
        <v>2396</v>
      </c>
      <c r="X335" s="269" t="s">
        <v>1477</v>
      </c>
      <c r="Y335" s="269" t="s">
        <v>2399</v>
      </c>
      <c r="Z335" s="260"/>
      <c r="AA335" s="260"/>
      <c r="AB335" s="339">
        <v>223</v>
      </c>
      <c r="AC335" s="334"/>
      <c r="AD335" s="334"/>
      <c r="AE335" s="334"/>
      <c r="AF335" s="334"/>
      <c r="AG335" s="468" t="s">
        <v>1501</v>
      </c>
      <c r="AH335" s="126">
        <v>38</v>
      </c>
      <c r="AI335" s="146">
        <v>19.3</v>
      </c>
      <c r="AJ335" s="145">
        <v>39.4</v>
      </c>
      <c r="AK335" s="139">
        <v>27.713399999999996</v>
      </c>
      <c r="AL335" s="144">
        <v>1.54</v>
      </c>
      <c r="AM335" s="116" t="s">
        <v>124</v>
      </c>
      <c r="AN335" s="116" t="s">
        <v>124</v>
      </c>
      <c r="AO335" s="143">
        <v>4.17</v>
      </c>
      <c r="AP335" s="494">
        <v>1.2999999999999999E-2</v>
      </c>
      <c r="AQ335" s="139">
        <v>68.5</v>
      </c>
      <c r="AR335" s="139">
        <v>31.4</v>
      </c>
      <c r="AS335" s="142">
        <v>2.1858736059479553</v>
      </c>
      <c r="AT335" s="120" t="s">
        <v>124</v>
      </c>
      <c r="AU335" s="116" t="s">
        <v>124</v>
      </c>
      <c r="AV335" s="493">
        <v>2.0299999999999998</v>
      </c>
      <c r="AW335" s="493">
        <v>11</v>
      </c>
      <c r="AX335" s="440"/>
      <c r="AY335" s="440"/>
      <c r="AZ335" s="440"/>
      <c r="BA335" s="440"/>
      <c r="BB335" s="440"/>
      <c r="BC335" s="440"/>
      <c r="BD335" s="440"/>
      <c r="BE335" s="440"/>
      <c r="BF335" s="440"/>
      <c r="BG335" s="440"/>
      <c r="BH335" s="440"/>
      <c r="BI335" s="440"/>
      <c r="BJ335" s="116" t="s">
        <v>780</v>
      </c>
      <c r="BK335" s="208">
        <v>3.3</v>
      </c>
      <c r="BL335" s="208">
        <v>3</v>
      </c>
      <c r="BM335" s="208">
        <v>223</v>
      </c>
      <c r="BN335" s="483">
        <v>0.52</v>
      </c>
      <c r="BO335" s="483">
        <v>0.48</v>
      </c>
      <c r="BP335" s="208">
        <v>1</v>
      </c>
      <c r="BQ335" s="208">
        <v>756.1</v>
      </c>
      <c r="BR335" s="208">
        <v>95.5</v>
      </c>
      <c r="BS335" s="393">
        <v>3.35</v>
      </c>
      <c r="BT335" s="276">
        <v>0</v>
      </c>
      <c r="BU335" s="116">
        <v>3.62</v>
      </c>
    </row>
    <row r="336" spans="1:73">
      <c r="A336" s="116">
        <v>237</v>
      </c>
      <c r="B336" s="116">
        <f>COUNTIFS($D$2:D336,D336,$F$2:F336,F336)</f>
        <v>1</v>
      </c>
      <c r="C336" s="511">
        <v>7172</v>
      </c>
      <c r="D336" s="282" t="s">
        <v>2438</v>
      </c>
      <c r="E336" s="266" t="s">
        <v>2437</v>
      </c>
      <c r="F336" s="266">
        <v>525209075</v>
      </c>
      <c r="G336" s="152">
        <v>65</v>
      </c>
      <c r="H336" s="266" t="s">
        <v>2436</v>
      </c>
      <c r="I336" s="328" t="s">
        <v>53</v>
      </c>
      <c r="J336" s="271" t="s">
        <v>812</v>
      </c>
      <c r="K336" s="299" t="s">
        <v>670</v>
      </c>
      <c r="L336" s="292" t="s">
        <v>124</v>
      </c>
      <c r="M336" s="292" t="s">
        <v>124</v>
      </c>
      <c r="N336" s="266"/>
      <c r="O336" s="266"/>
      <c r="P336" s="380" t="s">
        <v>2414</v>
      </c>
      <c r="S336" s="269" t="s">
        <v>1244</v>
      </c>
      <c r="T336" s="319" t="s">
        <v>1493</v>
      </c>
      <c r="U336" s="367" t="s">
        <v>2397</v>
      </c>
      <c r="V336" s="269" t="s">
        <v>1493</v>
      </c>
      <c r="W336" s="390" t="s">
        <v>2396</v>
      </c>
      <c r="X336" s="269" t="s">
        <v>1477</v>
      </c>
      <c r="Y336" s="269" t="s">
        <v>2399</v>
      </c>
      <c r="Z336" s="327"/>
      <c r="AA336" s="268"/>
      <c r="AB336" s="339">
        <v>295</v>
      </c>
      <c r="AC336" s="334"/>
      <c r="AD336" s="334"/>
      <c r="AE336" s="334"/>
      <c r="AF336" s="334"/>
      <c r="AG336" s="468" t="s">
        <v>781</v>
      </c>
      <c r="AH336" s="126">
        <v>30.9</v>
      </c>
      <c r="AI336" s="146">
        <v>57.9</v>
      </c>
      <c r="AJ336" s="145">
        <v>9.06</v>
      </c>
      <c r="AK336" s="139">
        <v>25.763999999999999</v>
      </c>
      <c r="AL336" s="144">
        <v>4.93</v>
      </c>
      <c r="AM336" s="116" t="s">
        <v>124</v>
      </c>
      <c r="AN336" s="116" t="s">
        <v>124</v>
      </c>
      <c r="AO336" s="143">
        <v>3.49</v>
      </c>
      <c r="AP336" s="494">
        <v>2.8000000000000001E-2</v>
      </c>
      <c r="AQ336" s="139">
        <v>55</v>
      </c>
      <c r="AR336" s="139">
        <v>44.7</v>
      </c>
      <c r="AS336" s="142">
        <v>1.2330383480825959</v>
      </c>
      <c r="AT336" s="120" t="s">
        <v>124</v>
      </c>
      <c r="AU336" s="116" t="s">
        <v>124</v>
      </c>
      <c r="AV336" s="493">
        <v>2.5099999999999998</v>
      </c>
      <c r="AW336" s="493">
        <v>8.77</v>
      </c>
      <c r="AX336" s="440"/>
      <c r="AY336" s="440"/>
      <c r="AZ336" s="440"/>
      <c r="BA336" s="440"/>
      <c r="BB336" s="440"/>
      <c r="BC336" s="440"/>
      <c r="BD336" s="440"/>
      <c r="BE336" s="440"/>
      <c r="BF336" s="440"/>
      <c r="BG336" s="440"/>
      <c r="BH336" s="440"/>
      <c r="BI336" s="440"/>
      <c r="BJ336" s="116" t="s">
        <v>172</v>
      </c>
      <c r="BK336" s="208" t="s">
        <v>409</v>
      </c>
      <c r="BL336" s="208" t="s">
        <v>409</v>
      </c>
      <c r="BM336" s="208">
        <v>295</v>
      </c>
      <c r="BN336" s="483">
        <v>0.159</v>
      </c>
      <c r="BO336" s="483">
        <v>0.84099999999999997</v>
      </c>
      <c r="BP336" s="208" t="s">
        <v>409</v>
      </c>
      <c r="BQ336" s="208" t="s">
        <v>409</v>
      </c>
      <c r="BR336" s="208" t="s">
        <v>409</v>
      </c>
      <c r="BS336" s="208" t="s">
        <v>409</v>
      </c>
      <c r="BT336" s="276">
        <v>0</v>
      </c>
      <c r="BU336" s="116">
        <v>57</v>
      </c>
    </row>
    <row r="337" spans="1:73">
      <c r="A337" s="116">
        <v>238</v>
      </c>
      <c r="B337" s="116">
        <f>COUNTIFS($D$2:D337,D337,$F$2:F337,F337)</f>
        <v>1</v>
      </c>
      <c r="C337" s="345">
        <v>7175</v>
      </c>
      <c r="D337" s="154" t="s">
        <v>523</v>
      </c>
      <c r="E337" s="152" t="s">
        <v>826</v>
      </c>
      <c r="F337" s="152">
        <v>470719405</v>
      </c>
      <c r="G337" s="152">
        <v>70</v>
      </c>
      <c r="H337" s="152" t="s">
        <v>2434</v>
      </c>
      <c r="I337" s="274" t="s">
        <v>60</v>
      </c>
      <c r="J337" s="153" t="s">
        <v>812</v>
      </c>
      <c r="K337" s="318" t="s">
        <v>670</v>
      </c>
      <c r="L337" s="152">
        <v>45</v>
      </c>
      <c r="M337" s="326" t="s">
        <v>881</v>
      </c>
      <c r="N337" s="326"/>
      <c r="O337" s="326"/>
      <c r="P337" s="380" t="s">
        <v>2414</v>
      </c>
      <c r="Q337" s="380"/>
      <c r="R337" s="380"/>
      <c r="S337" s="269" t="s">
        <v>1244</v>
      </c>
      <c r="T337" s="319" t="s">
        <v>1493</v>
      </c>
      <c r="U337" s="367" t="s">
        <v>2397</v>
      </c>
      <c r="V337" s="269" t="s">
        <v>1493</v>
      </c>
      <c r="W337" s="390" t="s">
        <v>2396</v>
      </c>
      <c r="X337" s="269" t="s">
        <v>1477</v>
      </c>
      <c r="Y337" s="269" t="s">
        <v>2399</v>
      </c>
      <c r="Z337" s="327"/>
      <c r="AA337" s="268"/>
      <c r="AB337" s="339">
        <v>10173</v>
      </c>
      <c r="AC337" s="334"/>
      <c r="AD337" s="334"/>
      <c r="AE337" s="334"/>
      <c r="AF337" s="334"/>
      <c r="AG337" s="468" t="s">
        <v>777</v>
      </c>
      <c r="AH337" s="126">
        <v>1.55</v>
      </c>
      <c r="AI337" s="146">
        <v>7.03</v>
      </c>
      <c r="AJ337" s="145">
        <v>86.1</v>
      </c>
      <c r="AK337" s="139">
        <v>0.28079999999999999</v>
      </c>
      <c r="AL337" s="144">
        <v>1.0999999999999999E-2</v>
      </c>
      <c r="AM337" s="116" t="s">
        <v>124</v>
      </c>
      <c r="AN337" s="116" t="s">
        <v>124</v>
      </c>
      <c r="AO337" s="143">
        <v>0</v>
      </c>
      <c r="AP337" s="494">
        <v>2.0400000000000001E-3</v>
      </c>
      <c r="AQ337" s="139">
        <v>77.3</v>
      </c>
      <c r="AR337" s="139">
        <v>22.1</v>
      </c>
      <c r="AS337" s="142">
        <v>3.5034802784222738</v>
      </c>
      <c r="AT337" s="120">
        <v>0</v>
      </c>
      <c r="AU337" s="116" t="s">
        <v>124</v>
      </c>
      <c r="AV337" s="493">
        <v>3.77</v>
      </c>
      <c r="AW337" s="493">
        <v>4.16</v>
      </c>
      <c r="AX337" s="440"/>
      <c r="AY337" s="440"/>
      <c r="AZ337" s="440"/>
      <c r="BA337" s="440"/>
      <c r="BB337" s="440"/>
      <c r="BC337" s="440"/>
      <c r="BD337" s="440"/>
      <c r="BE337" s="440"/>
      <c r="BF337" s="440"/>
      <c r="BG337" s="440"/>
      <c r="BH337" s="440"/>
      <c r="BI337" s="440"/>
      <c r="BJ337" s="118" t="s">
        <v>778</v>
      </c>
      <c r="BK337" s="208" t="s">
        <v>409</v>
      </c>
      <c r="BL337" s="208" t="s">
        <v>409</v>
      </c>
      <c r="BM337" s="208">
        <v>10173</v>
      </c>
      <c r="BN337" s="483">
        <v>0.70199999999999996</v>
      </c>
      <c r="BO337" s="483">
        <v>0.29799999999999999</v>
      </c>
      <c r="BP337" s="208" t="s">
        <v>409</v>
      </c>
      <c r="BQ337" s="208" t="s">
        <v>409</v>
      </c>
      <c r="BR337" s="208" t="s">
        <v>409</v>
      </c>
      <c r="BS337" s="208" t="s">
        <v>409</v>
      </c>
      <c r="BT337" s="276">
        <v>0</v>
      </c>
      <c r="BU337" s="116">
        <v>69.3</v>
      </c>
    </row>
    <row r="338" spans="1:73">
      <c r="A338" s="116">
        <v>239</v>
      </c>
      <c r="B338" s="116">
        <f>COUNTIFS($D$2:D338,D338,$F$2:F338,F338)</f>
        <v>1</v>
      </c>
      <c r="C338" s="345">
        <v>7176</v>
      </c>
      <c r="D338" s="154" t="s">
        <v>2435</v>
      </c>
      <c r="E338" s="152" t="s">
        <v>1146</v>
      </c>
      <c r="F338" s="152">
        <v>415709408</v>
      </c>
      <c r="G338" s="152">
        <v>76</v>
      </c>
      <c r="H338" s="152" t="s">
        <v>2434</v>
      </c>
      <c r="I338" s="274" t="s">
        <v>60</v>
      </c>
      <c r="J338" s="153" t="s">
        <v>812</v>
      </c>
      <c r="K338" s="318" t="s">
        <v>670</v>
      </c>
      <c r="L338" s="152">
        <v>9</v>
      </c>
      <c r="M338" s="326">
        <v>2</v>
      </c>
      <c r="N338" s="326"/>
      <c r="O338" s="326"/>
      <c r="P338" s="380" t="s">
        <v>2414</v>
      </c>
      <c r="Q338" s="380"/>
      <c r="R338" s="380"/>
      <c r="S338" s="269" t="s">
        <v>1244</v>
      </c>
      <c r="T338" s="319" t="s">
        <v>1493</v>
      </c>
      <c r="U338" s="367" t="s">
        <v>2397</v>
      </c>
      <c r="V338" s="269" t="s">
        <v>1493</v>
      </c>
      <c r="W338" s="390" t="s">
        <v>2396</v>
      </c>
      <c r="X338" s="269" t="s">
        <v>1477</v>
      </c>
      <c r="Y338" s="269" t="s">
        <v>2399</v>
      </c>
      <c r="Z338" s="327"/>
      <c r="AA338" s="268"/>
      <c r="AB338" s="339">
        <v>383</v>
      </c>
      <c r="AC338" s="334"/>
      <c r="AD338" s="334"/>
      <c r="AE338" s="334"/>
      <c r="AF338" s="334"/>
      <c r="AG338" s="468" t="s">
        <v>781</v>
      </c>
      <c r="AH338" s="126">
        <v>16.8</v>
      </c>
      <c r="AI338" s="146">
        <v>44.4</v>
      </c>
      <c r="AJ338" s="145">
        <v>36.4</v>
      </c>
      <c r="AK338" s="139">
        <v>8.3314000000000004</v>
      </c>
      <c r="AL338" s="144">
        <v>2.7</v>
      </c>
      <c r="AM338" s="116" t="s">
        <v>124</v>
      </c>
      <c r="AN338" s="116" t="s">
        <v>124</v>
      </c>
      <c r="AO338" s="143">
        <v>5.98</v>
      </c>
      <c r="AP338" s="494">
        <v>0.15</v>
      </c>
      <c r="AQ338" s="139">
        <v>48.6</v>
      </c>
      <c r="AR338" s="139">
        <v>48.7</v>
      </c>
      <c r="AS338" s="142">
        <v>1</v>
      </c>
      <c r="AT338" s="120" t="s">
        <v>124</v>
      </c>
      <c r="AU338" s="116" t="s">
        <v>124</v>
      </c>
      <c r="AV338" s="493">
        <v>5.17</v>
      </c>
      <c r="AW338" s="493">
        <v>10.7</v>
      </c>
      <c r="AX338" s="440"/>
      <c r="AY338" s="440"/>
      <c r="AZ338" s="440"/>
      <c r="BA338" s="440"/>
      <c r="BB338" s="440"/>
      <c r="BC338" s="440"/>
      <c r="BD338" s="440"/>
      <c r="BE338" s="440"/>
      <c r="BF338" s="440"/>
      <c r="BG338" s="440"/>
      <c r="BH338" s="440"/>
      <c r="BI338" s="440"/>
      <c r="BJ338" s="116" t="s">
        <v>789</v>
      </c>
      <c r="BK338" s="208" t="s">
        <v>409</v>
      </c>
      <c r="BL338" s="208" t="s">
        <v>409</v>
      </c>
      <c r="BM338" s="208">
        <v>383</v>
      </c>
      <c r="BN338" s="483">
        <v>0.185</v>
      </c>
      <c r="BO338" s="483">
        <v>0.81499999999999995</v>
      </c>
      <c r="BP338" s="208" t="s">
        <v>409</v>
      </c>
      <c r="BQ338" s="208" t="s">
        <v>409</v>
      </c>
      <c r="BR338" s="208" t="s">
        <v>409</v>
      </c>
      <c r="BS338" s="208" t="s">
        <v>409</v>
      </c>
      <c r="BT338" s="276">
        <v>0</v>
      </c>
      <c r="BU338" s="116">
        <v>16.100000000000001</v>
      </c>
    </row>
    <row r="339" spans="1:73">
      <c r="A339" s="116">
        <v>240</v>
      </c>
      <c r="B339" s="116">
        <f>COUNTIFS($D$2:D339,D339,$F$2:F339,F339)</f>
        <v>1</v>
      </c>
      <c r="C339" s="511">
        <v>7187</v>
      </c>
      <c r="D339" s="154" t="s">
        <v>835</v>
      </c>
      <c r="E339" s="266" t="s">
        <v>2433</v>
      </c>
      <c r="F339" s="266">
        <v>320117446</v>
      </c>
      <c r="G339" s="152">
        <v>85</v>
      </c>
      <c r="H339" s="266" t="s">
        <v>2428</v>
      </c>
      <c r="I339" s="328" t="s">
        <v>2432</v>
      </c>
      <c r="J339" s="271" t="s">
        <v>812</v>
      </c>
      <c r="K339" s="299" t="s">
        <v>670</v>
      </c>
      <c r="L339" s="266">
        <v>6</v>
      </c>
      <c r="M339" s="266" t="s">
        <v>881</v>
      </c>
      <c r="N339" s="266"/>
      <c r="O339" s="266"/>
      <c r="P339" s="380" t="s">
        <v>2414</v>
      </c>
      <c r="Q339" s="391"/>
      <c r="R339" s="391"/>
      <c r="S339" s="269" t="s">
        <v>1244</v>
      </c>
      <c r="T339" s="319" t="s">
        <v>1493</v>
      </c>
      <c r="U339" s="367" t="s">
        <v>2397</v>
      </c>
      <c r="V339" s="269" t="s">
        <v>1493</v>
      </c>
      <c r="W339" s="390" t="s">
        <v>2396</v>
      </c>
      <c r="X339" s="269" t="s">
        <v>1477</v>
      </c>
      <c r="Y339" s="269" t="s">
        <v>2399</v>
      </c>
      <c r="Z339" s="327"/>
      <c r="AA339" s="268"/>
      <c r="AB339" s="339">
        <v>42767</v>
      </c>
      <c r="AC339" s="334"/>
      <c r="AD339" s="334"/>
      <c r="AE339" s="334"/>
      <c r="AF339" s="334"/>
      <c r="AG339" s="468" t="s">
        <v>781</v>
      </c>
      <c r="AH339" s="126">
        <v>0.48</v>
      </c>
      <c r="AI339" s="146">
        <v>2.85</v>
      </c>
      <c r="AJ339" s="145">
        <v>96.1</v>
      </c>
      <c r="AK339" s="139">
        <v>0.22496000000000002</v>
      </c>
      <c r="AL339" s="144">
        <v>0.24</v>
      </c>
      <c r="AM339" s="116" t="s">
        <v>124</v>
      </c>
      <c r="AN339" s="116" t="s">
        <v>124</v>
      </c>
      <c r="AO339" s="143">
        <v>2.71</v>
      </c>
      <c r="AP339" s="494">
        <v>5.0400000000000002E-3</v>
      </c>
      <c r="AQ339" s="139">
        <v>52.4</v>
      </c>
      <c r="AR339" s="139">
        <v>47.3</v>
      </c>
      <c r="AS339" s="142">
        <v>1.1071428571428572</v>
      </c>
      <c r="AT339" s="120" t="s">
        <v>124</v>
      </c>
      <c r="AU339" s="116" t="s">
        <v>124</v>
      </c>
      <c r="AV339" s="493">
        <v>8.7200000000000006</v>
      </c>
      <c r="AW339" s="493">
        <v>21.1</v>
      </c>
      <c r="AX339" s="440"/>
      <c r="AY339" s="440"/>
      <c r="AZ339" s="440"/>
      <c r="BA339" s="440"/>
      <c r="BB339" s="440"/>
      <c r="BC339" s="440"/>
      <c r="BD339" s="440"/>
      <c r="BE339" s="440"/>
      <c r="BF339" s="440"/>
      <c r="BG339" s="440"/>
      <c r="BH339" s="440"/>
      <c r="BI339" s="440"/>
      <c r="BJ339" s="116" t="s">
        <v>778</v>
      </c>
      <c r="BK339" s="208">
        <v>98.8</v>
      </c>
      <c r="BL339" s="208" t="s">
        <v>409</v>
      </c>
      <c r="BM339" s="208">
        <v>42767</v>
      </c>
      <c r="BN339" s="208">
        <v>0.95299999999999996</v>
      </c>
      <c r="BO339" s="483">
        <v>4.7E-2</v>
      </c>
      <c r="BP339" s="208" t="s">
        <v>409</v>
      </c>
      <c r="BQ339" s="208" t="s">
        <v>409</v>
      </c>
      <c r="BR339" s="208" t="s">
        <v>409</v>
      </c>
      <c r="BS339" s="208" t="s">
        <v>409</v>
      </c>
      <c r="BT339" s="276">
        <v>0</v>
      </c>
      <c r="BU339" s="116">
        <v>85.9</v>
      </c>
    </row>
    <row r="340" spans="1:73">
      <c r="A340" s="116">
        <v>241</v>
      </c>
      <c r="B340" s="116">
        <f>COUNTIFS($D$2:D340,D340,$F$2:F340,F340)</f>
        <v>1</v>
      </c>
      <c r="C340" s="511">
        <v>7188</v>
      </c>
      <c r="D340" s="282" t="s">
        <v>2431</v>
      </c>
      <c r="E340" s="266" t="s">
        <v>1164</v>
      </c>
      <c r="F340" s="266">
        <v>7309105705</v>
      </c>
      <c r="G340" s="152">
        <v>44</v>
      </c>
      <c r="H340" s="266" t="s">
        <v>2428</v>
      </c>
      <c r="I340" s="328" t="s">
        <v>2430</v>
      </c>
      <c r="J340" s="271" t="s">
        <v>812</v>
      </c>
      <c r="K340" s="299" t="s">
        <v>670</v>
      </c>
      <c r="L340" s="266">
        <v>7</v>
      </c>
      <c r="M340" s="266">
        <v>13</v>
      </c>
      <c r="N340" s="266"/>
      <c r="O340" s="266"/>
      <c r="P340" s="380" t="s">
        <v>2414</v>
      </c>
      <c r="Q340" s="391"/>
      <c r="R340" s="391"/>
      <c r="S340" s="269" t="s">
        <v>1244</v>
      </c>
      <c r="T340" s="319" t="s">
        <v>1493</v>
      </c>
      <c r="U340" s="367" t="s">
        <v>2397</v>
      </c>
      <c r="V340" s="269" t="s">
        <v>1493</v>
      </c>
      <c r="W340" s="390" t="s">
        <v>2396</v>
      </c>
      <c r="X340" s="269" t="s">
        <v>1477</v>
      </c>
      <c r="Y340" s="269" t="s">
        <v>2399</v>
      </c>
      <c r="Z340" s="327"/>
      <c r="AA340" s="268"/>
      <c r="AB340" s="339">
        <v>1205</v>
      </c>
      <c r="AC340" s="334"/>
      <c r="AD340" s="334"/>
      <c r="AE340" s="334"/>
      <c r="AF340" s="334"/>
      <c r="AG340" s="468" t="s">
        <v>777</v>
      </c>
      <c r="AH340" s="126">
        <v>2.0699999999999998</v>
      </c>
      <c r="AI340" s="146">
        <v>82</v>
      </c>
      <c r="AJ340" s="145">
        <v>14.1</v>
      </c>
      <c r="AK340" s="139">
        <v>0.84592000000000012</v>
      </c>
      <c r="AL340" s="144">
        <v>0.18</v>
      </c>
      <c r="AM340" s="116" t="s">
        <v>124</v>
      </c>
      <c r="AN340" s="116" t="s">
        <v>124</v>
      </c>
      <c r="AO340" s="143">
        <v>15.9</v>
      </c>
      <c r="AP340" s="494">
        <v>5.6800000000000002E-3</v>
      </c>
      <c r="AQ340" s="139">
        <v>65</v>
      </c>
      <c r="AR340" s="139">
        <v>34.4</v>
      </c>
      <c r="AS340" s="142">
        <v>1.8878504672897196</v>
      </c>
      <c r="AT340" s="120" t="s">
        <v>124</v>
      </c>
      <c r="AU340" s="116" t="s">
        <v>124</v>
      </c>
      <c r="AV340" s="493">
        <v>1.97</v>
      </c>
      <c r="AW340" s="493">
        <v>6.15</v>
      </c>
      <c r="AX340" s="440"/>
      <c r="AY340" s="440"/>
      <c r="AZ340" s="440"/>
      <c r="BA340" s="440"/>
      <c r="BB340" s="440"/>
      <c r="BC340" s="440"/>
      <c r="BD340" s="440"/>
      <c r="BE340" s="440"/>
      <c r="BF340" s="440"/>
      <c r="BG340" s="440"/>
      <c r="BH340" s="440"/>
      <c r="BI340" s="440"/>
      <c r="BJ340" s="118" t="s">
        <v>792</v>
      </c>
      <c r="BK340" s="208" t="s">
        <v>409</v>
      </c>
      <c r="BL340" s="208" t="s">
        <v>409</v>
      </c>
      <c r="BM340" s="208">
        <v>1205</v>
      </c>
      <c r="BN340" s="208">
        <v>0.105</v>
      </c>
      <c r="BO340" s="483">
        <v>0.89500000000000002</v>
      </c>
      <c r="BP340" s="208" t="s">
        <v>409</v>
      </c>
      <c r="BQ340" s="208" t="s">
        <v>409</v>
      </c>
      <c r="BR340" s="208" t="s">
        <v>409</v>
      </c>
      <c r="BS340" s="208" t="s">
        <v>409</v>
      </c>
      <c r="BT340" s="276">
        <v>0</v>
      </c>
      <c r="BU340" s="116">
        <v>30</v>
      </c>
    </row>
    <row r="341" spans="1:73">
      <c r="A341" s="116">
        <v>242</v>
      </c>
      <c r="B341" s="116">
        <f>COUNTIFS($D$2:D341,D341,$F$2:F341,F341)</f>
        <v>1</v>
      </c>
      <c r="C341" s="511">
        <v>7189</v>
      </c>
      <c r="D341" s="282" t="s">
        <v>2429</v>
      </c>
      <c r="E341" s="266" t="s">
        <v>1118</v>
      </c>
      <c r="F341" s="266">
        <v>485126406</v>
      </c>
      <c r="G341" s="152">
        <v>69</v>
      </c>
      <c r="H341" s="266" t="s">
        <v>2428</v>
      </c>
      <c r="I341" s="328" t="s">
        <v>55</v>
      </c>
      <c r="J341" s="153" t="s">
        <v>812</v>
      </c>
      <c r="K341" s="318" t="s">
        <v>670</v>
      </c>
      <c r="L341" s="266">
        <v>10</v>
      </c>
      <c r="M341" s="266">
        <v>1</v>
      </c>
      <c r="N341" s="266"/>
      <c r="O341" s="266"/>
      <c r="P341" s="380" t="s">
        <v>2414</v>
      </c>
      <c r="Q341" s="391"/>
      <c r="R341" s="391"/>
      <c r="S341" s="269" t="s">
        <v>1244</v>
      </c>
      <c r="T341" s="319" t="s">
        <v>1493</v>
      </c>
      <c r="U341" s="367" t="s">
        <v>2397</v>
      </c>
      <c r="V341" s="269" t="s">
        <v>1493</v>
      </c>
      <c r="W341" s="390" t="s">
        <v>2396</v>
      </c>
      <c r="X341" s="269" t="s">
        <v>1477</v>
      </c>
      <c r="Y341" s="269" t="s">
        <v>2399</v>
      </c>
      <c r="Z341" s="327"/>
      <c r="AA341" s="268"/>
      <c r="AB341" s="389">
        <v>425</v>
      </c>
      <c r="AC341" s="334"/>
      <c r="AD341" s="334"/>
      <c r="AE341" s="334"/>
      <c r="AF341" s="334"/>
      <c r="AG341" s="468" t="s">
        <v>781</v>
      </c>
      <c r="AH341" s="126">
        <v>39.200000000000003</v>
      </c>
      <c r="AI341" s="146">
        <v>42.5</v>
      </c>
      <c r="AJ341" s="145">
        <v>15.6</v>
      </c>
      <c r="AK341" s="139">
        <v>37.4816</v>
      </c>
      <c r="AL341" s="144">
        <v>0.5</v>
      </c>
      <c r="AM341" s="116" t="s">
        <v>124</v>
      </c>
      <c r="AN341" s="116" t="s">
        <v>124</v>
      </c>
      <c r="AO341" s="143">
        <v>6.73</v>
      </c>
      <c r="AP341" s="494">
        <v>0.13</v>
      </c>
      <c r="AQ341" s="139">
        <v>22.9</v>
      </c>
      <c r="AR341" s="139">
        <v>77</v>
      </c>
      <c r="AS341" s="142">
        <v>0.29725829725829728</v>
      </c>
      <c r="AT341" s="120" t="s">
        <v>124</v>
      </c>
      <c r="AU341" s="116" t="s">
        <v>124</v>
      </c>
      <c r="AV341" s="493">
        <v>8.11</v>
      </c>
      <c r="AW341" s="493">
        <v>12.7</v>
      </c>
      <c r="AX341" s="440">
        <v>16.2</v>
      </c>
      <c r="AY341" s="440">
        <v>91.2</v>
      </c>
      <c r="AZ341" s="440"/>
      <c r="BA341" s="440">
        <v>3.2</v>
      </c>
      <c r="BB341" s="510">
        <v>36</v>
      </c>
      <c r="BC341" s="437">
        <v>21.6</v>
      </c>
      <c r="BD341" s="437">
        <v>7.8</v>
      </c>
      <c r="BE341" s="437">
        <v>23.5</v>
      </c>
      <c r="BF341" s="437">
        <v>8.4</v>
      </c>
      <c r="BG341" s="437">
        <v>46.1</v>
      </c>
      <c r="BH341" s="437">
        <v>16.600000000000001</v>
      </c>
      <c r="BI341" s="437">
        <v>0.3</v>
      </c>
      <c r="BJ341" s="116" t="s">
        <v>172</v>
      </c>
      <c r="BK341" s="208" t="s">
        <v>409</v>
      </c>
      <c r="BL341" s="208" t="s">
        <v>409</v>
      </c>
      <c r="BM341" s="208">
        <v>435</v>
      </c>
      <c r="BN341" s="208">
        <v>0.17899999999999999</v>
      </c>
      <c r="BO341" s="483">
        <v>0.82099999999999995</v>
      </c>
      <c r="BP341" s="208" t="s">
        <v>409</v>
      </c>
      <c r="BQ341" s="208" t="s">
        <v>409</v>
      </c>
      <c r="BR341" s="208" t="s">
        <v>409</v>
      </c>
      <c r="BS341" s="208" t="s">
        <v>409</v>
      </c>
      <c r="BT341" s="276">
        <v>0</v>
      </c>
      <c r="BU341" s="116">
        <v>78.2</v>
      </c>
    </row>
    <row r="342" spans="1:73">
      <c r="A342" s="116">
        <v>243</v>
      </c>
      <c r="B342" s="116">
        <f>COUNTIFS($D$2:D342,D342,$F$2:F342,F342)</f>
        <v>2</v>
      </c>
      <c r="C342" s="345">
        <v>7209</v>
      </c>
      <c r="D342" s="154" t="s">
        <v>2427</v>
      </c>
      <c r="E342" s="152" t="s">
        <v>834</v>
      </c>
      <c r="F342" s="152">
        <v>470316041</v>
      </c>
      <c r="G342" s="152">
        <v>70</v>
      </c>
      <c r="H342" s="152" t="s">
        <v>2426</v>
      </c>
      <c r="I342" s="324" t="s">
        <v>968</v>
      </c>
      <c r="J342" s="153" t="s">
        <v>812</v>
      </c>
      <c r="K342" s="318" t="s">
        <v>670</v>
      </c>
      <c r="L342" s="152">
        <v>10</v>
      </c>
      <c r="M342" s="152">
        <v>1</v>
      </c>
      <c r="N342" s="152"/>
      <c r="O342" s="152"/>
      <c r="P342" s="380" t="s">
        <v>2414</v>
      </c>
      <c r="Q342" s="380"/>
      <c r="R342" s="380"/>
      <c r="S342" s="261" t="s">
        <v>1244</v>
      </c>
      <c r="T342" s="286" t="s">
        <v>1493</v>
      </c>
      <c r="U342" s="350" t="s">
        <v>2397</v>
      </c>
      <c r="V342" s="261" t="s">
        <v>1493</v>
      </c>
      <c r="W342" s="388" t="s">
        <v>2396</v>
      </c>
      <c r="X342" s="261" t="s">
        <v>1477</v>
      </c>
      <c r="Y342" s="261" t="s">
        <v>2399</v>
      </c>
      <c r="Z342" s="260"/>
      <c r="AA342" s="260"/>
      <c r="AB342" s="490">
        <v>435</v>
      </c>
      <c r="AC342" s="488"/>
      <c r="AD342" s="488"/>
      <c r="AE342" s="488"/>
      <c r="AF342" s="488"/>
      <c r="AG342" s="468" t="s">
        <v>777</v>
      </c>
      <c r="AH342" s="126">
        <v>10.1</v>
      </c>
      <c r="AI342" s="146">
        <v>42.2</v>
      </c>
      <c r="AJ342" s="145">
        <v>42.9</v>
      </c>
      <c r="AK342" s="139">
        <v>7.1390000000000011</v>
      </c>
      <c r="AL342" s="144">
        <v>0.6</v>
      </c>
      <c r="AM342" s="116" t="s">
        <v>124</v>
      </c>
      <c r="AO342" s="143"/>
      <c r="AP342" s="494">
        <v>5.6299999999999996E-3</v>
      </c>
      <c r="AQ342" s="139">
        <v>47</v>
      </c>
      <c r="AR342" s="139">
        <v>52.6</v>
      </c>
      <c r="AS342" s="142">
        <v>0.8944281524926686</v>
      </c>
      <c r="AT342" s="120" t="s">
        <v>124</v>
      </c>
      <c r="AU342" s="116" t="s">
        <v>124</v>
      </c>
      <c r="AV342" s="493">
        <v>1.64</v>
      </c>
      <c r="AW342" s="493">
        <v>1.74</v>
      </c>
      <c r="AX342" s="440"/>
      <c r="AY342" s="440"/>
      <c r="AZ342" s="440"/>
      <c r="BA342" s="440"/>
      <c r="BB342" s="440"/>
      <c r="BC342" s="440"/>
      <c r="BD342" s="440"/>
      <c r="BE342" s="440"/>
      <c r="BF342" s="440"/>
      <c r="BG342" s="440"/>
      <c r="BH342" s="440"/>
      <c r="BI342" s="440"/>
      <c r="BJ342" s="118" t="s">
        <v>786</v>
      </c>
      <c r="BK342" s="285" t="s">
        <v>409</v>
      </c>
      <c r="BL342" s="285" t="s">
        <v>409</v>
      </c>
      <c r="BM342" s="285">
        <v>435</v>
      </c>
      <c r="BN342" s="472">
        <v>24.6</v>
      </c>
      <c r="BO342" s="472">
        <v>75.400000000000006</v>
      </c>
      <c r="BP342" s="472" t="s">
        <v>409</v>
      </c>
      <c r="BQ342" s="285" t="s">
        <v>409</v>
      </c>
      <c r="BR342" s="285" t="s">
        <v>409</v>
      </c>
      <c r="BS342" s="285" t="s">
        <v>409</v>
      </c>
      <c r="BT342" s="471">
        <v>0</v>
      </c>
      <c r="BU342" s="116">
        <v>11.5</v>
      </c>
    </row>
    <row r="343" spans="1:73">
      <c r="A343" s="118">
        <v>244</v>
      </c>
      <c r="B343" s="116">
        <f>COUNTIFS($D$2:D343,D343,$F$2:F343,F343)</f>
        <v>1</v>
      </c>
      <c r="C343" s="374">
        <v>7210</v>
      </c>
      <c r="D343" s="387" t="s">
        <v>1558</v>
      </c>
      <c r="E343" s="509" t="s">
        <v>1293</v>
      </c>
      <c r="F343" s="33">
        <v>455408485</v>
      </c>
      <c r="G343" s="152">
        <v>72</v>
      </c>
      <c r="H343" s="33" t="s">
        <v>2426</v>
      </c>
      <c r="I343" s="508" t="s">
        <v>2133</v>
      </c>
      <c r="J343" s="507" t="s">
        <v>1031</v>
      </c>
      <c r="K343" s="506" t="s">
        <v>670</v>
      </c>
      <c r="L343" s="33">
        <v>3</v>
      </c>
      <c r="M343" s="33">
        <v>9</v>
      </c>
      <c r="N343" s="33"/>
      <c r="O343" s="33"/>
      <c r="P343" s="505" t="s">
        <v>2414</v>
      </c>
      <c r="Q343" s="505"/>
      <c r="R343" s="505"/>
      <c r="S343" s="286" t="s">
        <v>1244</v>
      </c>
      <c r="T343" s="286" t="s">
        <v>1493</v>
      </c>
      <c r="U343" s="286" t="s">
        <v>2397</v>
      </c>
      <c r="V343" s="261" t="s">
        <v>1493</v>
      </c>
      <c r="W343" s="286" t="s">
        <v>2396</v>
      </c>
      <c r="X343" s="286" t="s">
        <v>1477</v>
      </c>
      <c r="Y343" s="286" t="s">
        <v>2399</v>
      </c>
      <c r="Z343" s="376"/>
      <c r="AA343" s="376"/>
      <c r="AB343" s="504" t="s">
        <v>1493</v>
      </c>
      <c r="AC343" s="503"/>
      <c r="AD343" s="503"/>
      <c r="AE343" s="503"/>
      <c r="AF343" s="503"/>
      <c r="AG343" s="502" t="s">
        <v>2387</v>
      </c>
      <c r="AH343" s="126">
        <v>8.17</v>
      </c>
      <c r="AI343" s="146">
        <v>39.299999999999997</v>
      </c>
      <c r="AJ343" s="145">
        <v>50.5</v>
      </c>
      <c r="AK343" s="140">
        <v>5.3</v>
      </c>
      <c r="AL343" s="144">
        <v>1.6</v>
      </c>
      <c r="AM343" s="118" t="s">
        <v>124</v>
      </c>
      <c r="AN343" s="116" t="s">
        <v>124</v>
      </c>
      <c r="AO343" s="143">
        <v>1.68</v>
      </c>
      <c r="AP343" s="501">
        <v>5.8000000000000003E-2</v>
      </c>
      <c r="AQ343" s="140">
        <v>44.7</v>
      </c>
      <c r="AR343" s="140">
        <v>54.8</v>
      </c>
      <c r="AS343" s="500">
        <v>0.81592039800995009</v>
      </c>
      <c r="AT343" s="118" t="s">
        <v>124</v>
      </c>
      <c r="AU343" s="118" t="s">
        <v>124</v>
      </c>
      <c r="AV343" s="493">
        <v>2.38</v>
      </c>
      <c r="AW343" s="493">
        <v>3.04</v>
      </c>
      <c r="AX343" s="440"/>
      <c r="AY343" s="440"/>
      <c r="AZ343" s="440"/>
      <c r="BA343" s="440"/>
      <c r="BB343" s="440"/>
      <c r="BC343" s="440"/>
      <c r="BD343" s="440"/>
      <c r="BE343" s="440"/>
      <c r="BF343" s="440"/>
      <c r="BG343" s="440"/>
      <c r="BH343" s="440"/>
      <c r="BI343" s="440"/>
      <c r="BJ343" s="467" t="s">
        <v>789</v>
      </c>
      <c r="BK343" s="285">
        <v>7.1</v>
      </c>
      <c r="BL343" s="285">
        <v>21.7</v>
      </c>
      <c r="BM343" s="285" t="s">
        <v>409</v>
      </c>
      <c r="BN343" s="285" t="s">
        <v>409</v>
      </c>
      <c r="BO343" s="285" t="s">
        <v>409</v>
      </c>
      <c r="BP343" s="285" t="s">
        <v>409</v>
      </c>
      <c r="BQ343" s="285" t="s">
        <v>409</v>
      </c>
      <c r="BR343" s="285" t="s">
        <v>409</v>
      </c>
      <c r="BS343" s="285" t="s">
        <v>409</v>
      </c>
      <c r="BT343" s="285">
        <v>2</v>
      </c>
      <c r="BU343" s="116">
        <v>59</v>
      </c>
    </row>
    <row r="344" spans="1:73">
      <c r="A344" s="116">
        <v>245</v>
      </c>
      <c r="B344" s="116">
        <f>COUNTIFS($D$2:D344,D344,$F$2:F344,F344)</f>
        <v>1</v>
      </c>
      <c r="C344" s="499">
        <v>7211</v>
      </c>
      <c r="D344" s="420" t="s">
        <v>2404</v>
      </c>
      <c r="E344" s="411" t="s">
        <v>1150</v>
      </c>
      <c r="F344" s="411">
        <v>6101301580</v>
      </c>
      <c r="G344" s="152">
        <v>56</v>
      </c>
      <c r="H344" s="411" t="s">
        <v>2422</v>
      </c>
      <c r="I344" s="419" t="s">
        <v>1628</v>
      </c>
      <c r="J344" s="418" t="s">
        <v>812</v>
      </c>
      <c r="K344" s="417" t="s">
        <v>670</v>
      </c>
      <c r="L344" s="411">
        <v>5</v>
      </c>
      <c r="M344" s="411">
        <v>1</v>
      </c>
      <c r="N344" s="411"/>
      <c r="O344" s="411"/>
      <c r="P344" s="415" t="s">
        <v>2414</v>
      </c>
      <c r="Q344" s="415"/>
      <c r="R344" s="415"/>
      <c r="S344" s="412" t="s">
        <v>2152</v>
      </c>
      <c r="T344" s="412" t="s">
        <v>1493</v>
      </c>
      <c r="U344" s="414" t="s">
        <v>2152</v>
      </c>
      <c r="V344" s="412" t="s">
        <v>1493</v>
      </c>
      <c r="W344" s="413" t="s">
        <v>2152</v>
      </c>
      <c r="X344" s="412" t="s">
        <v>1477</v>
      </c>
      <c r="Y344" s="412" t="s">
        <v>2152</v>
      </c>
      <c r="Z344" s="411"/>
      <c r="AA344" s="411"/>
      <c r="AB344" s="410">
        <v>128</v>
      </c>
      <c r="AC344" s="498"/>
      <c r="AD344" s="498"/>
      <c r="AE344" s="498"/>
      <c r="AF344" s="498"/>
      <c r="AG344" s="497" t="s">
        <v>781</v>
      </c>
      <c r="AH344" s="408" t="s">
        <v>124</v>
      </c>
      <c r="AI344" s="407" t="s">
        <v>124</v>
      </c>
      <c r="AJ344" s="406" t="s">
        <v>124</v>
      </c>
      <c r="AK344" s="402" t="s">
        <v>124</v>
      </c>
      <c r="AL344" s="465" t="s">
        <v>124</v>
      </c>
      <c r="AM344" s="402" t="s">
        <v>124</v>
      </c>
      <c r="AN344" s="116" t="s">
        <v>124</v>
      </c>
      <c r="AO344" s="143" t="s">
        <v>124</v>
      </c>
      <c r="AP344" s="464" t="s">
        <v>124</v>
      </c>
      <c r="AQ344" s="402"/>
      <c r="AR344" s="402"/>
      <c r="AS344" s="496"/>
      <c r="AT344" s="495" t="s">
        <v>124</v>
      </c>
      <c r="AU344" s="402" t="s">
        <v>124</v>
      </c>
      <c r="AV344" s="402"/>
      <c r="AW344" s="464"/>
      <c r="AX344" s="463"/>
      <c r="AY344" s="463"/>
      <c r="AZ344" s="463"/>
      <c r="BA344" s="463"/>
      <c r="BB344" s="463"/>
      <c r="BC344" s="463"/>
      <c r="BD344" s="463"/>
      <c r="BE344" s="463"/>
      <c r="BF344" s="463"/>
      <c r="BG344" s="463"/>
      <c r="BH344" s="463"/>
      <c r="BI344" s="463"/>
      <c r="BJ344" s="402" t="s">
        <v>124</v>
      </c>
      <c r="BK344" s="214" t="s">
        <v>409</v>
      </c>
      <c r="BL344" s="214" t="s">
        <v>409</v>
      </c>
      <c r="BM344" s="214">
        <v>128</v>
      </c>
      <c r="BN344" s="289">
        <v>7.8</v>
      </c>
      <c r="BO344" s="289">
        <v>92.2</v>
      </c>
      <c r="BP344" s="289" t="s">
        <v>409</v>
      </c>
      <c r="BQ344" s="289" t="s">
        <v>409</v>
      </c>
      <c r="BR344" s="289" t="s">
        <v>409</v>
      </c>
      <c r="BS344" s="214" t="s">
        <v>409</v>
      </c>
      <c r="BT344" s="214">
        <v>0</v>
      </c>
      <c r="BU344" s="116"/>
    </row>
    <row r="345" spans="1:73">
      <c r="A345" s="116">
        <v>246</v>
      </c>
      <c r="B345" s="116">
        <f>COUNTIFS($D$2:D345,D345,$F$2:F345,F345)</f>
        <v>1</v>
      </c>
      <c r="C345" s="345">
        <v>7212</v>
      </c>
      <c r="D345" s="154" t="s">
        <v>2425</v>
      </c>
      <c r="E345" s="152" t="s">
        <v>979</v>
      </c>
      <c r="F345" s="152">
        <v>531222223</v>
      </c>
      <c r="G345" s="152">
        <v>64</v>
      </c>
      <c r="H345" s="152" t="s">
        <v>2422</v>
      </c>
      <c r="I345" s="324" t="s">
        <v>2424</v>
      </c>
      <c r="J345" s="153" t="s">
        <v>812</v>
      </c>
      <c r="K345" s="318" t="s">
        <v>670</v>
      </c>
      <c r="L345" s="152">
        <v>6</v>
      </c>
      <c r="M345" s="152">
        <v>13</v>
      </c>
      <c r="N345" s="152"/>
      <c r="O345" s="152"/>
      <c r="P345" s="380" t="s">
        <v>2414</v>
      </c>
      <c r="S345" s="261" t="s">
        <v>1244</v>
      </c>
      <c r="T345" s="286" t="s">
        <v>1493</v>
      </c>
      <c r="U345" s="350" t="s">
        <v>2397</v>
      </c>
      <c r="V345" s="261" t="s">
        <v>1493</v>
      </c>
      <c r="W345" s="388" t="s">
        <v>2396</v>
      </c>
      <c r="X345" s="261" t="s">
        <v>1477</v>
      </c>
      <c r="Y345" s="261" t="s">
        <v>2399</v>
      </c>
      <c r="Z345" s="260"/>
      <c r="AA345" s="260"/>
      <c r="AB345" s="339">
        <v>5139</v>
      </c>
      <c r="AC345" s="334"/>
      <c r="AD345" s="334"/>
      <c r="AE345" s="334"/>
      <c r="AF345" s="334"/>
      <c r="AG345" s="468" t="s">
        <v>781</v>
      </c>
      <c r="AH345" s="126">
        <v>69.2</v>
      </c>
      <c r="AI345" s="146">
        <v>20.399999999999999</v>
      </c>
      <c r="AJ345" s="145">
        <v>5.95</v>
      </c>
      <c r="AK345" s="139">
        <v>62.974799999999995</v>
      </c>
      <c r="AL345" s="144">
        <v>1.06</v>
      </c>
      <c r="AN345" s="116" t="s">
        <v>124</v>
      </c>
      <c r="AO345" s="143">
        <v>7.74</v>
      </c>
      <c r="AP345" s="494">
        <v>3.4000000000000002E-2</v>
      </c>
      <c r="AQ345" s="139">
        <v>44.2</v>
      </c>
      <c r="AR345" s="139">
        <v>55.6</v>
      </c>
      <c r="AS345" s="142">
        <v>0.79607843137254908</v>
      </c>
      <c r="AT345" s="120" t="s">
        <v>124</v>
      </c>
      <c r="AU345" s="116" t="s">
        <v>124</v>
      </c>
      <c r="AV345" s="493">
        <v>0.48</v>
      </c>
      <c r="AW345" s="493">
        <v>0.47</v>
      </c>
      <c r="AX345" s="440"/>
      <c r="AY345" s="440"/>
      <c r="AZ345" s="440"/>
      <c r="BA345" s="440"/>
      <c r="BB345" s="440"/>
      <c r="BC345" s="440"/>
      <c r="BD345" s="440"/>
      <c r="BE345" s="440"/>
      <c r="BF345" s="440"/>
      <c r="BG345" s="440"/>
      <c r="BH345" s="440"/>
      <c r="BI345" s="440"/>
      <c r="BJ345" s="116" t="s">
        <v>793</v>
      </c>
      <c r="BK345" s="208" t="s">
        <v>409</v>
      </c>
      <c r="BL345" s="208" t="s">
        <v>409</v>
      </c>
      <c r="BM345" s="208">
        <v>336</v>
      </c>
      <c r="BN345" s="483">
        <v>0.113</v>
      </c>
      <c r="BO345" s="483">
        <v>0.88700000000000001</v>
      </c>
      <c r="BP345" s="208" t="s">
        <v>409</v>
      </c>
      <c r="BQ345" s="208" t="s">
        <v>409</v>
      </c>
      <c r="BR345" s="208" t="s">
        <v>409</v>
      </c>
      <c r="BS345" s="208" t="s">
        <v>409</v>
      </c>
      <c r="BT345" s="276">
        <v>0</v>
      </c>
      <c r="BU345" s="116">
        <v>43</v>
      </c>
    </row>
    <row r="346" spans="1:73">
      <c r="A346" s="116">
        <v>247</v>
      </c>
      <c r="B346" s="116">
        <f>COUNTIFS($D$2:D346,D346,$F$2:F346,F346)</f>
        <v>2</v>
      </c>
      <c r="C346" s="345">
        <v>7213</v>
      </c>
      <c r="D346" s="154" t="s">
        <v>2115</v>
      </c>
      <c r="E346" s="152" t="s">
        <v>1934</v>
      </c>
      <c r="F346" s="152">
        <v>5507281186</v>
      </c>
      <c r="G346" s="152">
        <v>62</v>
      </c>
      <c r="H346" s="152" t="s">
        <v>2422</v>
      </c>
      <c r="I346" s="324" t="s">
        <v>538</v>
      </c>
      <c r="J346" s="153" t="s">
        <v>812</v>
      </c>
      <c r="K346" s="318" t="s">
        <v>670</v>
      </c>
      <c r="L346" s="152">
        <v>7</v>
      </c>
      <c r="M346" s="152" t="s">
        <v>881</v>
      </c>
      <c r="N346" s="152"/>
      <c r="O346" s="152"/>
      <c r="P346" s="380" t="s">
        <v>2414</v>
      </c>
      <c r="S346" s="261" t="s">
        <v>1244</v>
      </c>
      <c r="T346" s="286" t="s">
        <v>1493</v>
      </c>
      <c r="U346" s="350" t="s">
        <v>2397</v>
      </c>
      <c r="V346" s="261" t="s">
        <v>1493</v>
      </c>
      <c r="W346" s="388" t="s">
        <v>2396</v>
      </c>
      <c r="X346" s="261" t="s">
        <v>1477</v>
      </c>
      <c r="Y346" s="261" t="s">
        <v>2399</v>
      </c>
      <c r="Z346" s="260"/>
      <c r="AA346" s="260"/>
      <c r="AB346" s="490">
        <v>61091</v>
      </c>
      <c r="AC346" s="488"/>
      <c r="AD346" s="488"/>
      <c r="AE346" s="488"/>
      <c r="AF346" s="488"/>
      <c r="AG346" s="468" t="s">
        <v>781</v>
      </c>
      <c r="AH346" s="126">
        <v>0.75</v>
      </c>
      <c r="AI346" s="146">
        <v>3.99</v>
      </c>
      <c r="AJ346" s="145">
        <v>91.1</v>
      </c>
      <c r="AK346" s="139">
        <v>1.3952000000000003E-2</v>
      </c>
      <c r="AL346" s="144">
        <v>6.2E-2</v>
      </c>
      <c r="AN346" s="116" t="s">
        <v>124</v>
      </c>
      <c r="AO346" s="143">
        <v>5.18</v>
      </c>
      <c r="AP346" s="494">
        <v>4.8000000000000001E-4</v>
      </c>
      <c r="AQ346" s="139">
        <v>80.099999999999994</v>
      </c>
      <c r="AR346" s="139">
        <v>18</v>
      </c>
      <c r="AS346" s="142">
        <v>4.5</v>
      </c>
      <c r="AT346" s="120" t="s">
        <v>124</v>
      </c>
      <c r="AU346" s="116" t="s">
        <v>124</v>
      </c>
      <c r="AV346" s="493">
        <v>1.21</v>
      </c>
      <c r="AW346" s="493">
        <v>0</v>
      </c>
      <c r="AX346" s="440"/>
      <c r="AY346" s="440"/>
      <c r="AZ346" s="440"/>
      <c r="BA346" s="440"/>
      <c r="BB346" s="440"/>
      <c r="BC346" s="440"/>
      <c r="BD346" s="440"/>
      <c r="BE346" s="440"/>
      <c r="BF346" s="440"/>
      <c r="BG346" s="440"/>
      <c r="BH346" s="440"/>
      <c r="BI346" s="440"/>
      <c r="BJ346" s="118" t="s">
        <v>778</v>
      </c>
      <c r="BK346" s="208" t="s">
        <v>409</v>
      </c>
      <c r="BL346" s="208" t="s">
        <v>409</v>
      </c>
      <c r="BM346" s="208">
        <v>61091</v>
      </c>
      <c r="BN346" s="283">
        <v>94.2</v>
      </c>
      <c r="BO346" s="283">
        <v>5.8</v>
      </c>
      <c r="BP346" s="208" t="s">
        <v>409</v>
      </c>
      <c r="BQ346" s="208" t="s">
        <v>409</v>
      </c>
      <c r="BR346" s="208" t="s">
        <v>409</v>
      </c>
      <c r="BS346" s="208" t="s">
        <v>409</v>
      </c>
      <c r="BT346" s="276">
        <v>0</v>
      </c>
      <c r="BU346" s="116">
        <v>78.5</v>
      </c>
    </row>
    <row r="347" spans="1:73">
      <c r="A347" s="116">
        <v>248</v>
      </c>
      <c r="B347" s="116">
        <f>COUNTIFS($D$2:D347,D347,$F$2:F347,F347)</f>
        <v>1</v>
      </c>
      <c r="C347" s="345">
        <v>7214</v>
      </c>
      <c r="D347" s="154" t="s">
        <v>2423</v>
      </c>
      <c r="E347" s="152" t="s">
        <v>1074</v>
      </c>
      <c r="F347" s="152">
        <v>6604201692</v>
      </c>
      <c r="G347" s="152">
        <v>51</v>
      </c>
      <c r="H347" s="152" t="s">
        <v>2422</v>
      </c>
      <c r="I347" s="324" t="s">
        <v>1020</v>
      </c>
      <c r="J347" s="153" t="s">
        <v>812</v>
      </c>
      <c r="K347" s="318" t="s">
        <v>670</v>
      </c>
      <c r="L347" s="152">
        <v>3</v>
      </c>
      <c r="M347" s="152">
        <v>1</v>
      </c>
      <c r="N347" s="152"/>
      <c r="O347" s="152"/>
      <c r="P347" s="380" t="s">
        <v>2414</v>
      </c>
      <c r="S347" s="261" t="s">
        <v>1244</v>
      </c>
      <c r="T347" s="286" t="s">
        <v>1493</v>
      </c>
      <c r="U347" s="350" t="s">
        <v>1477</v>
      </c>
      <c r="V347" s="261" t="s">
        <v>1493</v>
      </c>
      <c r="W347" s="388" t="s">
        <v>2396</v>
      </c>
      <c r="X347" s="261" t="s">
        <v>1477</v>
      </c>
      <c r="Y347" s="261" t="s">
        <v>2152</v>
      </c>
      <c r="Z347" s="260"/>
      <c r="AA347" s="260"/>
      <c r="AB347" s="339">
        <v>231</v>
      </c>
      <c r="AC347" s="334"/>
      <c r="AD347" s="334"/>
      <c r="AE347" s="334"/>
      <c r="AF347" s="334"/>
      <c r="AG347" s="468" t="s">
        <v>781</v>
      </c>
      <c r="AH347" s="126">
        <v>17.899999999999999</v>
      </c>
      <c r="AI347" s="146">
        <v>34.6</v>
      </c>
      <c r="AJ347" s="145">
        <v>37.299999999999997</v>
      </c>
      <c r="AK347" s="139">
        <v>11.3841</v>
      </c>
      <c r="AL347" s="144">
        <v>1.3</v>
      </c>
      <c r="AN347" s="116" t="s">
        <v>124</v>
      </c>
      <c r="AO347" s="143"/>
      <c r="AP347" s="494">
        <v>0.71</v>
      </c>
      <c r="AQ347" s="139">
        <v>42.9</v>
      </c>
      <c r="AR347" s="139">
        <v>56.9</v>
      </c>
      <c r="AS347" s="142">
        <v>0.75210084033613434</v>
      </c>
      <c r="AT347" s="120" t="s">
        <v>124</v>
      </c>
      <c r="AU347" s="116" t="s">
        <v>124</v>
      </c>
      <c r="AV347" s="493">
        <v>1.92</v>
      </c>
      <c r="AW347" s="493">
        <v>9.42</v>
      </c>
      <c r="AX347" s="440"/>
      <c r="AY347" s="440"/>
      <c r="AZ347" s="440"/>
      <c r="BA347" s="440"/>
      <c r="BB347" s="440"/>
      <c r="BC347" s="440"/>
      <c r="BD347" s="440"/>
      <c r="BE347" s="440"/>
      <c r="BF347" s="440"/>
      <c r="BG347" s="440"/>
      <c r="BH347" s="440"/>
      <c r="BI347" s="440"/>
      <c r="BJ347" s="118" t="s">
        <v>786</v>
      </c>
      <c r="BK347" s="208" t="s">
        <v>409</v>
      </c>
      <c r="BL347" s="208" t="s">
        <v>409</v>
      </c>
      <c r="BM347" s="208">
        <v>231</v>
      </c>
      <c r="BN347" s="283">
        <v>34.6</v>
      </c>
      <c r="BO347" s="283">
        <v>65.400000000000006</v>
      </c>
      <c r="BP347" s="208" t="s">
        <v>409</v>
      </c>
      <c r="BQ347" s="208" t="s">
        <v>409</v>
      </c>
      <c r="BR347" s="208" t="s">
        <v>409</v>
      </c>
      <c r="BS347" s="208" t="s">
        <v>409</v>
      </c>
      <c r="BT347" s="276">
        <v>0</v>
      </c>
      <c r="BU347" s="116">
        <v>30.5</v>
      </c>
    </row>
    <row r="348" spans="1:73">
      <c r="A348" s="116">
        <v>249</v>
      </c>
      <c r="B348" s="116">
        <f>COUNTIFS($D$2:D348,D348,$F$2:F348,F348)</f>
        <v>1</v>
      </c>
      <c r="C348" s="345">
        <v>7223</v>
      </c>
      <c r="D348" s="154" t="s">
        <v>2421</v>
      </c>
      <c r="E348" s="152" t="s">
        <v>2420</v>
      </c>
      <c r="F348" s="152">
        <v>6904155786</v>
      </c>
      <c r="G348" s="152">
        <v>48</v>
      </c>
      <c r="H348" s="152" t="s">
        <v>2415</v>
      </c>
      <c r="I348" s="324" t="s">
        <v>2419</v>
      </c>
      <c r="J348" s="153" t="s">
        <v>812</v>
      </c>
      <c r="K348" s="318" t="s">
        <v>670</v>
      </c>
      <c r="L348" s="152">
        <v>27</v>
      </c>
      <c r="M348" s="152" t="s">
        <v>2418</v>
      </c>
      <c r="N348" s="152"/>
      <c r="O348" s="152"/>
      <c r="P348" s="380" t="s">
        <v>2414</v>
      </c>
      <c r="S348" s="261" t="s">
        <v>1244</v>
      </c>
      <c r="T348" s="286" t="s">
        <v>1493</v>
      </c>
      <c r="U348" s="350" t="s">
        <v>2397</v>
      </c>
      <c r="V348" s="261" t="s">
        <v>1493</v>
      </c>
      <c r="W348" s="388" t="s">
        <v>2396</v>
      </c>
      <c r="X348" s="261" t="s">
        <v>1477</v>
      </c>
      <c r="Y348" s="261" t="s">
        <v>2399</v>
      </c>
      <c r="Z348" s="260"/>
      <c r="AA348" s="260"/>
      <c r="AB348" s="339">
        <v>1569</v>
      </c>
      <c r="AC348" s="334"/>
      <c r="AD348" s="334"/>
      <c r="AE348" s="334"/>
      <c r="AF348" s="334"/>
      <c r="AG348" s="468" t="s">
        <v>781</v>
      </c>
      <c r="AH348" s="126">
        <v>0.51</v>
      </c>
      <c r="AI348" s="146">
        <v>21.4</v>
      </c>
      <c r="AJ348" s="145">
        <v>74.099999999999994</v>
      </c>
      <c r="AK348" s="139">
        <v>0.14382</v>
      </c>
      <c r="AL348" s="144">
        <v>0.1</v>
      </c>
      <c r="AN348" s="116" t="s">
        <v>124</v>
      </c>
      <c r="AO348" s="143">
        <v>4.62</v>
      </c>
      <c r="AP348" s="494">
        <v>4.2399999999999998E-3</v>
      </c>
      <c r="AQ348" s="139">
        <v>65.3</v>
      </c>
      <c r="AR348" s="139">
        <v>32.9</v>
      </c>
      <c r="AS348" s="142">
        <v>1.9848975188781013</v>
      </c>
      <c r="AT348" s="120">
        <v>0</v>
      </c>
      <c r="AU348" s="116" t="s">
        <v>124</v>
      </c>
      <c r="AV348" s="493">
        <v>1.89</v>
      </c>
      <c r="AW348" s="493">
        <v>2.2599999999999998</v>
      </c>
      <c r="AX348" s="440"/>
      <c r="AY348" s="440"/>
      <c r="AZ348" s="440"/>
      <c r="BA348" s="440"/>
      <c r="BB348" s="440"/>
      <c r="BC348" s="440"/>
      <c r="BD348" s="440"/>
      <c r="BE348" s="440"/>
      <c r="BF348" s="440"/>
      <c r="BG348" s="440"/>
      <c r="BH348" s="440"/>
      <c r="BI348" s="440"/>
      <c r="BJ348" s="118" t="s">
        <v>786</v>
      </c>
      <c r="BK348" s="208" t="s">
        <v>409</v>
      </c>
      <c r="BL348" s="208" t="s">
        <v>409</v>
      </c>
      <c r="BM348" s="208">
        <v>1569</v>
      </c>
      <c r="BN348" s="283">
        <v>67.599999999999994</v>
      </c>
      <c r="BO348" s="283">
        <v>32.4</v>
      </c>
      <c r="BP348" s="208" t="s">
        <v>409</v>
      </c>
      <c r="BQ348" s="208" t="s">
        <v>409</v>
      </c>
      <c r="BR348" s="208" t="s">
        <v>409</v>
      </c>
      <c r="BS348" s="208" t="s">
        <v>409</v>
      </c>
      <c r="BT348" s="276">
        <v>0</v>
      </c>
      <c r="BU348" s="116">
        <v>46.2</v>
      </c>
    </row>
    <row r="349" spans="1:73">
      <c r="A349" s="116">
        <v>250</v>
      </c>
      <c r="B349" s="116">
        <f>COUNTIFS($D$2:D349,D349,$F$2:F349,F349)</f>
        <v>1</v>
      </c>
      <c r="C349" s="345" t="s">
        <v>2417</v>
      </c>
      <c r="D349" s="154" t="s">
        <v>2401</v>
      </c>
      <c r="E349" s="152" t="s">
        <v>834</v>
      </c>
      <c r="F349" s="152">
        <v>8005234248</v>
      </c>
      <c r="G349" s="152">
        <v>37</v>
      </c>
      <c r="H349" s="152" t="s">
        <v>2415</v>
      </c>
      <c r="I349" s="324" t="s">
        <v>60</v>
      </c>
      <c r="J349" s="153" t="s">
        <v>812</v>
      </c>
      <c r="K349" s="318" t="s">
        <v>670</v>
      </c>
      <c r="L349" s="152">
        <v>10</v>
      </c>
      <c r="M349" s="152" t="s">
        <v>1024</v>
      </c>
      <c r="N349" s="152"/>
      <c r="O349" s="152"/>
      <c r="P349" s="380" t="s">
        <v>2414</v>
      </c>
      <c r="S349" s="261" t="s">
        <v>1244</v>
      </c>
      <c r="T349" s="286" t="s">
        <v>1493</v>
      </c>
      <c r="U349" s="350" t="s">
        <v>2397</v>
      </c>
      <c r="V349" s="261" t="s">
        <v>1493</v>
      </c>
      <c r="W349" s="388" t="s">
        <v>2396</v>
      </c>
      <c r="X349" s="261" t="s">
        <v>1477</v>
      </c>
      <c r="Y349" s="261" t="s">
        <v>2399</v>
      </c>
      <c r="Z349" s="260"/>
      <c r="AA349" s="260"/>
      <c r="AB349" s="490">
        <v>62151</v>
      </c>
      <c r="AC349" s="488"/>
      <c r="AD349" s="488"/>
      <c r="AE349" s="488"/>
      <c r="AF349" s="488"/>
      <c r="AG349" s="468" t="s">
        <v>781</v>
      </c>
      <c r="AH349" s="126">
        <v>3.49</v>
      </c>
      <c r="AI349" s="146">
        <v>2.02</v>
      </c>
      <c r="AJ349" s="145">
        <v>88.9</v>
      </c>
      <c r="AK349" s="139">
        <v>2.9554199999999997</v>
      </c>
      <c r="AL349" s="144">
        <v>0.2</v>
      </c>
      <c r="AN349" s="116" t="s">
        <v>124</v>
      </c>
      <c r="AO349" s="143">
        <v>40.700000000000003</v>
      </c>
      <c r="AP349" s="494">
        <v>7.5600000000000005E-4</v>
      </c>
      <c r="AQ349" s="139">
        <v>78.599999999999994</v>
      </c>
      <c r="AR349" s="139">
        <v>21</v>
      </c>
      <c r="AS349" s="142">
        <v>3.7401129943502829</v>
      </c>
      <c r="AT349" s="120">
        <v>0</v>
      </c>
      <c r="AU349" s="116" t="s">
        <v>124</v>
      </c>
      <c r="AV349" s="493">
        <v>0.93</v>
      </c>
      <c r="AW349" s="493">
        <v>0.73</v>
      </c>
      <c r="AX349" s="440"/>
      <c r="AY349" s="440"/>
      <c r="AZ349" s="440"/>
      <c r="BA349" s="440"/>
      <c r="BB349" s="440"/>
      <c r="BC349" s="440"/>
      <c r="BD349" s="440"/>
      <c r="BE349" s="440"/>
      <c r="BF349" s="440"/>
      <c r="BG349" s="440"/>
      <c r="BH349" s="440"/>
      <c r="BI349" s="440"/>
      <c r="BJ349" s="118" t="s">
        <v>778</v>
      </c>
      <c r="BK349" s="285">
        <v>129.80000000000001</v>
      </c>
      <c r="BL349" s="285" t="s">
        <v>409</v>
      </c>
      <c r="BM349" s="285">
        <v>62151</v>
      </c>
      <c r="BN349" s="472">
        <v>90.2</v>
      </c>
      <c r="BO349" s="472">
        <v>9.8000000000000007</v>
      </c>
      <c r="BP349" s="285">
        <v>29.5</v>
      </c>
      <c r="BQ349" s="285">
        <v>35288</v>
      </c>
      <c r="BR349" s="285" t="s">
        <v>409</v>
      </c>
      <c r="BS349" s="487">
        <v>3.56</v>
      </c>
      <c r="BT349" s="471">
        <v>0</v>
      </c>
      <c r="BU349" s="116">
        <v>89</v>
      </c>
    </row>
    <row r="350" spans="1:73">
      <c r="A350" s="116">
        <v>251</v>
      </c>
      <c r="B350" s="116">
        <f>COUNTIFS($D$2:D350,D350,$F$2:F350,F350)</f>
        <v>2</v>
      </c>
      <c r="C350" s="345" t="s">
        <v>2416</v>
      </c>
      <c r="D350" s="154" t="s">
        <v>2401</v>
      </c>
      <c r="E350" s="152" t="s">
        <v>834</v>
      </c>
      <c r="F350" s="152">
        <v>8005234248</v>
      </c>
      <c r="G350" s="152">
        <v>37</v>
      </c>
      <c r="H350" s="152" t="s">
        <v>2415</v>
      </c>
      <c r="I350" s="324" t="s">
        <v>60</v>
      </c>
      <c r="J350" s="153" t="s">
        <v>812</v>
      </c>
      <c r="K350" s="318" t="s">
        <v>670</v>
      </c>
      <c r="L350" s="152">
        <v>38</v>
      </c>
      <c r="M350" s="152" t="s">
        <v>828</v>
      </c>
      <c r="N350" s="152"/>
      <c r="O350" s="152"/>
      <c r="P350" s="380" t="s">
        <v>2414</v>
      </c>
      <c r="S350" s="261" t="s">
        <v>1244</v>
      </c>
      <c r="T350" s="286" t="s">
        <v>1493</v>
      </c>
      <c r="U350" s="350" t="s">
        <v>2397</v>
      </c>
      <c r="V350" s="261" t="s">
        <v>1493</v>
      </c>
      <c r="W350" s="388" t="s">
        <v>2396</v>
      </c>
      <c r="X350" s="261" t="s">
        <v>1477</v>
      </c>
      <c r="Y350" s="261" t="s">
        <v>2399</v>
      </c>
      <c r="Z350" s="260"/>
      <c r="AA350" s="260"/>
      <c r="AB350" s="490">
        <v>41950</v>
      </c>
      <c r="AC350" s="488"/>
      <c r="AD350" s="488"/>
      <c r="AE350" s="488"/>
      <c r="AF350" s="488"/>
      <c r="AG350" s="468" t="s">
        <v>781</v>
      </c>
      <c r="AH350" s="126">
        <v>6.08</v>
      </c>
      <c r="AI350" s="146">
        <v>1.67</v>
      </c>
      <c r="AJ350" s="145">
        <v>89.6</v>
      </c>
      <c r="AK350" s="139">
        <v>4.69536</v>
      </c>
      <c r="AL350" s="144">
        <v>0.3</v>
      </c>
      <c r="AN350" s="116" t="s">
        <v>124</v>
      </c>
      <c r="AO350" s="143">
        <v>26.3</v>
      </c>
      <c r="AP350" s="494">
        <v>9.4499999999999998E-4</v>
      </c>
      <c r="AQ350" s="139">
        <v>78.099999999999994</v>
      </c>
      <c r="AR350" s="139">
        <v>21.5</v>
      </c>
      <c r="AS350" s="142">
        <v>3.6300578034682078</v>
      </c>
      <c r="AT350" s="120">
        <v>0</v>
      </c>
      <c r="AU350" s="116" t="s">
        <v>124</v>
      </c>
      <c r="AV350" s="493">
        <v>1.24</v>
      </c>
      <c r="AW350" s="493">
        <v>1.1599999999999999</v>
      </c>
      <c r="AX350" s="440"/>
      <c r="AY350" s="440"/>
      <c r="AZ350" s="440"/>
      <c r="BA350" s="440"/>
      <c r="BB350" s="440"/>
      <c r="BC350" s="440"/>
      <c r="BD350" s="440"/>
      <c r="BE350" s="440"/>
      <c r="BF350" s="440"/>
      <c r="BG350" s="440"/>
      <c r="BH350" s="440"/>
      <c r="BI350" s="440"/>
      <c r="BJ350" s="118" t="s">
        <v>778</v>
      </c>
      <c r="BK350" s="285">
        <v>129.80000000000001</v>
      </c>
      <c r="BL350" s="285" t="s">
        <v>409</v>
      </c>
      <c r="BM350" s="285">
        <v>62151</v>
      </c>
      <c r="BN350" s="472">
        <v>90.2</v>
      </c>
      <c r="BO350" s="472">
        <v>9.8000000000000007</v>
      </c>
      <c r="BP350" s="285">
        <v>29.5</v>
      </c>
      <c r="BQ350" s="285">
        <v>35288</v>
      </c>
      <c r="BR350" s="285" t="s">
        <v>409</v>
      </c>
      <c r="BS350" s="487">
        <v>3.56</v>
      </c>
      <c r="BT350" s="471">
        <v>0</v>
      </c>
      <c r="BU350" s="116">
        <v>85.4</v>
      </c>
    </row>
    <row r="351" spans="1:73">
      <c r="A351" s="116">
        <v>252</v>
      </c>
      <c r="B351" s="116">
        <f>COUNTIFS($D$2:D351,D351,$F$2:F351,F351)</f>
        <v>1</v>
      </c>
      <c r="C351" s="345">
        <v>7239</v>
      </c>
      <c r="D351" s="154" t="s">
        <v>2413</v>
      </c>
      <c r="E351" s="152" t="s">
        <v>865</v>
      </c>
      <c r="F351" s="152">
        <v>7651032301</v>
      </c>
      <c r="G351" s="152">
        <v>41</v>
      </c>
      <c r="H351" s="152" t="s">
        <v>2412</v>
      </c>
      <c r="I351" s="324" t="s">
        <v>152</v>
      </c>
      <c r="J351" s="153" t="s">
        <v>812</v>
      </c>
      <c r="K351" s="318" t="s">
        <v>670</v>
      </c>
      <c r="L351" s="152">
        <v>6</v>
      </c>
      <c r="M351" s="152" t="s">
        <v>1585</v>
      </c>
      <c r="N351" s="152"/>
      <c r="O351" s="152"/>
      <c r="P351" s="380" t="s">
        <v>2411</v>
      </c>
      <c r="S351" s="261" t="s">
        <v>1244</v>
      </c>
      <c r="T351" s="286" t="s">
        <v>1493</v>
      </c>
      <c r="U351" s="350" t="s">
        <v>2397</v>
      </c>
      <c r="V351" s="261" t="s">
        <v>1493</v>
      </c>
      <c r="W351" s="388" t="s">
        <v>2396</v>
      </c>
      <c r="X351" s="261" t="s">
        <v>1477</v>
      </c>
      <c r="Y351" s="261" t="s">
        <v>2399</v>
      </c>
      <c r="Z351" s="260"/>
      <c r="AA351" s="260"/>
      <c r="AB351" s="339">
        <v>600</v>
      </c>
      <c r="AC351" s="334"/>
      <c r="AD351" s="334"/>
      <c r="AE351" s="334"/>
      <c r="AF351" s="334"/>
      <c r="AG351" s="468" t="s">
        <v>2410</v>
      </c>
      <c r="AH351" s="126">
        <v>28.5</v>
      </c>
      <c r="AI351" s="146">
        <v>34.5</v>
      </c>
      <c r="AJ351" s="145">
        <v>34.200000000000003</v>
      </c>
      <c r="AK351" s="139">
        <v>24.880499999999998</v>
      </c>
      <c r="AL351" s="144">
        <v>1.24</v>
      </c>
      <c r="AN351" s="116" t="s">
        <v>124</v>
      </c>
      <c r="AO351" s="143">
        <v>13.2</v>
      </c>
      <c r="AP351" s="494">
        <v>1.2999999999999999E-2</v>
      </c>
      <c r="AQ351" s="139">
        <v>50.4</v>
      </c>
      <c r="AR351" s="139">
        <v>49.4</v>
      </c>
      <c r="AS351" s="142">
        <v>1.0208816705336428</v>
      </c>
      <c r="AT351" s="120" t="s">
        <v>124</v>
      </c>
      <c r="AU351" s="116" t="s">
        <v>124</v>
      </c>
      <c r="AV351" s="493">
        <v>8.6999999999999994E-2</v>
      </c>
      <c r="AW351" s="493">
        <v>0.15</v>
      </c>
      <c r="AX351" s="440"/>
      <c r="AY351" s="440"/>
      <c r="AZ351" s="440"/>
      <c r="BA351" s="440"/>
      <c r="BB351" s="440"/>
      <c r="BC351" s="440"/>
      <c r="BD351" s="440"/>
      <c r="BE351" s="440"/>
      <c r="BF351" s="440"/>
      <c r="BG351" s="440"/>
      <c r="BH351" s="440"/>
      <c r="BI351" s="440"/>
      <c r="BJ351" s="116" t="s">
        <v>789</v>
      </c>
      <c r="BK351" s="208">
        <v>5.6</v>
      </c>
      <c r="BL351" s="208" t="s">
        <v>409</v>
      </c>
      <c r="BM351" s="208">
        <v>600</v>
      </c>
      <c r="BN351" s="483">
        <v>0.27500000000000002</v>
      </c>
      <c r="BO351" s="483">
        <v>0.72499999999999998</v>
      </c>
      <c r="BP351" s="208">
        <v>7.6</v>
      </c>
      <c r="BQ351" s="208">
        <v>277.89999999999998</v>
      </c>
      <c r="BR351" s="208" t="s">
        <v>409</v>
      </c>
      <c r="BS351" s="393">
        <v>4.1500000000000004</v>
      </c>
      <c r="BT351" s="276">
        <v>0</v>
      </c>
      <c r="BU351" s="116">
        <v>9.7100000000000009</v>
      </c>
    </row>
    <row r="352" spans="1:73">
      <c r="A352" s="116">
        <v>253</v>
      </c>
      <c r="B352" s="116">
        <f>COUNTIFS($D$2:D352,D352,$F$2:F352,F352)</f>
        <v>1</v>
      </c>
      <c r="C352" s="345">
        <v>7244</v>
      </c>
      <c r="D352" s="154" t="s">
        <v>2409</v>
      </c>
      <c r="E352" s="152" t="s">
        <v>2408</v>
      </c>
      <c r="F352" s="152">
        <v>486207404</v>
      </c>
      <c r="G352" s="152">
        <v>69</v>
      </c>
      <c r="H352" s="152" t="s">
        <v>2407</v>
      </c>
      <c r="I352" s="324" t="s">
        <v>60</v>
      </c>
      <c r="J352" s="153" t="s">
        <v>812</v>
      </c>
      <c r="K352" s="318" t="s">
        <v>670</v>
      </c>
      <c r="L352" s="152">
        <v>7</v>
      </c>
      <c r="M352" s="152" t="s">
        <v>2370</v>
      </c>
      <c r="N352" s="152"/>
      <c r="O352" s="152"/>
      <c r="P352" s="380" t="s">
        <v>2343</v>
      </c>
      <c r="S352" s="261" t="s">
        <v>1244</v>
      </c>
      <c r="T352" s="286" t="s">
        <v>1493</v>
      </c>
      <c r="U352" s="350" t="s">
        <v>2397</v>
      </c>
      <c r="V352" s="261" t="s">
        <v>1493</v>
      </c>
      <c r="W352" s="388" t="s">
        <v>2396</v>
      </c>
      <c r="X352" s="261" t="s">
        <v>1477</v>
      </c>
      <c r="Y352" s="261" t="s">
        <v>2399</v>
      </c>
      <c r="Z352" s="260"/>
      <c r="AA352" s="260"/>
      <c r="AB352" s="339">
        <v>222</v>
      </c>
      <c r="AC352" s="334"/>
      <c r="AD352" s="334"/>
      <c r="AE352" s="334"/>
      <c r="AF352" s="334"/>
      <c r="AG352" s="468" t="s">
        <v>777</v>
      </c>
      <c r="AH352" s="126">
        <v>18.5</v>
      </c>
      <c r="AI352" s="146">
        <v>71</v>
      </c>
      <c r="AJ352" s="145">
        <v>6</v>
      </c>
      <c r="AK352" s="139">
        <v>10.5</v>
      </c>
      <c r="AL352" s="144">
        <v>3.2</v>
      </c>
      <c r="AN352" s="116" t="s">
        <v>124</v>
      </c>
      <c r="AO352" s="143">
        <v>0.87</v>
      </c>
      <c r="AP352" s="494">
        <v>0.1</v>
      </c>
      <c r="AQ352" s="139">
        <v>48.4</v>
      </c>
      <c r="AR352" s="139">
        <v>51.4</v>
      </c>
      <c r="AS352" s="142">
        <v>0.94047619047619047</v>
      </c>
      <c r="AT352" s="120" t="s">
        <v>124</v>
      </c>
      <c r="AU352" s="116" t="s">
        <v>124</v>
      </c>
      <c r="AV352" s="493">
        <v>2.27</v>
      </c>
      <c r="AW352" s="493">
        <v>4.1900000000000004</v>
      </c>
      <c r="AX352" s="440"/>
      <c r="AY352" s="440"/>
      <c r="AZ352" s="440"/>
      <c r="BA352" s="440"/>
      <c r="BB352" s="440"/>
      <c r="BC352" s="440"/>
      <c r="BD352" s="440"/>
      <c r="BE352" s="440"/>
      <c r="BF352" s="440"/>
      <c r="BG352" s="440"/>
      <c r="BH352" s="440"/>
      <c r="BI352" s="440"/>
      <c r="BJ352" s="116" t="s">
        <v>172</v>
      </c>
      <c r="BK352" s="208">
        <v>8.6999999999999993</v>
      </c>
      <c r="BL352" s="208" t="s">
        <v>409</v>
      </c>
      <c r="BM352" s="208">
        <v>144</v>
      </c>
      <c r="BN352" s="483">
        <v>0.14599999999999999</v>
      </c>
      <c r="BO352" s="483">
        <v>0.85399999999999998</v>
      </c>
      <c r="BP352" s="208" t="s">
        <v>409</v>
      </c>
      <c r="BQ352" s="208" t="s">
        <v>409</v>
      </c>
      <c r="BR352" s="208" t="s">
        <v>409</v>
      </c>
      <c r="BS352" s="208" t="s">
        <v>409</v>
      </c>
      <c r="BT352" s="276">
        <v>0</v>
      </c>
      <c r="BU352" s="116">
        <v>3.17</v>
      </c>
    </row>
    <row r="353" spans="1:82">
      <c r="A353" s="116">
        <v>254</v>
      </c>
      <c r="B353" s="116">
        <f>COUNTIFS($D$2:D353,D353,$F$2:F353,F353)</f>
        <v>2</v>
      </c>
      <c r="C353" s="345">
        <v>7246</v>
      </c>
      <c r="D353" s="154" t="s">
        <v>356</v>
      </c>
      <c r="E353" s="152" t="s">
        <v>242</v>
      </c>
      <c r="F353" s="152">
        <v>6404271181</v>
      </c>
      <c r="G353" s="152">
        <v>53</v>
      </c>
      <c r="H353" s="152" t="s">
        <v>2406</v>
      </c>
      <c r="I353" s="324" t="s">
        <v>873</v>
      </c>
      <c r="J353" s="153" t="s">
        <v>812</v>
      </c>
      <c r="K353" s="318" t="s">
        <v>670</v>
      </c>
      <c r="L353" s="152">
        <v>3</v>
      </c>
      <c r="M353" s="152">
        <v>2</v>
      </c>
      <c r="N353" s="152"/>
      <c r="O353" s="152"/>
      <c r="P353" s="380" t="s">
        <v>2343</v>
      </c>
      <c r="S353" s="261" t="s">
        <v>1244</v>
      </c>
      <c r="T353" s="286" t="s">
        <v>1493</v>
      </c>
      <c r="U353" s="350" t="s">
        <v>2397</v>
      </c>
      <c r="V353" s="261" t="s">
        <v>1493</v>
      </c>
      <c r="W353" s="388" t="s">
        <v>2396</v>
      </c>
      <c r="X353" s="261" t="s">
        <v>1477</v>
      </c>
      <c r="Y353" s="261" t="s">
        <v>2399</v>
      </c>
      <c r="Z353" s="260"/>
      <c r="AA353" s="260"/>
      <c r="AB353" s="489">
        <v>296</v>
      </c>
      <c r="AC353" s="488"/>
      <c r="AD353" s="488"/>
      <c r="AE353" s="488"/>
      <c r="AF353" s="488"/>
      <c r="AG353" s="468" t="s">
        <v>777</v>
      </c>
      <c r="AH353" s="126">
        <v>52.9</v>
      </c>
      <c r="AI353" s="146">
        <v>37.1</v>
      </c>
      <c r="AJ353" s="145">
        <v>8.8699999999999992</v>
      </c>
      <c r="AK353" s="116">
        <v>47.8</v>
      </c>
      <c r="AL353" s="123">
        <v>1.3</v>
      </c>
      <c r="AO353" s="143"/>
      <c r="AQ353" s="116">
        <v>25.7</v>
      </c>
      <c r="AR353" s="116">
        <v>74.2</v>
      </c>
      <c r="AS353" s="142">
        <v>0.34636118598382748</v>
      </c>
      <c r="AT353" s="120" t="s">
        <v>124</v>
      </c>
      <c r="AU353" s="116" t="s">
        <v>124</v>
      </c>
      <c r="AX353" s="440"/>
      <c r="AY353" s="440"/>
      <c r="AZ353" s="440"/>
      <c r="BA353" s="440"/>
      <c r="BB353" s="440"/>
      <c r="BC353" s="440"/>
      <c r="BD353" s="440"/>
      <c r="BE353" s="440"/>
      <c r="BF353" s="440"/>
      <c r="BG353" s="440"/>
      <c r="BH353" s="440"/>
      <c r="BI353" s="440"/>
      <c r="BJ353" s="116" t="s">
        <v>793</v>
      </c>
      <c r="BK353" s="285" t="s">
        <v>409</v>
      </c>
      <c r="BL353" s="285" t="s">
        <v>409</v>
      </c>
      <c r="BM353" s="285">
        <v>296</v>
      </c>
      <c r="BN353" s="492">
        <v>0.13500000000000001</v>
      </c>
      <c r="BO353" s="492">
        <v>0.86499999999999999</v>
      </c>
      <c r="BP353" s="472" t="s">
        <v>409</v>
      </c>
      <c r="BQ353" s="472" t="s">
        <v>409</v>
      </c>
      <c r="BR353" s="472" t="s">
        <v>409</v>
      </c>
      <c r="BS353" s="285" t="s">
        <v>409</v>
      </c>
      <c r="BT353" s="471">
        <v>0</v>
      </c>
      <c r="BU353" s="116">
        <v>7.73</v>
      </c>
    </row>
    <row r="354" spans="1:82">
      <c r="A354" s="116">
        <v>255</v>
      </c>
      <c r="B354" s="116">
        <f>COUNTIFS($D$2:D354,D354,$F$2:F354,F354)</f>
        <v>3</v>
      </c>
      <c r="C354" s="486">
        <v>7251</v>
      </c>
      <c r="D354" s="284" t="s">
        <v>2155</v>
      </c>
      <c r="E354" s="373" t="s">
        <v>834</v>
      </c>
      <c r="F354" s="152">
        <v>481007231</v>
      </c>
      <c r="G354" s="152">
        <v>69</v>
      </c>
      <c r="H354" s="152" t="s">
        <v>2406</v>
      </c>
      <c r="I354" s="324" t="s">
        <v>613</v>
      </c>
      <c r="J354" s="194" t="s">
        <v>1031</v>
      </c>
      <c r="K354" s="318" t="s">
        <v>670</v>
      </c>
      <c r="L354" s="152">
        <v>6</v>
      </c>
      <c r="M354" s="152">
        <v>8</v>
      </c>
      <c r="N354" s="152"/>
      <c r="O354" s="152"/>
      <c r="P354" s="380" t="s">
        <v>2343</v>
      </c>
      <c r="S354" s="261" t="s">
        <v>1244</v>
      </c>
      <c r="T354" s="286" t="s">
        <v>1493</v>
      </c>
      <c r="U354" s="350" t="s">
        <v>2397</v>
      </c>
      <c r="V354" s="261" t="s">
        <v>1493</v>
      </c>
      <c r="W354" s="388" t="s">
        <v>2396</v>
      </c>
      <c r="X354" s="261" t="s">
        <v>1477</v>
      </c>
      <c r="Y354" s="261" t="s">
        <v>2399</v>
      </c>
      <c r="Z354" s="260"/>
      <c r="AA354" s="260"/>
      <c r="AB354" s="490">
        <v>65</v>
      </c>
      <c r="AC354" s="488"/>
      <c r="AD354" s="488"/>
      <c r="AE354" s="488"/>
      <c r="AF354" s="488"/>
      <c r="AG354" s="468" t="s">
        <v>2387</v>
      </c>
      <c r="AH354" s="126">
        <v>54.1</v>
      </c>
      <c r="AI354" s="146">
        <v>24.3</v>
      </c>
      <c r="AJ354" s="145">
        <v>13.7</v>
      </c>
      <c r="AK354" s="116">
        <v>51.6</v>
      </c>
      <c r="AL354" s="123">
        <v>0.5</v>
      </c>
      <c r="AM354" s="118" t="s">
        <v>124</v>
      </c>
      <c r="AN354" s="116" t="s">
        <v>124</v>
      </c>
      <c r="AO354" s="143" t="s">
        <v>124</v>
      </c>
      <c r="AP354" s="361">
        <v>0.37</v>
      </c>
      <c r="AQ354" s="116">
        <v>66.8</v>
      </c>
      <c r="AR354" s="116">
        <v>33.1</v>
      </c>
      <c r="AS354" s="142">
        <v>2.0181268882175223</v>
      </c>
      <c r="AT354" s="120" t="s">
        <v>124</v>
      </c>
      <c r="AU354" s="116" t="s">
        <v>124</v>
      </c>
      <c r="AX354" s="437" t="s">
        <v>124</v>
      </c>
      <c r="AY354" s="437" t="s">
        <v>124</v>
      </c>
      <c r="AZ354" s="437"/>
      <c r="BA354" s="437" t="s">
        <v>124</v>
      </c>
      <c r="BB354" s="437" t="s">
        <v>124</v>
      </c>
      <c r="BC354" s="437" t="s">
        <v>124</v>
      </c>
      <c r="BD354" s="437" t="s">
        <v>124</v>
      </c>
      <c r="BE354" s="437" t="s">
        <v>124</v>
      </c>
      <c r="BF354" s="437" t="s">
        <v>124</v>
      </c>
      <c r="BG354" s="437" t="s">
        <v>124</v>
      </c>
      <c r="BH354" s="437" t="s">
        <v>124</v>
      </c>
      <c r="BI354" s="437" t="s">
        <v>124</v>
      </c>
      <c r="BJ354" s="116" t="s">
        <v>793</v>
      </c>
      <c r="BK354" s="208">
        <v>13.4</v>
      </c>
      <c r="BL354" s="208">
        <v>7.4</v>
      </c>
      <c r="BM354" s="208">
        <v>65</v>
      </c>
      <c r="BN354" s="483">
        <v>0.32300000000000001</v>
      </c>
      <c r="BO354" s="483">
        <v>0.67700000000000005</v>
      </c>
      <c r="BP354" s="208">
        <v>6.6</v>
      </c>
      <c r="BQ354" s="208">
        <v>1195</v>
      </c>
      <c r="BR354" s="208" t="s">
        <v>2405</v>
      </c>
      <c r="BS354" s="393">
        <v>3.99</v>
      </c>
      <c r="BT354" s="276">
        <v>8</v>
      </c>
      <c r="BU354" s="116">
        <v>2.81</v>
      </c>
    </row>
    <row r="355" spans="1:82">
      <c r="A355" s="116">
        <v>256</v>
      </c>
      <c r="B355" s="116">
        <f>COUNTIFS($D$2:D355,D355,$F$2:F355,F355)</f>
        <v>2</v>
      </c>
      <c r="C355" s="345">
        <v>7267</v>
      </c>
      <c r="D355" s="154" t="s">
        <v>2404</v>
      </c>
      <c r="E355" s="152" t="s">
        <v>1150</v>
      </c>
      <c r="F355" s="152">
        <v>6101301580</v>
      </c>
      <c r="G355" s="152">
        <v>56</v>
      </c>
      <c r="H355" s="152" t="s">
        <v>2403</v>
      </c>
      <c r="I355" s="491" t="s">
        <v>2402</v>
      </c>
      <c r="J355" s="153" t="s">
        <v>812</v>
      </c>
      <c r="K355" s="318" t="s">
        <v>670</v>
      </c>
      <c r="L355" s="152">
        <v>10</v>
      </c>
      <c r="M355" s="152">
        <v>1</v>
      </c>
      <c r="N355" s="152"/>
      <c r="O355" s="152"/>
      <c r="P355" s="380" t="s">
        <v>2343</v>
      </c>
      <c r="S355" s="261" t="s">
        <v>1244</v>
      </c>
      <c r="T355" s="286" t="s">
        <v>1493</v>
      </c>
      <c r="U355" s="350" t="s">
        <v>2397</v>
      </c>
      <c r="V355" s="261" t="s">
        <v>1493</v>
      </c>
      <c r="W355" s="388" t="s">
        <v>2396</v>
      </c>
      <c r="X355" s="261" t="s">
        <v>1477</v>
      </c>
      <c r="Y355" s="261" t="s">
        <v>2399</v>
      </c>
      <c r="Z355" s="260"/>
      <c r="AA355" s="260"/>
      <c r="AB355" s="490">
        <v>202</v>
      </c>
      <c r="AC355" s="488"/>
      <c r="AD355" s="488"/>
      <c r="AE355" s="488"/>
      <c r="AF355" s="488"/>
      <c r="AG355" s="468" t="s">
        <v>781</v>
      </c>
      <c r="AH355" s="147">
        <v>15.5</v>
      </c>
      <c r="AI355" s="146">
        <v>66.5</v>
      </c>
      <c r="AJ355" s="145">
        <v>8.8000000000000007</v>
      </c>
      <c r="AK355" s="116">
        <v>6.1</v>
      </c>
      <c r="AQ355" s="116">
        <v>53.1</v>
      </c>
      <c r="AR355" s="116">
        <v>46.9</v>
      </c>
      <c r="AS355" s="142">
        <v>1.1321961620469083</v>
      </c>
      <c r="AT355" s="120" t="s">
        <v>124</v>
      </c>
      <c r="AU355" s="116" t="s">
        <v>124</v>
      </c>
      <c r="AX355" s="440"/>
      <c r="AY355" s="440"/>
      <c r="AZ355" s="440"/>
      <c r="BA355" s="440"/>
      <c r="BB355" s="440"/>
      <c r="BC355" s="440"/>
      <c r="BD355" s="440"/>
      <c r="BE355" s="440"/>
      <c r="BF355" s="440"/>
      <c r="BG355" s="440"/>
      <c r="BH355" s="440"/>
      <c r="BI355" s="440"/>
      <c r="BJ355" s="118" t="s">
        <v>792</v>
      </c>
      <c r="BK355" s="285" t="s">
        <v>409</v>
      </c>
      <c r="BL355" s="285" t="s">
        <v>409</v>
      </c>
      <c r="BM355" s="285">
        <v>202</v>
      </c>
      <c r="BN355" s="472">
        <v>16.8</v>
      </c>
      <c r="BO355" s="472">
        <v>83.2</v>
      </c>
      <c r="BP355" s="285" t="s">
        <v>409</v>
      </c>
      <c r="BQ355" s="285" t="s">
        <v>409</v>
      </c>
      <c r="BR355" s="285" t="s">
        <v>409</v>
      </c>
      <c r="BS355" s="285" t="s">
        <v>409</v>
      </c>
      <c r="BT355" s="471">
        <v>0</v>
      </c>
      <c r="BU355" s="116">
        <v>15.6</v>
      </c>
    </row>
    <row r="356" spans="1:82">
      <c r="A356" s="116">
        <v>257</v>
      </c>
      <c r="B356" s="116">
        <f>COUNTIFS($D$2:D356,D356,$F$2:F356,F356)</f>
        <v>3</v>
      </c>
      <c r="C356" s="345">
        <v>7275</v>
      </c>
      <c r="D356" s="154" t="s">
        <v>2401</v>
      </c>
      <c r="E356" s="152" t="s">
        <v>834</v>
      </c>
      <c r="F356" s="152">
        <v>8005234248</v>
      </c>
      <c r="G356" s="152">
        <v>37</v>
      </c>
      <c r="H356" s="152" t="s">
        <v>2400</v>
      </c>
      <c r="I356" s="324" t="s">
        <v>60</v>
      </c>
      <c r="J356" s="153" t="s">
        <v>812</v>
      </c>
      <c r="K356" s="318" t="s">
        <v>670</v>
      </c>
      <c r="L356" s="152">
        <v>17</v>
      </c>
      <c r="M356" s="152" t="s">
        <v>1064</v>
      </c>
      <c r="N356" s="152"/>
      <c r="O356" s="152"/>
      <c r="P356" s="380" t="s">
        <v>2343</v>
      </c>
      <c r="S356" s="261" t="s">
        <v>1244</v>
      </c>
      <c r="T356" s="286" t="s">
        <v>2388</v>
      </c>
      <c r="U356" s="350" t="s">
        <v>2397</v>
      </c>
      <c r="V356" s="261" t="s">
        <v>1493</v>
      </c>
      <c r="W356" s="388" t="s">
        <v>2396</v>
      </c>
      <c r="X356" s="261" t="s">
        <v>1477</v>
      </c>
      <c r="Y356" s="261" t="s">
        <v>2399</v>
      </c>
      <c r="Z356" s="260"/>
      <c r="AA356" s="260"/>
      <c r="AB356" s="489">
        <v>12563</v>
      </c>
      <c r="AC356" s="488"/>
      <c r="AD356" s="488"/>
      <c r="AE356" s="488"/>
      <c r="AF356" s="488"/>
      <c r="AG356" s="468" t="s">
        <v>777</v>
      </c>
      <c r="AH356" s="126">
        <v>21.2</v>
      </c>
      <c r="AI356" s="146">
        <v>4.8499999999999996</v>
      </c>
      <c r="AJ356" s="145">
        <v>73</v>
      </c>
      <c r="AK356" s="116">
        <v>14.4</v>
      </c>
      <c r="AL356" s="123">
        <v>1.4</v>
      </c>
      <c r="AQ356" s="116">
        <v>76.599999999999994</v>
      </c>
      <c r="AR356" s="116">
        <v>23.3</v>
      </c>
      <c r="AS356" s="142">
        <v>3.2875536480686693</v>
      </c>
      <c r="AT356" s="120" t="s">
        <v>124</v>
      </c>
      <c r="AU356" s="116" t="s">
        <v>124</v>
      </c>
      <c r="AX356" s="440"/>
      <c r="AY356" s="440"/>
      <c r="AZ356" s="440"/>
      <c r="BA356" s="440"/>
      <c r="BB356" s="440"/>
      <c r="BC356" s="440"/>
      <c r="BD356" s="440"/>
      <c r="BE356" s="440"/>
      <c r="BF356" s="440"/>
      <c r="BG356" s="440"/>
      <c r="BH356" s="440"/>
      <c r="BI356" s="440"/>
      <c r="BJ356" s="116" t="s">
        <v>790</v>
      </c>
      <c r="BK356" s="285">
        <v>39.4</v>
      </c>
      <c r="BL356" s="285" t="s">
        <v>409</v>
      </c>
      <c r="BM356" s="285">
        <v>12563</v>
      </c>
      <c r="BN356" s="472">
        <v>72.2</v>
      </c>
      <c r="BO356" s="472">
        <v>27.8</v>
      </c>
      <c r="BP356" s="285">
        <v>29.5</v>
      </c>
      <c r="BQ356" s="285">
        <v>35288</v>
      </c>
      <c r="BR356" s="285" t="s">
        <v>409</v>
      </c>
      <c r="BS356" s="487">
        <v>3.56</v>
      </c>
      <c r="BT356" s="471">
        <v>0</v>
      </c>
      <c r="BU356" s="116">
        <v>84</v>
      </c>
    </row>
    <row r="357" spans="1:82">
      <c r="A357" s="116">
        <v>258</v>
      </c>
      <c r="B357" s="116">
        <f>COUNTIFS($D$2:D357,D357,$F$2:F357,F357)</f>
        <v>2</v>
      </c>
      <c r="C357" s="345">
        <v>7290</v>
      </c>
      <c r="D357" s="154" t="s">
        <v>630</v>
      </c>
      <c r="E357" s="152" t="s">
        <v>894</v>
      </c>
      <c r="F357" s="152">
        <v>5552021761</v>
      </c>
      <c r="G357" s="152">
        <v>62</v>
      </c>
      <c r="H357" s="152" t="s">
        <v>2398</v>
      </c>
      <c r="I357" s="324" t="s">
        <v>1076</v>
      </c>
      <c r="J357" s="153" t="s">
        <v>812</v>
      </c>
      <c r="K357" s="318" t="s">
        <v>670</v>
      </c>
      <c r="L357" s="152">
        <v>9</v>
      </c>
      <c r="M357" s="152">
        <v>9</v>
      </c>
      <c r="N357" s="152"/>
      <c r="O357" s="152"/>
      <c r="P357" s="380" t="s">
        <v>2343</v>
      </c>
      <c r="S357" s="261" t="s">
        <v>1244</v>
      </c>
      <c r="T357" s="286" t="s">
        <v>2388</v>
      </c>
      <c r="U357" s="350" t="s">
        <v>2397</v>
      </c>
      <c r="V357" s="261" t="s">
        <v>1493</v>
      </c>
      <c r="W357" s="388" t="s">
        <v>2396</v>
      </c>
      <c r="X357" s="261" t="s">
        <v>1477</v>
      </c>
      <c r="Y357" s="261" t="s">
        <v>2395</v>
      </c>
      <c r="Z357" s="260"/>
      <c r="AA357" s="260"/>
      <c r="AB357" s="339">
        <v>729</v>
      </c>
      <c r="AC357" s="334"/>
      <c r="AD357" s="334"/>
      <c r="AE357" s="334"/>
      <c r="AF357" s="334"/>
      <c r="AG357" s="468" t="s">
        <v>781</v>
      </c>
      <c r="AH357" s="126">
        <v>8.6300000000000008</v>
      </c>
      <c r="AI357" s="146">
        <v>6.44</v>
      </c>
      <c r="AJ357" s="145">
        <v>82.4</v>
      </c>
      <c r="AK357" s="116">
        <v>6.3</v>
      </c>
      <c r="AL357" s="123">
        <v>0.5</v>
      </c>
      <c r="AQ357" s="116">
        <v>53.8</v>
      </c>
      <c r="AR357" s="116">
        <v>46.2</v>
      </c>
      <c r="AS357" s="142">
        <v>1.1645021645021643</v>
      </c>
      <c r="AT357" s="120" t="s">
        <v>124</v>
      </c>
      <c r="AU357" s="116" t="s">
        <v>124</v>
      </c>
      <c r="AX357" s="440"/>
      <c r="AY357" s="440"/>
      <c r="AZ357" s="440"/>
      <c r="BA357" s="440"/>
      <c r="BB357" s="440"/>
      <c r="BC357" s="440"/>
      <c r="BD357" s="440"/>
      <c r="BE357" s="440"/>
      <c r="BF357" s="440"/>
      <c r="BG357" s="440"/>
      <c r="BH357" s="440"/>
      <c r="BI357" s="440"/>
      <c r="BJ357" s="116" t="s">
        <v>784</v>
      </c>
      <c r="BK357" s="285" t="s">
        <v>409</v>
      </c>
      <c r="BL357" s="285" t="s">
        <v>409</v>
      </c>
      <c r="BM357" s="285">
        <v>729</v>
      </c>
      <c r="BN357" s="472">
        <v>70.400000000000006</v>
      </c>
      <c r="BO357" s="472">
        <v>29.6</v>
      </c>
      <c r="BP357" s="285" t="s">
        <v>409</v>
      </c>
      <c r="BQ357" s="285" t="s">
        <v>409</v>
      </c>
      <c r="BR357" s="285" t="s">
        <v>409</v>
      </c>
      <c r="BS357" s="285" t="s">
        <v>409</v>
      </c>
      <c r="BT357" s="471">
        <v>2</v>
      </c>
      <c r="BU357" s="116">
        <v>14.1</v>
      </c>
    </row>
    <row r="358" spans="1:82">
      <c r="A358" s="116">
        <v>259</v>
      </c>
      <c r="B358" s="116">
        <f>COUNTIFS($D$2:D358,D358,$F$2:F358,F358)</f>
        <v>1</v>
      </c>
      <c r="C358" s="345">
        <v>7308</v>
      </c>
      <c r="D358" s="154" t="s">
        <v>2394</v>
      </c>
      <c r="E358" s="152" t="s">
        <v>1236</v>
      </c>
      <c r="F358" s="152">
        <v>5952280642</v>
      </c>
      <c r="G358" s="152">
        <v>58</v>
      </c>
      <c r="H358" s="152" t="s">
        <v>2393</v>
      </c>
      <c r="I358" s="324" t="s">
        <v>2392</v>
      </c>
      <c r="J358" s="153" t="s">
        <v>812</v>
      </c>
      <c r="K358" s="318" t="s">
        <v>670</v>
      </c>
      <c r="L358" s="152">
        <v>5</v>
      </c>
      <c r="M358" s="152" t="s">
        <v>881</v>
      </c>
      <c r="N358" s="152"/>
      <c r="O358" s="152"/>
      <c r="P358" s="380" t="s">
        <v>2343</v>
      </c>
      <c r="S358" s="261" t="s">
        <v>2172</v>
      </c>
      <c r="T358" s="286" t="s">
        <v>2380</v>
      </c>
      <c r="U358" s="350" t="s">
        <v>1477</v>
      </c>
      <c r="V358" s="261" t="s">
        <v>2219</v>
      </c>
      <c r="W358" s="388" t="s">
        <v>1511</v>
      </c>
      <c r="X358" s="261" t="s">
        <v>1477</v>
      </c>
      <c r="Y358" s="261" t="s">
        <v>1477</v>
      </c>
      <c r="Z358" s="260"/>
      <c r="AA358" s="260"/>
      <c r="AB358" s="339">
        <v>18195</v>
      </c>
      <c r="AC358" s="334"/>
      <c r="AD358" s="334"/>
      <c r="AE358" s="334"/>
      <c r="AF358" s="334"/>
      <c r="AG358" s="468" t="s">
        <v>781</v>
      </c>
      <c r="AH358" s="126">
        <v>1.9</v>
      </c>
      <c r="AI358" s="146">
        <v>21.5</v>
      </c>
      <c r="AJ358" s="145">
        <v>76</v>
      </c>
      <c r="AK358" s="116">
        <v>0.3</v>
      </c>
      <c r="AL358" s="123">
        <v>0.04</v>
      </c>
      <c r="AM358" s="139">
        <v>7.9</v>
      </c>
      <c r="AO358" s="143">
        <v>38.9</v>
      </c>
      <c r="AQ358" s="116">
        <v>80.3</v>
      </c>
      <c r="AR358" s="116">
        <v>19.5</v>
      </c>
      <c r="AS358" s="142">
        <v>4.1179487179487175</v>
      </c>
      <c r="AT358" s="120">
        <v>0.1</v>
      </c>
      <c r="AU358" s="116" t="s">
        <v>124</v>
      </c>
      <c r="AV358" s="116">
        <v>20.100000000000001</v>
      </c>
      <c r="AW358" s="119">
        <v>20.6</v>
      </c>
      <c r="AX358" s="440"/>
      <c r="AY358" s="440"/>
      <c r="AZ358" s="440"/>
      <c r="BA358" s="440"/>
      <c r="BB358" s="440"/>
      <c r="BC358" s="440"/>
      <c r="BD358" s="440"/>
      <c r="BE358" s="440"/>
      <c r="BF358" s="440"/>
      <c r="BG358" s="440"/>
      <c r="BH358" s="440"/>
      <c r="BI358" s="440"/>
      <c r="BJ358" s="116" t="s">
        <v>784</v>
      </c>
      <c r="BK358" s="208">
        <v>31.2</v>
      </c>
      <c r="BL358" s="208" t="s">
        <v>409</v>
      </c>
      <c r="BM358" s="208">
        <v>18195</v>
      </c>
      <c r="BN358" s="483">
        <v>0.68400000000000005</v>
      </c>
      <c r="BO358" s="483">
        <v>0.316</v>
      </c>
      <c r="BP358" s="208" t="s">
        <v>409</v>
      </c>
      <c r="BQ358" s="208" t="s">
        <v>409</v>
      </c>
      <c r="BR358" s="208" t="s">
        <v>409</v>
      </c>
      <c r="BS358" s="208" t="s">
        <v>409</v>
      </c>
      <c r="BT358" s="276">
        <v>0</v>
      </c>
      <c r="BU358" s="116">
        <v>78</v>
      </c>
    </row>
    <row r="359" spans="1:82">
      <c r="A359" s="116">
        <v>260</v>
      </c>
      <c r="B359" s="116">
        <f>COUNTIFS($D$2:D359,D359,$F$2:F359,F359)</f>
        <v>1</v>
      </c>
      <c r="C359" s="486">
        <v>7313</v>
      </c>
      <c r="D359" s="284" t="s">
        <v>2391</v>
      </c>
      <c r="E359" s="373" t="s">
        <v>1206</v>
      </c>
      <c r="F359" s="152">
        <v>475711457</v>
      </c>
      <c r="G359" s="152">
        <v>70</v>
      </c>
      <c r="H359" s="152" t="s">
        <v>2390</v>
      </c>
      <c r="I359" s="324" t="s">
        <v>2389</v>
      </c>
      <c r="J359" s="194" t="s">
        <v>1031</v>
      </c>
      <c r="K359" s="318" t="s">
        <v>670</v>
      </c>
      <c r="L359" s="152">
        <v>5</v>
      </c>
      <c r="M359" s="152">
        <v>8</v>
      </c>
      <c r="N359" s="152"/>
      <c r="O359" s="152"/>
      <c r="P359" s="380" t="s">
        <v>2343</v>
      </c>
      <c r="S359" s="261" t="s">
        <v>2172</v>
      </c>
      <c r="T359" s="286" t="s">
        <v>2388</v>
      </c>
      <c r="U359" s="350" t="s">
        <v>1477</v>
      </c>
      <c r="V359" s="261" t="s">
        <v>2219</v>
      </c>
      <c r="W359" s="388" t="s">
        <v>1511</v>
      </c>
      <c r="X359" s="261" t="s">
        <v>1477</v>
      </c>
      <c r="Y359" s="261" t="s">
        <v>1477</v>
      </c>
      <c r="Z359" s="260"/>
      <c r="AA359" s="260"/>
      <c r="AB359" s="339">
        <v>1633</v>
      </c>
      <c r="AC359" s="334"/>
      <c r="AD359" s="334"/>
      <c r="AE359" s="334"/>
      <c r="AF359" s="334"/>
      <c r="AG359" s="468" t="s">
        <v>2387</v>
      </c>
      <c r="AH359" s="126">
        <v>42.6</v>
      </c>
      <c r="AI359" s="146">
        <v>46.8</v>
      </c>
      <c r="AJ359" s="145">
        <v>5.2</v>
      </c>
      <c r="AK359" s="116">
        <v>30.8</v>
      </c>
      <c r="AL359" s="123">
        <v>0.6</v>
      </c>
      <c r="AM359" s="139">
        <v>0.79</v>
      </c>
      <c r="AN359" s="116" t="s">
        <v>124</v>
      </c>
      <c r="AO359" s="143" t="s">
        <v>124</v>
      </c>
      <c r="AP359" s="361">
        <v>0.01</v>
      </c>
      <c r="AQ359" s="116">
        <v>25.9</v>
      </c>
      <c r="AR359" s="116">
        <v>74.099999999999994</v>
      </c>
      <c r="AS359" s="142">
        <v>0.34952766531713902</v>
      </c>
      <c r="AT359" s="120">
        <v>0.7</v>
      </c>
      <c r="AU359" s="116" t="s">
        <v>124</v>
      </c>
      <c r="AV359" s="116">
        <v>14.6</v>
      </c>
      <c r="AW359" s="119">
        <v>16.600000000000001</v>
      </c>
      <c r="AX359" s="440">
        <v>38.5</v>
      </c>
      <c r="AY359" s="440">
        <v>92.9</v>
      </c>
      <c r="AZ359" s="440"/>
      <c r="BA359" s="437">
        <v>0.1</v>
      </c>
      <c r="BB359" s="437">
        <v>47.6</v>
      </c>
      <c r="BC359" s="437" t="s">
        <v>124</v>
      </c>
      <c r="BD359" s="437" t="s">
        <v>124</v>
      </c>
      <c r="BE359" s="437" t="s">
        <v>124</v>
      </c>
      <c r="BF359" s="437" t="s">
        <v>124</v>
      </c>
      <c r="BG359" s="437">
        <v>19</v>
      </c>
      <c r="BH359" s="437">
        <v>9.1</v>
      </c>
      <c r="BI359" s="437" t="s">
        <v>124</v>
      </c>
      <c r="BJ359" s="116" t="s">
        <v>172</v>
      </c>
      <c r="BK359" s="208">
        <v>2</v>
      </c>
      <c r="BL359" s="208">
        <v>2.2000000000000002</v>
      </c>
      <c r="BM359" s="208">
        <v>1633</v>
      </c>
      <c r="BN359" s="483">
        <v>0.41399999999999998</v>
      </c>
      <c r="BO359" s="483">
        <v>0.58599999999999997</v>
      </c>
      <c r="BP359" s="208">
        <v>0.6</v>
      </c>
      <c r="BQ359" s="208" t="s">
        <v>1524</v>
      </c>
      <c r="BR359" s="208">
        <v>196.2</v>
      </c>
      <c r="BS359" s="393">
        <v>8.14</v>
      </c>
      <c r="BT359" s="276">
        <v>9</v>
      </c>
      <c r="BU359" s="116">
        <v>1.5</v>
      </c>
    </row>
    <row r="360" spans="1:82">
      <c r="A360" s="116">
        <v>261</v>
      </c>
      <c r="B360" s="116">
        <f>COUNTIFS($D$2:D360,D360,$F$2:F360,F360)</f>
        <v>1</v>
      </c>
      <c r="C360" s="345">
        <v>7328</v>
      </c>
      <c r="D360" s="154" t="s">
        <v>2386</v>
      </c>
      <c r="E360" s="152" t="s">
        <v>2385</v>
      </c>
      <c r="F360" s="152">
        <v>291009484</v>
      </c>
      <c r="G360" s="152">
        <v>88</v>
      </c>
      <c r="H360" s="152" t="s">
        <v>2378</v>
      </c>
      <c r="I360" s="324" t="s">
        <v>60</v>
      </c>
      <c r="J360" s="153" t="s">
        <v>812</v>
      </c>
      <c r="K360" s="318" t="s">
        <v>670</v>
      </c>
      <c r="L360" s="152">
        <v>10</v>
      </c>
      <c r="M360" s="152" t="s">
        <v>2384</v>
      </c>
      <c r="N360" s="152"/>
      <c r="O360" s="152"/>
      <c r="P360" s="380" t="s">
        <v>2343</v>
      </c>
      <c r="S360" s="261" t="s">
        <v>2172</v>
      </c>
      <c r="T360" s="286" t="s">
        <v>2380</v>
      </c>
      <c r="U360" s="350" t="s">
        <v>1477</v>
      </c>
      <c r="V360" s="261" t="s">
        <v>2219</v>
      </c>
      <c r="W360" s="388" t="s">
        <v>1511</v>
      </c>
      <c r="X360" s="261" t="s">
        <v>1477</v>
      </c>
      <c r="Y360" s="261" t="s">
        <v>1477</v>
      </c>
      <c r="Z360" s="260"/>
      <c r="AA360" s="260"/>
      <c r="AB360" s="339">
        <v>320</v>
      </c>
      <c r="AC360" s="334"/>
      <c r="AD360" s="334"/>
      <c r="AE360" s="334"/>
      <c r="AF360" s="334"/>
      <c r="AG360" s="468" t="s">
        <v>781</v>
      </c>
      <c r="AH360" s="126">
        <v>54.9</v>
      </c>
      <c r="AI360" s="146">
        <v>18</v>
      </c>
      <c r="AJ360" s="145">
        <v>24.7</v>
      </c>
      <c r="AK360" s="139">
        <v>35.535639369505184</v>
      </c>
      <c r="AL360" s="144">
        <v>4.1997235023041473</v>
      </c>
      <c r="AM360" s="139">
        <v>7.64</v>
      </c>
      <c r="AN360" s="116" t="s">
        <v>124</v>
      </c>
      <c r="AO360" s="143">
        <v>2.13</v>
      </c>
      <c r="AP360" s="361">
        <v>0.15688606742919839</v>
      </c>
      <c r="AQ360" s="116">
        <v>43.3</v>
      </c>
      <c r="AR360" s="116">
        <v>55.5</v>
      </c>
      <c r="AS360" s="142">
        <v>0.78018018018018009</v>
      </c>
      <c r="AT360" s="120">
        <v>0.5</v>
      </c>
      <c r="AU360" s="116" t="s">
        <v>124</v>
      </c>
      <c r="AV360" s="116">
        <v>12.2</v>
      </c>
      <c r="AW360" s="119">
        <v>17.100000000000001</v>
      </c>
      <c r="AX360" s="440"/>
      <c r="AY360" s="440"/>
      <c r="AZ360" s="440"/>
      <c r="BA360" s="440"/>
      <c r="BB360" s="440"/>
      <c r="BC360" s="440"/>
      <c r="BD360" s="440"/>
      <c r="BE360" s="440"/>
      <c r="BF360" s="440"/>
      <c r="BG360" s="440"/>
      <c r="BH360" s="440"/>
      <c r="BI360" s="440"/>
      <c r="BJ360" s="116" t="s">
        <v>793</v>
      </c>
      <c r="BK360" s="208" t="s">
        <v>409</v>
      </c>
      <c r="BL360" s="208" t="s">
        <v>409</v>
      </c>
      <c r="BM360" s="208">
        <v>320</v>
      </c>
      <c r="BN360" s="483">
        <v>8.6999999999999994E-2</v>
      </c>
      <c r="BO360" s="483">
        <v>0.91300000000000003</v>
      </c>
      <c r="BP360" s="208">
        <v>2.1</v>
      </c>
      <c r="BQ360" s="208">
        <v>615.29999999999995</v>
      </c>
      <c r="BR360" s="208" t="s">
        <v>409</v>
      </c>
      <c r="BS360" s="393">
        <v>2.13</v>
      </c>
      <c r="BT360" s="276">
        <v>2</v>
      </c>
      <c r="BU360" s="116">
        <v>9.39</v>
      </c>
    </row>
    <row r="361" spans="1:82">
      <c r="A361" s="116">
        <v>262</v>
      </c>
      <c r="B361" s="116">
        <f>COUNTIFS($D$2:D361,D361,$F$2:F361,F361)</f>
        <v>1</v>
      </c>
      <c r="C361" s="345">
        <v>7329</v>
      </c>
      <c r="D361" s="154" t="s">
        <v>2383</v>
      </c>
      <c r="E361" s="152" t="s">
        <v>2157</v>
      </c>
      <c r="F361" s="152">
        <v>7754235313</v>
      </c>
      <c r="G361" s="152">
        <v>40</v>
      </c>
      <c r="H361" s="152" t="s">
        <v>2378</v>
      </c>
      <c r="I361" s="324" t="s">
        <v>2156</v>
      </c>
      <c r="J361" s="153" t="s">
        <v>812</v>
      </c>
      <c r="K361" s="318" t="s">
        <v>670</v>
      </c>
      <c r="L361" s="152">
        <v>4.5</v>
      </c>
      <c r="M361" s="152" t="s">
        <v>836</v>
      </c>
      <c r="N361" s="152"/>
      <c r="O361" s="152"/>
      <c r="P361" s="380" t="s">
        <v>2343</v>
      </c>
      <c r="S361" s="261" t="s">
        <v>2172</v>
      </c>
      <c r="T361" s="286" t="s">
        <v>2380</v>
      </c>
      <c r="U361" s="350" t="s">
        <v>1477</v>
      </c>
      <c r="V361" s="261" t="s">
        <v>2219</v>
      </c>
      <c r="W361" s="388" t="s">
        <v>1511</v>
      </c>
      <c r="X361" s="261" t="s">
        <v>1477</v>
      </c>
      <c r="Y361" s="261" t="s">
        <v>1477</v>
      </c>
      <c r="Z361" s="260"/>
      <c r="AA361" s="260"/>
      <c r="AB361" s="339">
        <v>258</v>
      </c>
      <c r="AC361" s="334"/>
      <c r="AD361" s="334"/>
      <c r="AE361" s="334"/>
      <c r="AF361" s="334"/>
      <c r="AG361" s="468" t="s">
        <v>777</v>
      </c>
      <c r="AH361" s="126">
        <v>55.3</v>
      </c>
      <c r="AI361" s="146">
        <v>35.5</v>
      </c>
      <c r="AJ361" s="145">
        <v>8.42</v>
      </c>
      <c r="AK361" s="139">
        <v>43.199473337722189</v>
      </c>
      <c r="AL361" s="144">
        <v>1.5337924528301887</v>
      </c>
      <c r="AM361" s="139">
        <v>2.77</v>
      </c>
      <c r="AN361" s="116" t="s">
        <v>124</v>
      </c>
      <c r="AO361" s="143">
        <v>18.399999999999999</v>
      </c>
      <c r="AP361" s="361">
        <v>0.14549045424621462</v>
      </c>
      <c r="AQ361" s="116">
        <v>42</v>
      </c>
      <c r="AR361" s="116">
        <v>57.4</v>
      </c>
      <c r="AS361" s="142">
        <v>0.73170731707317072</v>
      </c>
      <c r="AT361" s="120">
        <v>0.5</v>
      </c>
      <c r="AU361" s="116" t="s">
        <v>124</v>
      </c>
      <c r="AV361" s="116">
        <v>6.49</v>
      </c>
      <c r="AW361" s="119">
        <v>12.9</v>
      </c>
      <c r="AX361" s="440"/>
      <c r="AY361" s="440"/>
      <c r="AZ361" s="440"/>
      <c r="BA361" s="440"/>
      <c r="BB361" s="440"/>
      <c r="BC361" s="440"/>
      <c r="BD361" s="440"/>
      <c r="BE361" s="440"/>
      <c r="BF361" s="440"/>
      <c r="BG361" s="440"/>
      <c r="BH361" s="440"/>
      <c r="BI361" s="440"/>
      <c r="BJ361" s="118" t="s">
        <v>173</v>
      </c>
      <c r="BK361" s="208" t="s">
        <v>409</v>
      </c>
      <c r="BL361" s="208" t="s">
        <v>409</v>
      </c>
      <c r="BM361" s="208">
        <v>258</v>
      </c>
      <c r="BN361" s="483">
        <v>0.14000000000000001</v>
      </c>
      <c r="BO361" s="483">
        <v>0.86</v>
      </c>
      <c r="BP361" s="208" t="s">
        <v>409</v>
      </c>
      <c r="BQ361" s="208" t="s">
        <v>409</v>
      </c>
      <c r="BR361" s="208" t="s">
        <v>409</v>
      </c>
      <c r="BS361" s="208" t="s">
        <v>409</v>
      </c>
      <c r="BT361" s="276">
        <v>0</v>
      </c>
      <c r="BU361" s="116">
        <v>6.2</v>
      </c>
      <c r="BW361" s="114"/>
      <c r="BX361" s="485"/>
    </row>
    <row r="362" spans="1:82">
      <c r="A362" s="116">
        <v>263</v>
      </c>
      <c r="B362" s="116">
        <f>COUNTIFS($D$2:D362,D362,$F$2:F362,F362)</f>
        <v>1</v>
      </c>
      <c r="C362" s="345">
        <v>7330</v>
      </c>
      <c r="D362" s="154" t="s">
        <v>2382</v>
      </c>
      <c r="E362" s="152" t="s">
        <v>955</v>
      </c>
      <c r="F362" s="152">
        <v>525218087</v>
      </c>
      <c r="G362" s="152">
        <v>65</v>
      </c>
      <c r="H362" s="152" t="s">
        <v>2378</v>
      </c>
      <c r="I362" s="324" t="s">
        <v>2381</v>
      </c>
      <c r="J362" s="153" t="s">
        <v>812</v>
      </c>
      <c r="K362" s="318" t="s">
        <v>670</v>
      </c>
      <c r="L362" s="152">
        <v>16.5</v>
      </c>
      <c r="M362" s="152">
        <v>1</v>
      </c>
      <c r="N362" s="152"/>
      <c r="O362" s="152"/>
      <c r="P362" s="380" t="s">
        <v>2343</v>
      </c>
      <c r="S362" s="261" t="s">
        <v>2172</v>
      </c>
      <c r="T362" s="286" t="s">
        <v>2380</v>
      </c>
      <c r="U362" s="350" t="s">
        <v>1477</v>
      </c>
      <c r="V362" s="261" t="s">
        <v>2219</v>
      </c>
      <c r="W362" s="388" t="s">
        <v>1511</v>
      </c>
      <c r="X362" s="261" t="s">
        <v>1477</v>
      </c>
      <c r="Y362" s="261" t="s">
        <v>1477</v>
      </c>
      <c r="Z362" s="260"/>
      <c r="AA362" s="260"/>
      <c r="AB362" s="339">
        <v>624</v>
      </c>
      <c r="AC362" s="334"/>
      <c r="AD362" s="334"/>
      <c r="AE362" s="334"/>
      <c r="AF362" s="334"/>
      <c r="AG362" s="468" t="s">
        <v>777</v>
      </c>
      <c r="AH362" s="126">
        <v>13.4</v>
      </c>
      <c r="AI362" s="146">
        <v>41.9</v>
      </c>
      <c r="AJ362" s="145">
        <v>42.8</v>
      </c>
      <c r="AK362" s="139">
        <v>10.875165532223395</v>
      </c>
      <c r="AL362" s="144">
        <v>0.60416184971098263</v>
      </c>
      <c r="AM362" s="139">
        <v>4.51</v>
      </c>
      <c r="AN362" s="116" t="s">
        <v>124</v>
      </c>
      <c r="AO362" s="143">
        <v>8.3699999999999992</v>
      </c>
      <c r="AP362" s="361">
        <v>8.3729150557826121E-2</v>
      </c>
      <c r="AQ362" s="116">
        <v>38</v>
      </c>
      <c r="AR362" s="116">
        <v>62.5</v>
      </c>
      <c r="AS362" s="142">
        <v>0.60799999999999998</v>
      </c>
      <c r="AT362" s="120">
        <v>0.2</v>
      </c>
      <c r="AU362" s="116" t="s">
        <v>124</v>
      </c>
      <c r="AV362" s="116">
        <v>5.03</v>
      </c>
      <c r="AW362" s="119">
        <v>8.52</v>
      </c>
      <c r="AX362" s="440"/>
      <c r="AY362" s="440"/>
      <c r="AZ362" s="440"/>
      <c r="BA362" s="440"/>
      <c r="BB362" s="484"/>
      <c r="BC362" s="440"/>
      <c r="BD362" s="440"/>
      <c r="BE362" s="440"/>
      <c r="BF362" s="440"/>
      <c r="BG362" s="440"/>
      <c r="BH362" s="440"/>
      <c r="BI362" s="440"/>
      <c r="BJ362" s="116" t="s">
        <v>789</v>
      </c>
      <c r="BK362" s="208" t="s">
        <v>409</v>
      </c>
      <c r="BL362" s="208" t="s">
        <v>409</v>
      </c>
      <c r="BM362" s="208">
        <v>624</v>
      </c>
      <c r="BN362" s="483">
        <v>0.26900000000000002</v>
      </c>
      <c r="BO362" s="483">
        <v>0.73099999999999998</v>
      </c>
      <c r="BP362" s="208" t="s">
        <v>409</v>
      </c>
      <c r="BQ362" s="208" t="s">
        <v>409</v>
      </c>
      <c r="BR362" s="208" t="s">
        <v>409</v>
      </c>
      <c r="BS362" s="208" t="s">
        <v>409</v>
      </c>
      <c r="BT362" s="276">
        <v>0</v>
      </c>
      <c r="BU362" s="116">
        <v>82.3</v>
      </c>
      <c r="BY362" s="485"/>
      <c r="BZ362" s="114"/>
      <c r="CA362" s="114"/>
      <c r="CB362" s="114"/>
      <c r="CC362" s="114"/>
      <c r="CD362" s="114"/>
    </row>
    <row r="363" spans="1:82">
      <c r="A363" s="116">
        <v>264</v>
      </c>
      <c r="B363" s="116">
        <f>COUNTIFS($D$2:D363,D363,$F$2:F363,F363)</f>
        <v>1</v>
      </c>
      <c r="C363" s="345">
        <v>7331</v>
      </c>
      <c r="D363" s="154" t="s">
        <v>2060</v>
      </c>
      <c r="E363" s="152" t="s">
        <v>1183</v>
      </c>
      <c r="F363" s="152">
        <v>5457081047</v>
      </c>
      <c r="G363" s="152">
        <v>63</v>
      </c>
      <c r="H363" s="152" t="s">
        <v>2378</v>
      </c>
      <c r="I363" s="324" t="s">
        <v>55</v>
      </c>
      <c r="J363" s="153" t="s">
        <v>812</v>
      </c>
      <c r="K363" s="318" t="s">
        <v>670</v>
      </c>
      <c r="L363" s="152">
        <v>6</v>
      </c>
      <c r="M363" s="152">
        <v>6</v>
      </c>
      <c r="N363" s="152"/>
      <c r="O363" s="152"/>
      <c r="P363" s="380" t="s">
        <v>2343</v>
      </c>
      <c r="S363" s="261" t="s">
        <v>2172</v>
      </c>
      <c r="T363" s="286" t="s">
        <v>2380</v>
      </c>
      <c r="U363" s="350" t="s">
        <v>1477</v>
      </c>
      <c r="V363" s="261" t="s">
        <v>2219</v>
      </c>
      <c r="W363" s="388" t="s">
        <v>1511</v>
      </c>
      <c r="X363" s="261" t="s">
        <v>1477</v>
      </c>
      <c r="Y363" s="261" t="s">
        <v>1477</v>
      </c>
      <c r="Z363" s="260"/>
      <c r="AA363" s="260"/>
      <c r="AB363" s="339">
        <v>294</v>
      </c>
      <c r="AC363" s="334"/>
      <c r="AD363" s="334"/>
      <c r="AE363" s="334"/>
      <c r="AF363" s="334"/>
      <c r="AG363" s="468" t="s">
        <v>777</v>
      </c>
      <c r="AH363" s="126">
        <v>53.5</v>
      </c>
      <c r="AI363" s="146">
        <v>36.700000000000003</v>
      </c>
      <c r="AJ363" s="145">
        <v>7.87</v>
      </c>
      <c r="AK363" s="139">
        <v>37.606697500146353</v>
      </c>
      <c r="AL363" s="144">
        <v>1.0405919661733616</v>
      </c>
      <c r="AM363" s="139">
        <v>1.95</v>
      </c>
      <c r="AN363" s="116" t="s">
        <v>124</v>
      </c>
      <c r="AO363" s="143">
        <v>5.37</v>
      </c>
      <c r="AP363" s="361">
        <v>6.7021837128973707E-2</v>
      </c>
      <c r="AQ363" s="116">
        <v>38.200000000000003</v>
      </c>
      <c r="AR363" s="116">
        <v>61.6</v>
      </c>
      <c r="AS363" s="142">
        <v>0.6201298701298702</v>
      </c>
      <c r="AT363" s="120">
        <v>0.8</v>
      </c>
      <c r="AU363" s="116" t="s">
        <v>124</v>
      </c>
      <c r="AV363" s="116">
        <v>10.199999999999999</v>
      </c>
      <c r="AW363" s="119">
        <v>26.1</v>
      </c>
      <c r="AX363" s="440">
        <v>10</v>
      </c>
      <c r="AY363" s="440">
        <v>90</v>
      </c>
      <c r="AZ363" s="440"/>
      <c r="BA363" s="437">
        <v>3.5999999999999979</v>
      </c>
      <c r="BB363" s="438">
        <v>33.299999999999997</v>
      </c>
      <c r="BC363" s="438">
        <v>2.2999999999999998</v>
      </c>
      <c r="BD363" s="438">
        <v>0.8</v>
      </c>
      <c r="BE363" s="438">
        <v>27</v>
      </c>
      <c r="BF363" s="438">
        <v>9</v>
      </c>
      <c r="BG363" s="438">
        <v>59.8</v>
      </c>
      <c r="BH363" s="438">
        <v>19.899999999999999</v>
      </c>
      <c r="BI363" s="437">
        <v>0.4</v>
      </c>
      <c r="BJ363" s="118" t="s">
        <v>173</v>
      </c>
      <c r="BK363" s="208" t="s">
        <v>409</v>
      </c>
      <c r="BL363" s="208" t="s">
        <v>409</v>
      </c>
      <c r="BM363" s="208">
        <v>294</v>
      </c>
      <c r="BN363" s="483">
        <v>0.15</v>
      </c>
      <c r="BO363" s="483">
        <v>0.85</v>
      </c>
      <c r="BP363" s="208" t="s">
        <v>409</v>
      </c>
      <c r="BQ363" s="208" t="s">
        <v>409</v>
      </c>
      <c r="BR363" s="208" t="s">
        <v>409</v>
      </c>
      <c r="BS363" s="208" t="s">
        <v>409</v>
      </c>
      <c r="BT363" s="276">
        <v>9</v>
      </c>
      <c r="BU363" s="116">
        <v>19</v>
      </c>
    </row>
    <row r="364" spans="1:82">
      <c r="A364" s="116">
        <v>265</v>
      </c>
      <c r="B364" s="116">
        <f>COUNTIFS($D$2:D364,D364,$F$2:F364,F364)</f>
        <v>1</v>
      </c>
      <c r="C364" s="345">
        <v>7332</v>
      </c>
      <c r="D364" s="154" t="s">
        <v>2379</v>
      </c>
      <c r="E364" s="152" t="s">
        <v>1731</v>
      </c>
      <c r="F364" s="152">
        <v>6857241215</v>
      </c>
      <c r="G364" s="152">
        <v>49</v>
      </c>
      <c r="H364" s="152" t="s">
        <v>2378</v>
      </c>
      <c r="I364" s="324" t="s">
        <v>1482</v>
      </c>
      <c r="J364" s="153" t="s">
        <v>812</v>
      </c>
      <c r="K364" s="318" t="s">
        <v>670</v>
      </c>
      <c r="L364" s="152">
        <v>10</v>
      </c>
      <c r="M364" s="152">
        <v>3</v>
      </c>
      <c r="N364" s="152"/>
      <c r="O364" s="152"/>
      <c r="P364" s="380" t="s">
        <v>2343</v>
      </c>
      <c r="S364" s="261" t="s">
        <v>2172</v>
      </c>
      <c r="T364" s="286" t="s">
        <v>2254</v>
      </c>
      <c r="U364" s="350" t="s">
        <v>1477</v>
      </c>
      <c r="V364" s="261" t="s">
        <v>2219</v>
      </c>
      <c r="W364" s="388" t="s">
        <v>1511</v>
      </c>
      <c r="X364" s="261" t="s">
        <v>1477</v>
      </c>
      <c r="Y364" s="261" t="s">
        <v>1477</v>
      </c>
      <c r="Z364" s="260"/>
      <c r="AA364" s="260"/>
      <c r="AB364" s="339">
        <v>294</v>
      </c>
      <c r="AC364" s="334"/>
      <c r="AD364" s="334"/>
      <c r="AE364" s="334"/>
      <c r="AF364" s="334"/>
      <c r="AG364" s="468" t="s">
        <v>777</v>
      </c>
      <c r="AH364" s="126">
        <v>56.1</v>
      </c>
      <c r="AI364" s="146">
        <v>28</v>
      </c>
      <c r="AJ364" s="145">
        <v>13.6</v>
      </c>
      <c r="AK364" s="139">
        <v>45.451068018230259</v>
      </c>
      <c r="AL364" s="144">
        <v>1.9927777777777778</v>
      </c>
      <c r="AM364" s="139">
        <v>3.56</v>
      </c>
      <c r="AN364" s="116" t="s">
        <v>124</v>
      </c>
      <c r="AO364" s="143">
        <v>13.8</v>
      </c>
      <c r="AP364" s="361">
        <v>0.29355923664335798</v>
      </c>
      <c r="AQ364" s="116">
        <v>27</v>
      </c>
      <c r="AR364" s="116">
        <v>72.5</v>
      </c>
      <c r="AS364" s="142">
        <v>0.3724137931034483</v>
      </c>
      <c r="AT364" s="120">
        <v>0.7</v>
      </c>
      <c r="AU364" s="116" t="s">
        <v>124</v>
      </c>
      <c r="AV364" s="116">
        <v>1.8</v>
      </c>
      <c r="AW364" s="119">
        <v>4.1500000000000004</v>
      </c>
      <c r="AX364" s="440"/>
      <c r="AY364" s="440"/>
      <c r="AZ364" s="440"/>
      <c r="BA364" s="440"/>
      <c r="BB364" s="484"/>
      <c r="BC364" s="440"/>
      <c r="BD364" s="440"/>
      <c r="BE364" s="440"/>
      <c r="BF364" s="440"/>
      <c r="BG364" s="440"/>
      <c r="BH364" s="440"/>
      <c r="BI364" s="440"/>
      <c r="BJ364" s="118" t="s">
        <v>173</v>
      </c>
      <c r="BK364" s="208" t="s">
        <v>409</v>
      </c>
      <c r="BL364" s="208" t="s">
        <v>409</v>
      </c>
      <c r="BM364" s="208">
        <v>294</v>
      </c>
      <c r="BN364" s="483">
        <v>0.129</v>
      </c>
      <c r="BO364" s="483">
        <v>0.871</v>
      </c>
      <c r="BP364" s="208">
        <v>0.5</v>
      </c>
      <c r="BQ364" s="208">
        <v>511.5</v>
      </c>
      <c r="BR364" s="208" t="s">
        <v>409</v>
      </c>
      <c r="BS364" s="393">
        <v>1.99</v>
      </c>
      <c r="BT364" s="276">
        <v>0</v>
      </c>
      <c r="BU364" s="116">
        <v>46.3</v>
      </c>
    </row>
    <row r="365" spans="1:82">
      <c r="A365" s="116">
        <v>266</v>
      </c>
      <c r="B365" s="116">
        <f>COUNTIFS($D$2:D365,D365,$F$2:F365,F365)</f>
        <v>1</v>
      </c>
      <c r="C365" s="345">
        <v>7333</v>
      </c>
      <c r="D365" s="154" t="s">
        <v>2377</v>
      </c>
      <c r="E365" s="152" t="s">
        <v>1202</v>
      </c>
      <c r="F365" s="152">
        <v>435305432</v>
      </c>
      <c r="G365" s="152">
        <v>74</v>
      </c>
      <c r="H365" s="152" t="s">
        <v>2376</v>
      </c>
      <c r="I365" s="324" t="s">
        <v>2375</v>
      </c>
      <c r="J365" s="153" t="s">
        <v>812</v>
      </c>
      <c r="K365" s="318" t="s">
        <v>670</v>
      </c>
      <c r="L365" s="152">
        <v>9</v>
      </c>
      <c r="M365" s="152">
        <v>2</v>
      </c>
      <c r="N365" s="152"/>
      <c r="O365" s="152"/>
      <c r="P365" s="380" t="s">
        <v>2343</v>
      </c>
      <c r="S365" s="261" t="s">
        <v>2172</v>
      </c>
      <c r="T365" s="286" t="s">
        <v>2254</v>
      </c>
      <c r="U365" s="350" t="s">
        <v>1477</v>
      </c>
      <c r="V365" s="261" t="s">
        <v>2219</v>
      </c>
      <c r="W365" s="388" t="s">
        <v>1511</v>
      </c>
      <c r="X365" s="261" t="s">
        <v>1477</v>
      </c>
      <c r="Y365" s="261" t="s">
        <v>1477</v>
      </c>
      <c r="Z365" s="260"/>
      <c r="AA365" s="260"/>
      <c r="AB365" s="339">
        <v>202</v>
      </c>
      <c r="AC365" s="334"/>
      <c r="AD365" s="334"/>
      <c r="AE365" s="334"/>
      <c r="AF365" s="334"/>
      <c r="AG365" s="468" t="s">
        <v>781</v>
      </c>
      <c r="AH365" s="126">
        <v>30.3</v>
      </c>
      <c r="AI365" s="146">
        <v>43.9</v>
      </c>
      <c r="AJ365" s="145">
        <v>23.4</v>
      </c>
      <c r="AK365" s="139">
        <v>19.536428863977669</v>
      </c>
      <c r="AL365" s="144">
        <v>0.72827893175074188</v>
      </c>
      <c r="AM365" s="139">
        <v>2.41</v>
      </c>
      <c r="AN365" s="116" t="s">
        <v>124</v>
      </c>
      <c r="AO365" s="143">
        <v>14.8</v>
      </c>
      <c r="AP365" s="361">
        <v>0.17201887050043235</v>
      </c>
      <c r="AQ365" s="116">
        <v>68.400000000000006</v>
      </c>
      <c r="AR365" s="116">
        <v>29.9</v>
      </c>
      <c r="AS365" s="142">
        <v>2.2876254180602009</v>
      </c>
      <c r="AT365" s="120">
        <v>0.6</v>
      </c>
      <c r="AU365" s="116" t="s">
        <v>124</v>
      </c>
      <c r="AV365" s="116">
        <v>13</v>
      </c>
      <c r="AW365" s="119">
        <v>19</v>
      </c>
      <c r="AX365" s="440">
        <v>15.2</v>
      </c>
      <c r="AY365" s="440">
        <v>89.9</v>
      </c>
      <c r="AZ365" s="440"/>
      <c r="BA365" s="437">
        <v>5</v>
      </c>
      <c r="BB365" s="438">
        <v>43.9</v>
      </c>
      <c r="BC365" s="438">
        <v>11.2</v>
      </c>
      <c r="BD365" s="438">
        <v>4.9000000000000004</v>
      </c>
      <c r="BE365" s="438">
        <v>22.2</v>
      </c>
      <c r="BF365" s="438">
        <v>9.8000000000000007</v>
      </c>
      <c r="BG365" s="438">
        <v>55.2</v>
      </c>
      <c r="BH365" s="438">
        <v>24.2</v>
      </c>
      <c r="BI365" s="437">
        <v>0.6</v>
      </c>
      <c r="BJ365" s="116" t="s">
        <v>172</v>
      </c>
      <c r="BK365" s="208" t="s">
        <v>409</v>
      </c>
      <c r="BL365" s="208" t="s">
        <v>409</v>
      </c>
      <c r="BM365" s="208">
        <v>202</v>
      </c>
      <c r="BN365" s="483">
        <v>0.17299999999999999</v>
      </c>
      <c r="BO365" s="483">
        <v>0.82699999999999996</v>
      </c>
      <c r="BP365" s="208" t="s">
        <v>409</v>
      </c>
      <c r="BQ365" s="208" t="s">
        <v>409</v>
      </c>
      <c r="BR365" s="208" t="s">
        <v>409</v>
      </c>
      <c r="BS365" s="208" t="s">
        <v>409</v>
      </c>
      <c r="BT365" s="276">
        <v>0</v>
      </c>
      <c r="BU365" s="116">
        <v>14.3</v>
      </c>
    </row>
    <row r="366" spans="1:82">
      <c r="A366" s="116">
        <v>267</v>
      </c>
      <c r="B366" s="116">
        <f>COUNTIFS($D$2:D366,D366,$F$2:F366,F366)</f>
        <v>1</v>
      </c>
      <c r="C366" s="345">
        <v>7340</v>
      </c>
      <c r="D366" s="154" t="s">
        <v>2333</v>
      </c>
      <c r="E366" s="152" t="s">
        <v>1022</v>
      </c>
      <c r="F366" s="152">
        <v>435827440</v>
      </c>
      <c r="G366" s="152">
        <v>74</v>
      </c>
      <c r="H366" s="152" t="s">
        <v>2374</v>
      </c>
      <c r="I366" s="324" t="s">
        <v>60</v>
      </c>
      <c r="J366" s="153" t="s">
        <v>812</v>
      </c>
      <c r="K366" s="318" t="s">
        <v>670</v>
      </c>
      <c r="L366" s="152">
        <v>13</v>
      </c>
      <c r="M366" s="152">
        <v>1</v>
      </c>
      <c r="N366" s="152"/>
      <c r="O366" s="152"/>
      <c r="P366" s="380" t="s">
        <v>2343</v>
      </c>
      <c r="S366" s="261" t="s">
        <v>2172</v>
      </c>
      <c r="T366" s="286" t="s">
        <v>2254</v>
      </c>
      <c r="U366" s="350" t="s">
        <v>1477</v>
      </c>
      <c r="V366" s="261" t="s">
        <v>2219</v>
      </c>
      <c r="W366" s="388" t="s">
        <v>1511</v>
      </c>
      <c r="X366" s="261" t="s">
        <v>1477</v>
      </c>
      <c r="Y366" s="261" t="s">
        <v>1477</v>
      </c>
      <c r="Z366" s="260"/>
      <c r="AA366" s="260"/>
      <c r="AB366" s="339">
        <v>128</v>
      </c>
      <c r="AC366" s="334"/>
      <c r="AD366" s="334"/>
      <c r="AE366" s="334"/>
      <c r="AF366" s="334"/>
      <c r="AG366" s="468" t="s">
        <v>781</v>
      </c>
      <c r="AH366" s="126">
        <v>9.9</v>
      </c>
      <c r="AI366" s="146">
        <v>79.2</v>
      </c>
      <c r="AJ366" s="145">
        <v>7.93</v>
      </c>
      <c r="AK366" s="139">
        <v>9.1028543151644055</v>
      </c>
      <c r="AL366" s="144">
        <v>0.3666666666666667</v>
      </c>
      <c r="AM366" s="139">
        <v>3.7</v>
      </c>
      <c r="AN366" s="116" t="s">
        <v>124</v>
      </c>
      <c r="AO366" s="143">
        <v>30.5</v>
      </c>
      <c r="AP366" s="361">
        <v>0.45367923435706842</v>
      </c>
      <c r="AQ366" s="116">
        <v>40.700000000000003</v>
      </c>
      <c r="AR366" s="116">
        <v>57.7</v>
      </c>
      <c r="AS366" s="142">
        <v>0.70537261698440212</v>
      </c>
      <c r="AT366" s="120">
        <v>0.2</v>
      </c>
      <c r="AU366" s="116" t="s">
        <v>124</v>
      </c>
      <c r="AV366" s="116">
        <v>1.96</v>
      </c>
      <c r="AW366" s="119">
        <v>7.04</v>
      </c>
      <c r="AX366" s="440"/>
      <c r="AY366" s="440"/>
      <c r="AZ366" s="440"/>
      <c r="BA366" s="440"/>
      <c r="BB366" s="440"/>
      <c r="BC366" s="440"/>
      <c r="BD366" s="440"/>
      <c r="BE366" s="440"/>
      <c r="BF366" s="440"/>
      <c r="BG366" s="440"/>
      <c r="BH366" s="440"/>
      <c r="BI366" s="440"/>
      <c r="BJ366" s="118" t="s">
        <v>172</v>
      </c>
      <c r="BK366" s="214" t="s">
        <v>409</v>
      </c>
      <c r="BL366" s="214" t="s">
        <v>409</v>
      </c>
      <c r="BM366" s="211">
        <v>128</v>
      </c>
      <c r="BN366" s="211">
        <v>17.2</v>
      </c>
      <c r="BO366" s="211">
        <v>82.8</v>
      </c>
      <c r="BP366" s="212" t="s">
        <v>409</v>
      </c>
      <c r="BQ366" s="212" t="s">
        <v>409</v>
      </c>
      <c r="BR366" s="212" t="s">
        <v>409</v>
      </c>
      <c r="BS366" s="212" t="s">
        <v>409</v>
      </c>
      <c r="BT366" s="210">
        <v>0</v>
      </c>
      <c r="BU366" s="116">
        <v>6.29</v>
      </c>
    </row>
    <row r="367" spans="1:82">
      <c r="A367" s="116">
        <v>268</v>
      </c>
      <c r="B367" s="116">
        <f>COUNTIFS($D$2:D367,D367,$F$2:F367,F367)</f>
        <v>1</v>
      </c>
      <c r="C367" s="345">
        <v>7360</v>
      </c>
      <c r="D367" s="154" t="s">
        <v>501</v>
      </c>
      <c r="E367" s="152" t="s">
        <v>926</v>
      </c>
      <c r="F367" s="152">
        <v>385406432</v>
      </c>
      <c r="G367" s="152">
        <v>79</v>
      </c>
      <c r="H367" s="152" t="s">
        <v>2371</v>
      </c>
      <c r="I367" s="324" t="s">
        <v>2373</v>
      </c>
      <c r="J367" s="153" t="s">
        <v>812</v>
      </c>
      <c r="K367" s="318" t="s">
        <v>670</v>
      </c>
      <c r="L367" s="152">
        <v>3</v>
      </c>
      <c r="M367" s="152" t="s">
        <v>2332</v>
      </c>
      <c r="N367" s="152"/>
      <c r="O367" s="152"/>
      <c r="P367" s="380" t="s">
        <v>2343</v>
      </c>
      <c r="S367" s="261" t="s">
        <v>2172</v>
      </c>
      <c r="T367" s="286" t="s">
        <v>2254</v>
      </c>
      <c r="U367" s="350" t="s">
        <v>1477</v>
      </c>
      <c r="V367" s="261" t="s">
        <v>2219</v>
      </c>
      <c r="W367" s="388" t="s">
        <v>1511</v>
      </c>
      <c r="X367" s="261" t="s">
        <v>1477</v>
      </c>
      <c r="Y367" s="261" t="s">
        <v>1477</v>
      </c>
      <c r="Z367" s="260"/>
      <c r="AA367" s="260"/>
      <c r="AB367" s="339">
        <v>143</v>
      </c>
      <c r="AC367" s="334"/>
      <c r="AD367" s="334"/>
      <c r="AE367" s="334"/>
      <c r="AF367" s="334"/>
      <c r="AG367" s="468" t="s">
        <v>777</v>
      </c>
      <c r="AH367" s="126">
        <v>73.7</v>
      </c>
      <c r="AI367" s="146">
        <v>21.4</v>
      </c>
      <c r="AJ367" s="145">
        <v>3.29</v>
      </c>
      <c r="AK367" s="139">
        <v>57.5</v>
      </c>
      <c r="AL367" s="144">
        <v>2.006160458452722</v>
      </c>
      <c r="AM367" s="139">
        <v>2.72</v>
      </c>
      <c r="AN367" s="116" t="s">
        <v>124</v>
      </c>
      <c r="AO367" s="143">
        <v>53.3</v>
      </c>
      <c r="AP367" s="361">
        <v>0.15558031887536433</v>
      </c>
      <c r="AQ367" s="116">
        <v>70.7</v>
      </c>
      <c r="AR367" s="116">
        <v>28.4</v>
      </c>
      <c r="AS367" s="142">
        <v>2.48943661971831</v>
      </c>
      <c r="AT367" s="120">
        <v>0.8</v>
      </c>
      <c r="AU367" s="116" t="s">
        <v>124</v>
      </c>
      <c r="AV367" s="116">
        <v>17.8</v>
      </c>
      <c r="AW367" s="119">
        <v>10.1</v>
      </c>
      <c r="AX367" s="440"/>
      <c r="AY367" s="440"/>
      <c r="AZ367" s="440"/>
      <c r="BA367" s="440"/>
      <c r="BB367" s="440"/>
      <c r="BC367" s="440"/>
      <c r="BD367" s="440"/>
      <c r="BE367" s="440"/>
      <c r="BF367" s="440"/>
      <c r="BG367" s="440"/>
      <c r="BH367" s="440"/>
      <c r="BI367" s="440"/>
      <c r="BJ367" s="118" t="s">
        <v>173</v>
      </c>
      <c r="BK367" s="211" t="s">
        <v>409</v>
      </c>
      <c r="BL367" s="211" t="s">
        <v>409</v>
      </c>
      <c r="BM367" s="211">
        <v>143</v>
      </c>
      <c r="BN367" s="211">
        <v>23.8</v>
      </c>
      <c r="BO367" s="211">
        <v>76.2</v>
      </c>
      <c r="BP367" s="211" t="s">
        <v>409</v>
      </c>
      <c r="BQ367" s="211" t="s">
        <v>409</v>
      </c>
      <c r="BR367" s="211" t="s">
        <v>409</v>
      </c>
      <c r="BS367" s="211" t="s">
        <v>409</v>
      </c>
      <c r="BT367" s="210">
        <v>0</v>
      </c>
      <c r="BU367" s="116">
        <v>7.6</v>
      </c>
    </row>
    <row r="368" spans="1:82">
      <c r="A368" s="116">
        <v>269</v>
      </c>
      <c r="B368" s="116">
        <f>COUNTIFS($D$2:D368,D368,$F$2:F368,F368)</f>
        <v>1</v>
      </c>
      <c r="C368" s="345">
        <v>7361</v>
      </c>
      <c r="D368" s="154" t="s">
        <v>2372</v>
      </c>
      <c r="E368" s="152" t="s">
        <v>1086</v>
      </c>
      <c r="F368" s="152">
        <v>375319463</v>
      </c>
      <c r="G368" s="152">
        <v>80</v>
      </c>
      <c r="H368" s="152" t="s">
        <v>2371</v>
      </c>
      <c r="I368" s="324" t="s">
        <v>55</v>
      </c>
      <c r="J368" s="153" t="s">
        <v>812</v>
      </c>
      <c r="K368" s="318" t="s">
        <v>670</v>
      </c>
      <c r="L368" s="152">
        <v>4</v>
      </c>
      <c r="M368" s="152" t="s">
        <v>2370</v>
      </c>
      <c r="N368" s="152"/>
      <c r="O368" s="152"/>
      <c r="P368" s="482" t="s">
        <v>2343</v>
      </c>
      <c r="Q368" s="380"/>
      <c r="R368" s="380"/>
      <c r="S368" s="261" t="s">
        <v>2172</v>
      </c>
      <c r="T368" s="286" t="s">
        <v>2254</v>
      </c>
      <c r="U368" s="350" t="s">
        <v>1477</v>
      </c>
      <c r="V368" s="261" t="s">
        <v>2219</v>
      </c>
      <c r="W368" s="388" t="s">
        <v>1511</v>
      </c>
      <c r="X368" s="261" t="s">
        <v>1477</v>
      </c>
      <c r="Y368" s="261" t="s">
        <v>1477</v>
      </c>
      <c r="Z368" s="260"/>
      <c r="AA368" s="260"/>
      <c r="AB368" s="339">
        <v>706</v>
      </c>
      <c r="AC368" s="339"/>
      <c r="AD368" s="339"/>
      <c r="AE368" s="339"/>
      <c r="AF368" s="339"/>
      <c r="AG368" s="481" t="s">
        <v>777</v>
      </c>
      <c r="AH368" s="480">
        <v>64.3</v>
      </c>
      <c r="AI368" s="66">
        <v>23.2</v>
      </c>
      <c r="AJ368" s="67">
        <v>11.5</v>
      </c>
      <c r="AK368" s="478">
        <v>58.620224252491695</v>
      </c>
      <c r="AL368" s="479">
        <v>0.48712121212121212</v>
      </c>
      <c r="AM368" s="478">
        <v>0.75</v>
      </c>
      <c r="AN368" s="152" t="s">
        <v>124</v>
      </c>
      <c r="AO368" s="477">
        <v>19.899999999999999</v>
      </c>
      <c r="AP368" s="476">
        <v>7.4423795681063123E-2</v>
      </c>
      <c r="AQ368" s="152">
        <v>74.900000000000006</v>
      </c>
      <c r="AR368" s="152">
        <v>24.7</v>
      </c>
      <c r="AS368" s="475">
        <v>3.0323886639676116</v>
      </c>
      <c r="AT368" s="474">
        <v>2.7</v>
      </c>
      <c r="AU368" s="152" t="s">
        <v>124</v>
      </c>
      <c r="AV368" s="152">
        <v>16.5</v>
      </c>
      <c r="AW368" s="152">
        <v>13.3</v>
      </c>
      <c r="AX368" s="473"/>
      <c r="AY368" s="473"/>
      <c r="AZ368" s="473"/>
      <c r="BA368" s="473"/>
      <c r="BB368" s="473"/>
      <c r="BC368" s="473"/>
      <c r="BD368" s="473"/>
      <c r="BE368" s="473"/>
      <c r="BF368" s="473"/>
      <c r="BG368" s="473"/>
      <c r="BH368" s="473"/>
      <c r="BI368" s="473"/>
      <c r="BJ368" s="118" t="s">
        <v>173</v>
      </c>
      <c r="BK368" s="211" t="s">
        <v>409</v>
      </c>
      <c r="BL368" s="211" t="s">
        <v>409</v>
      </c>
      <c r="BM368" s="211">
        <v>706</v>
      </c>
      <c r="BN368" s="211">
        <v>12.9</v>
      </c>
      <c r="BO368" s="211">
        <v>87.1</v>
      </c>
      <c r="BP368" s="211" t="s">
        <v>409</v>
      </c>
      <c r="BQ368" s="211" t="s">
        <v>409</v>
      </c>
      <c r="BR368" s="211" t="s">
        <v>409</v>
      </c>
      <c r="BS368" s="211" t="s">
        <v>409</v>
      </c>
      <c r="BT368" s="210">
        <v>0</v>
      </c>
      <c r="BU368" s="116">
        <v>22.4</v>
      </c>
    </row>
    <row r="369" spans="1:73">
      <c r="A369" s="116">
        <v>270</v>
      </c>
      <c r="B369" s="116">
        <f>COUNTIFS($D$2:D369,D369,$F$2:F369,F369)</f>
        <v>2</v>
      </c>
      <c r="C369" s="345">
        <v>7368</v>
      </c>
      <c r="D369" s="154" t="s">
        <v>2369</v>
      </c>
      <c r="E369" s="152" t="s">
        <v>2368</v>
      </c>
      <c r="F369" s="152">
        <v>5508261935</v>
      </c>
      <c r="G369" s="152">
        <v>62</v>
      </c>
      <c r="H369" s="152" t="s">
        <v>2367</v>
      </c>
      <c r="I369" s="324" t="s">
        <v>104</v>
      </c>
      <c r="J369" s="153" t="s">
        <v>812</v>
      </c>
      <c r="K369" s="318" t="s">
        <v>670</v>
      </c>
      <c r="L369" s="152">
        <v>15</v>
      </c>
      <c r="M369" s="152" t="s">
        <v>1006</v>
      </c>
      <c r="N369" s="152"/>
      <c r="O369" s="152"/>
      <c r="P369" s="380" t="s">
        <v>2343</v>
      </c>
      <c r="S369" s="261" t="s">
        <v>2172</v>
      </c>
      <c r="T369" s="286" t="s">
        <v>2254</v>
      </c>
      <c r="U369" s="350" t="s">
        <v>1477</v>
      </c>
      <c r="V369" s="261" t="s">
        <v>2219</v>
      </c>
      <c r="W369" s="388" t="s">
        <v>1511</v>
      </c>
      <c r="X369" s="261" t="s">
        <v>1477</v>
      </c>
      <c r="Y369" s="261" t="s">
        <v>1477</v>
      </c>
      <c r="Z369" s="260"/>
      <c r="AA369" s="260"/>
      <c r="AB369" s="339">
        <v>179896</v>
      </c>
      <c r="AC369" s="334"/>
      <c r="AD369" s="334"/>
      <c r="AE369" s="334"/>
      <c r="AF369" s="334"/>
      <c r="AG369" s="468" t="s">
        <v>787</v>
      </c>
      <c r="AH369" s="126">
        <v>2.5000000000000001E-2</v>
      </c>
      <c r="AI369" s="146">
        <v>2.16</v>
      </c>
      <c r="AJ369" s="145">
        <v>97.4</v>
      </c>
      <c r="AK369" s="139">
        <v>1.2733564013840834E-2</v>
      </c>
      <c r="AL369" s="144">
        <v>1.1590909090909091E-2</v>
      </c>
      <c r="AM369" s="139">
        <v>0</v>
      </c>
      <c r="AN369" s="116" t="s">
        <v>124</v>
      </c>
      <c r="AO369" s="143" t="s">
        <v>124</v>
      </c>
      <c r="AP369" s="361">
        <v>7.6613610149942339E-4</v>
      </c>
      <c r="AQ369" s="116" t="s">
        <v>124</v>
      </c>
      <c r="AR369" s="116" t="s">
        <v>124</v>
      </c>
      <c r="AS369" s="142" t="s">
        <v>124</v>
      </c>
      <c r="AT369" s="120" t="s">
        <v>124</v>
      </c>
      <c r="AU369" s="116" t="s">
        <v>124</v>
      </c>
      <c r="AV369" s="116" t="s">
        <v>124</v>
      </c>
      <c r="AW369" s="119" t="s">
        <v>124</v>
      </c>
      <c r="AX369" s="440"/>
      <c r="AY369" s="440"/>
      <c r="AZ369" s="440"/>
      <c r="BA369" s="440"/>
      <c r="BB369" s="440"/>
      <c r="BC369" s="440"/>
      <c r="BD369" s="440"/>
      <c r="BE369" s="440"/>
      <c r="BF369" s="440"/>
      <c r="BG369" s="440"/>
      <c r="BH369" s="440"/>
      <c r="BI369" s="440"/>
      <c r="BJ369" s="467" t="s">
        <v>778</v>
      </c>
      <c r="BK369" s="285">
        <v>113.8</v>
      </c>
      <c r="BL369" s="285" t="s">
        <v>409</v>
      </c>
      <c r="BM369" s="285">
        <v>179896</v>
      </c>
      <c r="BN369" s="472">
        <v>90.8</v>
      </c>
      <c r="BO369" s="472">
        <v>9.1999999999999993</v>
      </c>
      <c r="BP369" s="472">
        <v>30.3</v>
      </c>
      <c r="BQ369" s="472" t="s">
        <v>411</v>
      </c>
      <c r="BR369" s="472" t="s">
        <v>409</v>
      </c>
      <c r="BS369" s="285">
        <v>13.32</v>
      </c>
      <c r="BT369" s="210" t="s">
        <v>2366</v>
      </c>
      <c r="BU369" s="116">
        <v>85</v>
      </c>
    </row>
    <row r="370" spans="1:73">
      <c r="A370" s="116">
        <v>271</v>
      </c>
      <c r="B370" s="116">
        <f>COUNTIFS($D$2:D370,D370,$F$2:F370,F370)</f>
        <v>1</v>
      </c>
      <c r="C370" s="345">
        <v>7370</v>
      </c>
      <c r="D370" s="154" t="s">
        <v>2365</v>
      </c>
      <c r="E370" s="152" t="s">
        <v>1012</v>
      </c>
      <c r="F370" s="152">
        <v>6401141659</v>
      </c>
      <c r="G370" s="152">
        <v>53</v>
      </c>
      <c r="H370" s="152" t="s">
        <v>2359</v>
      </c>
      <c r="I370" s="324" t="s">
        <v>57</v>
      </c>
      <c r="J370" s="153" t="s">
        <v>812</v>
      </c>
      <c r="K370" s="318" t="s">
        <v>670</v>
      </c>
      <c r="L370" s="152">
        <v>6</v>
      </c>
      <c r="M370" s="152" t="s">
        <v>2332</v>
      </c>
      <c r="N370" s="152"/>
      <c r="O370" s="152"/>
      <c r="P370" s="380" t="s">
        <v>2343</v>
      </c>
      <c r="S370" s="261" t="s">
        <v>2172</v>
      </c>
      <c r="T370" s="286" t="s">
        <v>2254</v>
      </c>
      <c r="U370" s="350" t="s">
        <v>1477</v>
      </c>
      <c r="V370" s="261" t="s">
        <v>2219</v>
      </c>
      <c r="W370" s="388" t="s">
        <v>1511</v>
      </c>
      <c r="X370" s="261" t="s">
        <v>1477</v>
      </c>
      <c r="Y370" s="261" t="s">
        <v>1477</v>
      </c>
      <c r="Z370" s="260"/>
      <c r="AA370" s="260"/>
      <c r="AB370" s="339">
        <v>209</v>
      </c>
      <c r="AC370" s="334"/>
      <c r="AD370" s="334"/>
      <c r="AE370" s="334"/>
      <c r="AF370" s="334"/>
      <c r="AG370" s="468" t="s">
        <v>781</v>
      </c>
      <c r="AH370" s="126">
        <v>39.9</v>
      </c>
      <c r="AI370" s="146">
        <v>50.1</v>
      </c>
      <c r="AJ370" s="145">
        <v>6.66</v>
      </c>
      <c r="AK370" s="139">
        <v>36.316092812773505</v>
      </c>
      <c r="AL370" s="144">
        <v>0.81428571428571417</v>
      </c>
      <c r="AM370" s="139">
        <v>2.04</v>
      </c>
      <c r="AN370" s="116" t="s">
        <v>124</v>
      </c>
      <c r="AO370" s="143">
        <v>22.5</v>
      </c>
      <c r="AP370" s="361">
        <v>0.1697013682839883</v>
      </c>
      <c r="AQ370" s="116">
        <v>29.2</v>
      </c>
      <c r="AR370" s="116">
        <v>70.5</v>
      </c>
      <c r="AS370" s="142">
        <v>0.41418439716312055</v>
      </c>
      <c r="AT370" s="120">
        <v>0.4</v>
      </c>
      <c r="AU370" s="116" t="s">
        <v>124</v>
      </c>
      <c r="AV370" s="116">
        <v>10.6</v>
      </c>
      <c r="AW370" s="119">
        <v>15.3</v>
      </c>
      <c r="AX370" s="440"/>
      <c r="AY370" s="440"/>
      <c r="AZ370" s="440"/>
      <c r="BA370" s="440"/>
      <c r="BB370" s="440"/>
      <c r="BC370" s="440"/>
      <c r="BD370" s="440"/>
      <c r="BE370" s="440"/>
      <c r="BF370" s="440"/>
      <c r="BG370" s="440"/>
      <c r="BH370" s="440"/>
      <c r="BI370" s="440"/>
      <c r="BJ370" s="116" t="s">
        <v>792</v>
      </c>
      <c r="BK370" s="211" t="s">
        <v>409</v>
      </c>
      <c r="BL370" s="211" t="s">
        <v>409</v>
      </c>
      <c r="BM370" s="211">
        <v>209</v>
      </c>
      <c r="BN370" s="211">
        <v>27.8</v>
      </c>
      <c r="BO370" s="211">
        <v>72.2</v>
      </c>
      <c r="BP370" s="211" t="s">
        <v>409</v>
      </c>
      <c r="BQ370" s="211" t="s">
        <v>409</v>
      </c>
      <c r="BR370" s="211" t="s">
        <v>409</v>
      </c>
      <c r="BS370" s="211" t="s">
        <v>409</v>
      </c>
      <c r="BT370" s="210">
        <v>0</v>
      </c>
      <c r="BU370" s="116">
        <v>59.3</v>
      </c>
    </row>
    <row r="371" spans="1:73">
      <c r="A371" s="116">
        <v>272</v>
      </c>
      <c r="B371" s="116">
        <f>COUNTIFS($D$2:D371,D371,$F$2:F371,F371)</f>
        <v>1</v>
      </c>
      <c r="C371" s="189">
        <v>7371</v>
      </c>
      <c r="D371" s="154" t="s">
        <v>2364</v>
      </c>
      <c r="E371" s="152" t="s">
        <v>941</v>
      </c>
      <c r="F371" s="152">
        <v>7205295383</v>
      </c>
      <c r="G371" s="152">
        <v>45</v>
      </c>
      <c r="H371" s="152" t="s">
        <v>2359</v>
      </c>
      <c r="I371" s="324" t="s">
        <v>2363</v>
      </c>
      <c r="J371" s="153" t="s">
        <v>812</v>
      </c>
      <c r="K371" s="318" t="s">
        <v>670</v>
      </c>
      <c r="L371" s="152">
        <v>7</v>
      </c>
      <c r="M371" s="152">
        <v>1</v>
      </c>
      <c r="N371" s="152"/>
      <c r="O371" s="152"/>
      <c r="P371" s="380" t="s">
        <v>2343</v>
      </c>
      <c r="S371" s="261" t="s">
        <v>2172</v>
      </c>
      <c r="T371" s="286" t="s">
        <v>2254</v>
      </c>
      <c r="U371" s="350" t="s">
        <v>1477</v>
      </c>
      <c r="V371" s="261" t="s">
        <v>2219</v>
      </c>
      <c r="W371" s="388" t="s">
        <v>1511</v>
      </c>
      <c r="X371" s="261" t="s">
        <v>1477</v>
      </c>
      <c r="Y371" s="261" t="s">
        <v>1477</v>
      </c>
      <c r="Z371" s="260"/>
      <c r="AA371" s="260"/>
      <c r="AB371" s="339">
        <v>275</v>
      </c>
      <c r="AC371" s="334"/>
      <c r="AD371" s="334"/>
      <c r="AE371" s="334"/>
      <c r="AF371" s="334"/>
      <c r="AG371" s="468" t="s">
        <v>781</v>
      </c>
      <c r="AH371" s="126">
        <v>22</v>
      </c>
      <c r="AI371" s="146">
        <v>58.9</v>
      </c>
      <c r="AJ371" s="145">
        <v>16.2</v>
      </c>
      <c r="AK371" s="139">
        <v>16.275058042666839</v>
      </c>
      <c r="AL371" s="144">
        <v>0.72085106382978725</v>
      </c>
      <c r="AM371" s="139">
        <v>3.27</v>
      </c>
      <c r="AN371" s="116" t="s">
        <v>124</v>
      </c>
      <c r="AO371" s="143">
        <v>14.2</v>
      </c>
      <c r="AP371" s="361">
        <v>2.9954094557055527E-2</v>
      </c>
      <c r="AQ371" s="116">
        <v>42.6</v>
      </c>
      <c r="AR371" s="116">
        <v>57.1</v>
      </c>
      <c r="AS371" s="142">
        <v>0.74605954465849389</v>
      </c>
      <c r="AT371" s="120">
        <v>0.3</v>
      </c>
      <c r="AU371" s="116" t="s">
        <v>124</v>
      </c>
      <c r="AV371" s="116">
        <v>9.39</v>
      </c>
      <c r="AW371" s="119">
        <v>14.2</v>
      </c>
      <c r="AX371" s="440"/>
      <c r="AY371" s="440"/>
      <c r="AZ371" s="440"/>
      <c r="BA371" s="440"/>
      <c r="BB371" s="440"/>
      <c r="BC371" s="440"/>
      <c r="BD371" s="440"/>
      <c r="BE371" s="440"/>
      <c r="BF371" s="440"/>
      <c r="BG371" s="440"/>
      <c r="BH371" s="440"/>
      <c r="BI371" s="440"/>
      <c r="BJ371" s="118" t="s">
        <v>792</v>
      </c>
      <c r="BK371" s="211">
        <v>1.2</v>
      </c>
      <c r="BL371" s="211" t="s">
        <v>409</v>
      </c>
      <c r="BM371" s="211">
        <v>275</v>
      </c>
      <c r="BN371" s="211">
        <v>9.5</v>
      </c>
      <c r="BO371" s="211">
        <v>90.5</v>
      </c>
      <c r="BP371" s="211" t="s">
        <v>409</v>
      </c>
      <c r="BQ371" s="211" t="s">
        <v>409</v>
      </c>
      <c r="BR371" s="211" t="s">
        <v>409</v>
      </c>
      <c r="BS371" s="211" t="s">
        <v>409</v>
      </c>
      <c r="BT371" s="210">
        <v>0</v>
      </c>
      <c r="BU371" s="116">
        <v>74.3</v>
      </c>
    </row>
    <row r="372" spans="1:73">
      <c r="A372" s="116">
        <v>273</v>
      </c>
      <c r="B372" s="116">
        <f>COUNTIFS($D$2:D372,D372,$F$2:F372,F372)</f>
        <v>1</v>
      </c>
      <c r="C372" s="189">
        <v>7372</v>
      </c>
      <c r="D372" s="154" t="s">
        <v>1745</v>
      </c>
      <c r="E372" s="152" t="s">
        <v>2362</v>
      </c>
      <c r="F372" s="152">
        <v>9002283774</v>
      </c>
      <c r="G372" s="152">
        <v>27</v>
      </c>
      <c r="H372" s="152" t="s">
        <v>2359</v>
      </c>
      <c r="I372" s="324" t="s">
        <v>2361</v>
      </c>
      <c r="J372" s="153" t="s">
        <v>812</v>
      </c>
      <c r="K372" s="318" t="s">
        <v>670</v>
      </c>
      <c r="L372" s="152">
        <v>3</v>
      </c>
      <c r="M372" s="152">
        <v>3</v>
      </c>
      <c r="N372" s="152"/>
      <c r="O372" s="152"/>
      <c r="P372" s="380" t="s">
        <v>2343</v>
      </c>
      <c r="S372" s="261" t="s">
        <v>2172</v>
      </c>
      <c r="T372" s="286" t="s">
        <v>2254</v>
      </c>
      <c r="U372" s="350" t="s">
        <v>1477</v>
      </c>
      <c r="V372" s="261" t="s">
        <v>2219</v>
      </c>
      <c r="W372" s="388" t="s">
        <v>1511</v>
      </c>
      <c r="X372" s="261" t="s">
        <v>1477</v>
      </c>
      <c r="Y372" s="261" t="s">
        <v>1477</v>
      </c>
      <c r="Z372" s="260"/>
      <c r="AA372" s="260"/>
      <c r="AB372" s="339">
        <v>164</v>
      </c>
      <c r="AC372" s="334"/>
      <c r="AD372" s="334"/>
      <c r="AE372" s="334"/>
      <c r="AF372" s="334"/>
      <c r="AG372" s="468" t="s">
        <v>777</v>
      </c>
      <c r="AH372" s="126">
        <v>5.75</v>
      </c>
      <c r="AI372" s="146">
        <v>51</v>
      </c>
      <c r="AJ372" s="145">
        <v>35</v>
      </c>
      <c r="AK372" s="139">
        <v>2.9764038901089052</v>
      </c>
      <c r="AL372" s="144">
        <v>0</v>
      </c>
      <c r="AM372" s="139">
        <v>0</v>
      </c>
      <c r="AN372" s="116" t="s">
        <v>124</v>
      </c>
      <c r="AO372" s="143" t="s">
        <v>124</v>
      </c>
      <c r="AP372" s="361">
        <v>0.5</v>
      </c>
      <c r="AQ372" s="116">
        <v>60</v>
      </c>
      <c r="AR372" s="116">
        <v>36.700000000000003</v>
      </c>
      <c r="AS372" s="142">
        <v>1.6348773841961852</v>
      </c>
      <c r="AT372" s="120" t="s">
        <v>124</v>
      </c>
      <c r="AU372" s="116" t="s">
        <v>124</v>
      </c>
      <c r="AV372" s="116" t="s">
        <v>124</v>
      </c>
      <c r="AW372" s="119" t="s">
        <v>124</v>
      </c>
      <c r="AX372" s="440"/>
      <c r="AY372" s="440"/>
      <c r="AZ372" s="440"/>
      <c r="BA372" s="440"/>
      <c r="BB372" s="440"/>
      <c r="BC372" s="440"/>
      <c r="BD372" s="440"/>
      <c r="BE372" s="440"/>
      <c r="BF372" s="440"/>
      <c r="BG372" s="440"/>
      <c r="BH372" s="440"/>
      <c r="BI372" s="440"/>
      <c r="BJ372" s="118" t="s">
        <v>786</v>
      </c>
      <c r="BK372" s="211" t="s">
        <v>409</v>
      </c>
      <c r="BL372" s="211" t="s">
        <v>409</v>
      </c>
      <c r="BM372" s="211">
        <v>164</v>
      </c>
      <c r="BN372" s="211">
        <v>4.9000000000000004</v>
      </c>
      <c r="BO372" s="211">
        <v>95.1</v>
      </c>
      <c r="BP372" s="211" t="s">
        <v>409</v>
      </c>
      <c r="BQ372" s="211" t="s">
        <v>409</v>
      </c>
      <c r="BR372" s="211" t="s">
        <v>409</v>
      </c>
      <c r="BS372" s="211" t="s">
        <v>409</v>
      </c>
      <c r="BT372" s="210">
        <v>0</v>
      </c>
      <c r="BU372" s="116">
        <v>42.1</v>
      </c>
    </row>
    <row r="373" spans="1:73">
      <c r="A373" s="116">
        <v>274</v>
      </c>
      <c r="B373" s="116">
        <f>COUNTIFS($D$2:D373,D373,$F$2:F373,F373)</f>
        <v>1</v>
      </c>
      <c r="C373" s="189">
        <v>7374</v>
      </c>
      <c r="D373" s="154" t="s">
        <v>2360</v>
      </c>
      <c r="E373" s="152" t="s">
        <v>816</v>
      </c>
      <c r="F373" s="152">
        <v>6502271457</v>
      </c>
      <c r="G373" s="152">
        <v>52</v>
      </c>
      <c r="H373" s="152" t="s">
        <v>2359</v>
      </c>
      <c r="I373" s="324" t="s">
        <v>538</v>
      </c>
      <c r="J373" s="153" t="s">
        <v>812</v>
      </c>
      <c r="K373" s="318" t="s">
        <v>670</v>
      </c>
      <c r="L373" s="152">
        <v>16</v>
      </c>
      <c r="M373" s="152">
        <v>3</v>
      </c>
      <c r="N373" s="152"/>
      <c r="O373" s="152"/>
      <c r="P373" s="380" t="s">
        <v>2343</v>
      </c>
      <c r="S373" s="261" t="s">
        <v>2172</v>
      </c>
      <c r="T373" s="286" t="s">
        <v>2254</v>
      </c>
      <c r="U373" s="350" t="s">
        <v>1477</v>
      </c>
      <c r="V373" s="261" t="s">
        <v>2219</v>
      </c>
      <c r="W373" s="388" t="s">
        <v>1511</v>
      </c>
      <c r="X373" s="261" t="s">
        <v>1477</v>
      </c>
      <c r="Y373" s="261" t="s">
        <v>1477</v>
      </c>
      <c r="Z373" s="260"/>
      <c r="AA373" s="260"/>
      <c r="AB373" s="339">
        <v>1154</v>
      </c>
      <c r="AC373" s="334"/>
      <c r="AD373" s="334"/>
      <c r="AE373" s="334"/>
      <c r="AF373" s="334"/>
      <c r="AG373" s="468" t="s">
        <v>781</v>
      </c>
      <c r="AH373" s="126">
        <v>1.31</v>
      </c>
      <c r="AI373" s="146">
        <v>27.2</v>
      </c>
      <c r="AJ373" s="145">
        <v>70.3</v>
      </c>
      <c r="AK373" s="139">
        <v>0.92197636185905996</v>
      </c>
      <c r="AL373" s="144">
        <v>3.3985849056603776E-2</v>
      </c>
      <c r="AM373" s="139">
        <v>2.61</v>
      </c>
      <c r="AN373" s="116" t="s">
        <v>124</v>
      </c>
      <c r="AO373" s="143" t="s">
        <v>124</v>
      </c>
      <c r="AP373" s="361">
        <v>4.2615796281485433E-3</v>
      </c>
      <c r="AQ373" s="116">
        <v>45.1</v>
      </c>
      <c r="AR373" s="116">
        <v>54.5</v>
      </c>
      <c r="AS373" s="142">
        <v>0.8275229357798165</v>
      </c>
      <c r="AT373" s="120">
        <v>0.03</v>
      </c>
      <c r="AU373" s="116" t="s">
        <v>124</v>
      </c>
      <c r="AV373" s="116">
        <v>6.61</v>
      </c>
      <c r="AW373" s="119">
        <v>5.54</v>
      </c>
      <c r="AX373" s="440"/>
      <c r="AY373" s="440"/>
      <c r="AZ373" s="440"/>
      <c r="BA373" s="440"/>
      <c r="BB373" s="440"/>
      <c r="BC373" s="440"/>
      <c r="BD373" s="440"/>
      <c r="BE373" s="440"/>
      <c r="BF373" s="440"/>
      <c r="BG373" s="440"/>
      <c r="BH373" s="440"/>
      <c r="BI373" s="440"/>
      <c r="BJ373" s="118" t="s">
        <v>786</v>
      </c>
      <c r="BK373" s="211" t="s">
        <v>409</v>
      </c>
      <c r="BL373" s="211" t="s">
        <v>409</v>
      </c>
      <c r="BM373" s="211">
        <v>1154</v>
      </c>
      <c r="BN373" s="211">
        <v>51</v>
      </c>
      <c r="BO373" s="211">
        <v>49</v>
      </c>
      <c r="BP373" s="211" t="s">
        <v>409</v>
      </c>
      <c r="BQ373" s="211" t="s">
        <v>409</v>
      </c>
      <c r="BR373" s="211" t="s">
        <v>409</v>
      </c>
      <c r="BS373" s="211" t="s">
        <v>409</v>
      </c>
      <c r="BT373" s="210">
        <v>0</v>
      </c>
      <c r="BU373" s="116">
        <v>83.7</v>
      </c>
    </row>
    <row r="374" spans="1:73">
      <c r="A374" s="116">
        <v>275</v>
      </c>
      <c r="B374" s="116">
        <f>COUNTIFS($D$2:D374,D374,$F$2:F374,F374)</f>
        <v>1</v>
      </c>
      <c r="C374" s="189">
        <v>7379</v>
      </c>
      <c r="D374" s="154" t="s">
        <v>2273</v>
      </c>
      <c r="E374" s="152" t="s">
        <v>899</v>
      </c>
      <c r="F374" s="152">
        <v>9503124851</v>
      </c>
      <c r="G374" s="152">
        <v>22</v>
      </c>
      <c r="H374" s="152" t="s">
        <v>2356</v>
      </c>
      <c r="I374" s="324" t="s">
        <v>2271</v>
      </c>
      <c r="J374" s="153" t="s">
        <v>812</v>
      </c>
      <c r="K374" s="318" t="s">
        <v>670</v>
      </c>
      <c r="L374" s="152">
        <v>9</v>
      </c>
      <c r="M374" s="152" t="s">
        <v>2358</v>
      </c>
      <c r="N374" s="152"/>
      <c r="O374" s="152"/>
      <c r="P374" s="380" t="s">
        <v>2343</v>
      </c>
      <c r="S374" s="261" t="s">
        <v>2172</v>
      </c>
      <c r="T374" s="286" t="s">
        <v>2254</v>
      </c>
      <c r="U374" s="350" t="s">
        <v>1477</v>
      </c>
      <c r="V374" s="261" t="s">
        <v>2219</v>
      </c>
      <c r="W374" s="388" t="s">
        <v>1511</v>
      </c>
      <c r="X374" s="261" t="s">
        <v>1477</v>
      </c>
      <c r="Y374" s="261" t="s">
        <v>1477</v>
      </c>
      <c r="Z374" s="260"/>
      <c r="AA374" s="260"/>
      <c r="AB374" s="339">
        <v>13987</v>
      </c>
      <c r="AC374" s="334"/>
      <c r="AD374" s="334"/>
      <c r="AE374" s="334"/>
      <c r="AF374" s="334"/>
      <c r="AG374" s="468" t="s">
        <v>781</v>
      </c>
      <c r="AH374" s="126">
        <v>2.0299999999999998</v>
      </c>
      <c r="AI374" s="146">
        <v>8.34</v>
      </c>
      <c r="AJ374" s="145">
        <v>88.2</v>
      </c>
      <c r="AK374" s="139">
        <v>1.4097234638536265</v>
      </c>
      <c r="AL374" s="144">
        <v>0.1913089005235602</v>
      </c>
      <c r="AM374" s="139">
        <v>9.58</v>
      </c>
      <c r="AN374" s="116" t="s">
        <v>124</v>
      </c>
      <c r="AO374" s="143">
        <v>8.2799999999999994</v>
      </c>
      <c r="AP374" s="361">
        <v>1.4430240181178854E-2</v>
      </c>
      <c r="AQ374" s="116">
        <v>50.2</v>
      </c>
      <c r="AR374" s="116">
        <v>49.5</v>
      </c>
      <c r="AS374" s="142">
        <v>1.0141414141414142</v>
      </c>
      <c r="AT374" s="120">
        <v>0.04</v>
      </c>
      <c r="AU374" s="116" t="s">
        <v>124</v>
      </c>
      <c r="AV374" s="116">
        <v>0.76</v>
      </c>
      <c r="AW374" s="119">
        <v>0.83</v>
      </c>
      <c r="AX374" s="440"/>
      <c r="AY374" s="440"/>
      <c r="AZ374" s="440"/>
      <c r="BA374" s="440"/>
      <c r="BB374" s="440"/>
      <c r="BC374" s="440"/>
      <c r="BD374" s="440"/>
      <c r="BE374" s="440"/>
      <c r="BF374" s="440"/>
      <c r="BG374" s="440"/>
      <c r="BH374" s="440"/>
      <c r="BI374" s="440"/>
      <c r="BJ374" s="118" t="s">
        <v>778</v>
      </c>
      <c r="BK374" s="211">
        <v>5.8</v>
      </c>
      <c r="BL374" s="211" t="s">
        <v>409</v>
      </c>
      <c r="BM374" s="211">
        <v>13987</v>
      </c>
      <c r="BN374" s="211">
        <v>88.2</v>
      </c>
      <c r="BO374" s="211">
        <v>11.8</v>
      </c>
      <c r="BP374" s="211">
        <v>26.9</v>
      </c>
      <c r="BQ374" s="211">
        <v>4109</v>
      </c>
      <c r="BR374" s="211" t="s">
        <v>409</v>
      </c>
      <c r="BS374" s="211">
        <v>2.77</v>
      </c>
      <c r="BT374" s="210">
        <v>0</v>
      </c>
      <c r="BU374" s="116">
        <v>70.5</v>
      </c>
    </row>
    <row r="375" spans="1:73">
      <c r="A375" s="116">
        <v>276</v>
      </c>
      <c r="B375" s="116">
        <f>COUNTIFS($D$2:D375,D375,$F$2:F375,F375)</f>
        <v>2</v>
      </c>
      <c r="C375" s="189">
        <v>7380</v>
      </c>
      <c r="D375" s="154" t="s">
        <v>2357</v>
      </c>
      <c r="E375" s="152" t="s">
        <v>1422</v>
      </c>
      <c r="F375" s="152">
        <v>6612190002</v>
      </c>
      <c r="G375" s="152">
        <v>51</v>
      </c>
      <c r="H375" s="152" t="s">
        <v>2356</v>
      </c>
      <c r="I375" s="324" t="s">
        <v>2355</v>
      </c>
      <c r="J375" s="153" t="s">
        <v>812</v>
      </c>
      <c r="K375" s="318" t="s">
        <v>670</v>
      </c>
      <c r="L375" s="152">
        <v>6</v>
      </c>
      <c r="M375" s="152" t="s">
        <v>2354</v>
      </c>
      <c r="N375" s="152"/>
      <c r="O375" s="152"/>
      <c r="P375" s="380" t="s">
        <v>2343</v>
      </c>
      <c r="S375" s="261" t="s">
        <v>2172</v>
      </c>
      <c r="T375" s="286" t="s">
        <v>2254</v>
      </c>
      <c r="U375" s="350" t="s">
        <v>1477</v>
      </c>
      <c r="V375" s="261" t="s">
        <v>2219</v>
      </c>
      <c r="W375" s="388" t="s">
        <v>1511</v>
      </c>
      <c r="X375" s="261" t="s">
        <v>1477</v>
      </c>
      <c r="Y375" s="261" t="s">
        <v>1477</v>
      </c>
      <c r="Z375" s="260"/>
      <c r="AA375" s="260"/>
      <c r="AB375" s="339">
        <v>6143</v>
      </c>
      <c r="AC375" s="334"/>
      <c r="AD375" s="334"/>
      <c r="AE375" s="334"/>
      <c r="AF375" s="334"/>
      <c r="AG375" s="468" t="s">
        <v>777</v>
      </c>
      <c r="AH375" s="126">
        <v>16.2</v>
      </c>
      <c r="AI375" s="146">
        <v>6.62</v>
      </c>
      <c r="AJ375" s="145">
        <v>75.900000000000006</v>
      </c>
      <c r="AK375" s="139">
        <v>13.847456843224993</v>
      </c>
      <c r="AL375" s="144">
        <v>0.7026506024096385</v>
      </c>
      <c r="AM375" s="139">
        <v>4.3600000000000003</v>
      </c>
      <c r="AN375" s="116" t="s">
        <v>124</v>
      </c>
      <c r="AO375" s="143">
        <v>8</v>
      </c>
      <c r="AP375" s="361">
        <v>1.4525304381005237E-2</v>
      </c>
      <c r="AQ375" s="116">
        <v>39.6</v>
      </c>
      <c r="AR375" s="116">
        <v>59.9</v>
      </c>
      <c r="AS375" s="142">
        <v>0.66110183639399001</v>
      </c>
      <c r="AT375" s="120">
        <v>0.8</v>
      </c>
      <c r="AU375" s="116" t="s">
        <v>124</v>
      </c>
      <c r="AV375" s="116">
        <v>10.6</v>
      </c>
      <c r="AW375" s="119">
        <v>14.2</v>
      </c>
      <c r="AX375" s="440"/>
      <c r="AY375" s="440"/>
      <c r="AZ375" s="440"/>
      <c r="BA375" s="440"/>
      <c r="BB375" s="440"/>
      <c r="BC375" s="440"/>
      <c r="BD375" s="440"/>
      <c r="BE375" s="440"/>
      <c r="BF375" s="440"/>
      <c r="BG375" s="440"/>
      <c r="BH375" s="440"/>
      <c r="BI375" s="440"/>
      <c r="BJ375" s="116" t="s">
        <v>778</v>
      </c>
      <c r="BK375" s="208">
        <v>1.8</v>
      </c>
      <c r="BL375" s="208" t="s">
        <v>409</v>
      </c>
      <c r="BM375" s="208">
        <v>6143</v>
      </c>
      <c r="BN375" s="208">
        <v>74</v>
      </c>
      <c r="BO375" s="208">
        <v>26</v>
      </c>
      <c r="BP375" s="208">
        <v>1.1000000000000001</v>
      </c>
      <c r="BQ375" s="208">
        <v>1770</v>
      </c>
      <c r="BR375" s="208" t="s">
        <v>409</v>
      </c>
      <c r="BS375" s="208">
        <v>3.93</v>
      </c>
      <c r="BT375" s="276">
        <v>0</v>
      </c>
      <c r="BU375" s="116">
        <v>38.1</v>
      </c>
    </row>
    <row r="376" spans="1:73">
      <c r="A376" s="116">
        <v>277</v>
      </c>
      <c r="B376" s="116">
        <f>COUNTIFS($D$2:D376,D376,$F$2:F376,F376)</f>
        <v>1</v>
      </c>
      <c r="C376" s="189">
        <v>7385</v>
      </c>
      <c r="D376" s="154" t="s">
        <v>58</v>
      </c>
      <c r="E376" s="152" t="s">
        <v>941</v>
      </c>
      <c r="F376" s="152">
        <v>6106030645</v>
      </c>
      <c r="G376" s="152">
        <v>56</v>
      </c>
      <c r="H376" s="152" t="s">
        <v>2353</v>
      </c>
      <c r="I376" s="324" t="s">
        <v>60</v>
      </c>
      <c r="J376" s="153" t="s">
        <v>812</v>
      </c>
      <c r="K376" s="318" t="s">
        <v>670</v>
      </c>
      <c r="L376" s="152">
        <v>15</v>
      </c>
      <c r="M376" s="152">
        <v>1</v>
      </c>
      <c r="N376" s="152"/>
      <c r="O376" s="152"/>
      <c r="P376" s="380" t="s">
        <v>2343</v>
      </c>
      <c r="S376" s="261" t="s">
        <v>2172</v>
      </c>
      <c r="T376" s="286" t="s">
        <v>2254</v>
      </c>
      <c r="U376" s="350" t="s">
        <v>1477</v>
      </c>
      <c r="V376" s="261" t="s">
        <v>2219</v>
      </c>
      <c r="W376" s="388" t="s">
        <v>1511</v>
      </c>
      <c r="X376" s="261" t="s">
        <v>1477</v>
      </c>
      <c r="Y376" s="261" t="s">
        <v>1477</v>
      </c>
      <c r="Z376" s="260"/>
      <c r="AA376" s="260"/>
      <c r="AB376" s="339">
        <v>111</v>
      </c>
      <c r="AC376" s="334"/>
      <c r="AD376" s="334"/>
      <c r="AE376" s="334"/>
      <c r="AF376" s="334"/>
      <c r="AG376" s="468" t="s">
        <v>777</v>
      </c>
      <c r="AH376" s="126">
        <v>17.600000000000001</v>
      </c>
      <c r="AI376" s="146">
        <v>47.2</v>
      </c>
      <c r="AJ376" s="145">
        <v>33.5</v>
      </c>
      <c r="AK376" s="139">
        <v>14.1</v>
      </c>
      <c r="AL376" s="144">
        <v>0.98057142857142854</v>
      </c>
      <c r="AM376" s="139">
        <v>5.56</v>
      </c>
      <c r="AN376" s="116" t="s">
        <v>124</v>
      </c>
      <c r="AO376" s="143">
        <v>68.400000000000006</v>
      </c>
      <c r="AP376" s="361">
        <v>9.2070532666507901E-2</v>
      </c>
      <c r="AQ376" s="116">
        <v>30.8</v>
      </c>
      <c r="AR376" s="116">
        <v>68.7</v>
      </c>
      <c r="AS376" s="142">
        <v>0.44832605531295489</v>
      </c>
      <c r="AT376" s="120">
        <v>0.3</v>
      </c>
      <c r="AU376" s="116" t="s">
        <v>124</v>
      </c>
      <c r="AV376" s="116">
        <v>6.71</v>
      </c>
      <c r="AW376" s="119">
        <v>14</v>
      </c>
      <c r="AX376" s="440"/>
      <c r="AY376" s="440"/>
      <c r="AZ376" s="440"/>
      <c r="BA376" s="440"/>
      <c r="BB376" s="440"/>
      <c r="BC376" s="440"/>
      <c r="BD376" s="440"/>
      <c r="BE376" s="440"/>
      <c r="BF376" s="440"/>
      <c r="BG376" s="440"/>
      <c r="BH376" s="440"/>
      <c r="BI376" s="440"/>
      <c r="BJ376" s="118" t="s">
        <v>786</v>
      </c>
      <c r="BK376" s="211" t="s">
        <v>409</v>
      </c>
      <c r="BL376" s="211" t="s">
        <v>409</v>
      </c>
      <c r="BM376" s="211">
        <v>299</v>
      </c>
      <c r="BN376" s="211">
        <v>35.5</v>
      </c>
      <c r="BO376" s="211">
        <v>64.5</v>
      </c>
      <c r="BP376" s="211" t="s">
        <v>409</v>
      </c>
      <c r="BQ376" s="211" t="s">
        <v>409</v>
      </c>
      <c r="BR376" s="211" t="s">
        <v>409</v>
      </c>
      <c r="BS376" s="211" t="s">
        <v>409</v>
      </c>
      <c r="BT376" s="210">
        <v>0</v>
      </c>
      <c r="BU376" s="116">
        <v>22.8</v>
      </c>
    </row>
    <row r="377" spans="1:73">
      <c r="A377" s="116">
        <v>278</v>
      </c>
      <c r="B377" s="116">
        <f>COUNTIFS($D$2:D377,D377,$F$2:F377,F377)</f>
        <v>2</v>
      </c>
      <c r="C377" s="189">
        <v>7386</v>
      </c>
      <c r="D377" s="154" t="s">
        <v>58</v>
      </c>
      <c r="E377" s="152" t="s">
        <v>941</v>
      </c>
      <c r="F377" s="152">
        <v>6106030645</v>
      </c>
      <c r="G377" s="152">
        <v>56</v>
      </c>
      <c r="H377" s="152" t="s">
        <v>2353</v>
      </c>
      <c r="I377" s="324" t="s">
        <v>60</v>
      </c>
      <c r="J377" s="153" t="s">
        <v>812</v>
      </c>
      <c r="K377" s="318" t="s">
        <v>670</v>
      </c>
      <c r="L377" s="152">
        <v>6</v>
      </c>
      <c r="M377" s="152">
        <v>1</v>
      </c>
      <c r="N377" s="152"/>
      <c r="O377" s="152"/>
      <c r="P377" s="380" t="s">
        <v>2343</v>
      </c>
      <c r="S377" s="261" t="s">
        <v>2172</v>
      </c>
      <c r="T377" s="286" t="s">
        <v>2254</v>
      </c>
      <c r="U377" s="350" t="s">
        <v>1477</v>
      </c>
      <c r="V377" s="261" t="s">
        <v>2219</v>
      </c>
      <c r="W377" s="388" t="s">
        <v>1511</v>
      </c>
      <c r="X377" s="261" t="s">
        <v>1477</v>
      </c>
      <c r="Y377" s="261" t="s">
        <v>1477</v>
      </c>
      <c r="Z377" s="260"/>
      <c r="AA377" s="260"/>
      <c r="AB377" s="339">
        <v>299</v>
      </c>
      <c r="AC377" s="334"/>
      <c r="AD377" s="334"/>
      <c r="AE377" s="334"/>
      <c r="AF377" s="334"/>
      <c r="AG377" s="468" t="s">
        <v>781</v>
      </c>
      <c r="AH377" s="126">
        <v>32.4</v>
      </c>
      <c r="AI377" s="146">
        <v>30.5</v>
      </c>
      <c r="AJ377" s="145">
        <v>33.299999999999997</v>
      </c>
      <c r="AK377" s="139">
        <v>27.33076499724821</v>
      </c>
      <c r="AL377" s="144">
        <v>1.0691999999999999</v>
      </c>
      <c r="AM377" s="139">
        <v>3.29</v>
      </c>
      <c r="AN377" s="116" t="s">
        <v>124</v>
      </c>
      <c r="AO377" s="143">
        <v>52</v>
      </c>
      <c r="AP377" s="361">
        <v>0.22894881673087505</v>
      </c>
      <c r="AQ377" s="116">
        <v>46.9</v>
      </c>
      <c r="AR377" s="116">
        <v>52.1</v>
      </c>
      <c r="AS377" s="142">
        <v>0.9001919385796544</v>
      </c>
      <c r="AT377" s="120">
        <v>0.05</v>
      </c>
      <c r="AU377" s="116" t="s">
        <v>124</v>
      </c>
      <c r="AV377" s="116">
        <v>20.2</v>
      </c>
      <c r="AW377" s="119">
        <v>31.4</v>
      </c>
      <c r="AX377" s="440"/>
      <c r="AY377" s="440"/>
      <c r="AZ377" s="440"/>
      <c r="BA377" s="440"/>
      <c r="BB377" s="440"/>
      <c r="BC377" s="440"/>
      <c r="BD377" s="440"/>
      <c r="BE377" s="440"/>
      <c r="BF377" s="440"/>
      <c r="BG377" s="440"/>
      <c r="BH377" s="440"/>
      <c r="BI377" s="440"/>
      <c r="BJ377" s="116" t="s">
        <v>790</v>
      </c>
      <c r="BK377" s="211" t="s">
        <v>409</v>
      </c>
      <c r="BL377" s="211" t="s">
        <v>409</v>
      </c>
      <c r="BM377" s="211">
        <v>111</v>
      </c>
      <c r="BN377" s="211">
        <v>24.3</v>
      </c>
      <c r="BO377" s="211">
        <v>75.7</v>
      </c>
      <c r="BP377" s="211" t="s">
        <v>409</v>
      </c>
      <c r="BQ377" s="211" t="s">
        <v>409</v>
      </c>
      <c r="BR377" s="211" t="s">
        <v>409</v>
      </c>
      <c r="BS377" s="211" t="s">
        <v>409</v>
      </c>
      <c r="BT377" s="210">
        <v>0</v>
      </c>
      <c r="BU377" s="116">
        <v>1.84</v>
      </c>
    </row>
    <row r="378" spans="1:73">
      <c r="A378" s="116">
        <v>279</v>
      </c>
      <c r="B378" s="116">
        <f>COUNTIFS($D$2:D378,D378,$F$2:F378,F378)</f>
        <v>1</v>
      </c>
      <c r="C378" s="189">
        <v>7391</v>
      </c>
      <c r="D378" s="154" t="s">
        <v>2352</v>
      </c>
      <c r="E378" s="152" t="s">
        <v>2351</v>
      </c>
      <c r="F378" s="152">
        <v>8405024683</v>
      </c>
      <c r="G378" s="152">
        <v>33</v>
      </c>
      <c r="H378" s="152" t="s">
        <v>2347</v>
      </c>
      <c r="I378" s="324" t="s">
        <v>294</v>
      </c>
      <c r="J378" s="153" t="s">
        <v>812</v>
      </c>
      <c r="K378" s="318" t="s">
        <v>670</v>
      </c>
      <c r="L378" s="152">
        <v>7</v>
      </c>
      <c r="M378" s="152">
        <v>1</v>
      </c>
      <c r="N378" s="152"/>
      <c r="O378" s="152">
        <v>4</v>
      </c>
      <c r="P378" s="380" t="s">
        <v>2343</v>
      </c>
      <c r="S378" s="261" t="s">
        <v>2172</v>
      </c>
      <c r="T378" s="286" t="s">
        <v>2254</v>
      </c>
      <c r="U378" s="350" t="s">
        <v>1477</v>
      </c>
      <c r="V378" s="261" t="s">
        <v>2219</v>
      </c>
      <c r="W378" s="388" t="s">
        <v>1511</v>
      </c>
      <c r="X378" s="261" t="s">
        <v>1477</v>
      </c>
      <c r="Y378" s="261" t="s">
        <v>1477</v>
      </c>
      <c r="Z378" s="260"/>
      <c r="AA378" s="260"/>
      <c r="AB378" s="339">
        <v>316</v>
      </c>
      <c r="AC378" s="334"/>
      <c r="AD378" s="334"/>
      <c r="AE378" s="334"/>
      <c r="AF378" s="334"/>
      <c r="AG378" s="468" t="s">
        <v>781</v>
      </c>
      <c r="AH378" s="126">
        <v>20.399999999999999</v>
      </c>
      <c r="AI378" s="146">
        <v>63.5</v>
      </c>
      <c r="AJ378" s="145">
        <v>11.9</v>
      </c>
      <c r="AK378" s="139">
        <v>9.9</v>
      </c>
      <c r="AL378" s="144">
        <v>1.7</v>
      </c>
      <c r="AM378" s="139">
        <v>7.7</v>
      </c>
      <c r="AN378" s="116" t="s">
        <v>124</v>
      </c>
      <c r="AO378" s="143">
        <v>53.2</v>
      </c>
      <c r="AP378" s="361">
        <v>0.5</v>
      </c>
      <c r="AQ378" s="116">
        <v>39.1</v>
      </c>
      <c r="AR378" s="116">
        <v>60.3</v>
      </c>
      <c r="AS378" s="142">
        <v>0.64842454394693205</v>
      </c>
      <c r="AT378" s="120">
        <v>0.3</v>
      </c>
      <c r="AU378" s="116" t="s">
        <v>124</v>
      </c>
      <c r="AV378" s="116">
        <v>6.56</v>
      </c>
      <c r="AW378" s="119">
        <v>21.1</v>
      </c>
      <c r="AX378" s="440"/>
      <c r="AY378" s="440"/>
      <c r="AZ378" s="440"/>
      <c r="BA378" s="440"/>
      <c r="BB378" s="440"/>
      <c r="BC378" s="440"/>
      <c r="BD378" s="440"/>
      <c r="BE378" s="440"/>
      <c r="BF378" s="440"/>
      <c r="BG378" s="440"/>
      <c r="BH378" s="440"/>
      <c r="BI378" s="440"/>
      <c r="BJ378" s="118" t="s">
        <v>792</v>
      </c>
      <c r="BK378" s="211" t="s">
        <v>409</v>
      </c>
      <c r="BL378" s="211" t="s">
        <v>409</v>
      </c>
      <c r="BM378" s="211">
        <v>316</v>
      </c>
      <c r="BN378" s="211">
        <v>42.7</v>
      </c>
      <c r="BO378" s="211">
        <v>57.3</v>
      </c>
      <c r="BP378" s="211" t="s">
        <v>409</v>
      </c>
      <c r="BQ378" s="211" t="s">
        <v>409</v>
      </c>
      <c r="BR378" s="211" t="s">
        <v>409</v>
      </c>
      <c r="BS378" s="211" t="s">
        <v>409</v>
      </c>
      <c r="BT378" s="210">
        <v>0</v>
      </c>
      <c r="BU378" s="116" t="s">
        <v>124</v>
      </c>
    </row>
    <row r="379" spans="1:73">
      <c r="A379" s="116">
        <v>280</v>
      </c>
      <c r="B379" s="116">
        <f>COUNTIFS($D$2:D379,D379,$F$2:F379,F379)</f>
        <v>1</v>
      </c>
      <c r="C379" s="189">
        <v>7392</v>
      </c>
      <c r="D379" s="154" t="s">
        <v>2350</v>
      </c>
      <c r="E379" s="152" t="s">
        <v>877</v>
      </c>
      <c r="F379" s="152">
        <v>450811428</v>
      </c>
      <c r="G379" s="152">
        <v>72</v>
      </c>
      <c r="H379" s="152" t="s">
        <v>2347</v>
      </c>
      <c r="I379" s="324" t="s">
        <v>2349</v>
      </c>
      <c r="J379" s="153" t="s">
        <v>812</v>
      </c>
      <c r="K379" s="318" t="s">
        <v>670</v>
      </c>
      <c r="L379" s="152">
        <v>6</v>
      </c>
      <c r="M379" s="152">
        <v>1</v>
      </c>
      <c r="N379" s="152"/>
      <c r="O379" s="152">
        <v>3</v>
      </c>
      <c r="P379" s="380" t="s">
        <v>2343</v>
      </c>
      <c r="S379" s="261" t="s">
        <v>2172</v>
      </c>
      <c r="T379" s="286" t="s">
        <v>2254</v>
      </c>
      <c r="U379" s="350" t="s">
        <v>1477</v>
      </c>
      <c r="V379" s="261" t="s">
        <v>2219</v>
      </c>
      <c r="W379" s="388" t="s">
        <v>1511</v>
      </c>
      <c r="X379" s="261" t="s">
        <v>1477</v>
      </c>
      <c r="Y379" s="261" t="s">
        <v>1477</v>
      </c>
      <c r="Z379" s="260"/>
      <c r="AA379" s="260"/>
      <c r="AB379" s="339">
        <v>73</v>
      </c>
      <c r="AC379" s="334"/>
      <c r="AD379" s="334"/>
      <c r="AE379" s="334"/>
      <c r="AF379" s="334"/>
      <c r="AG379" s="468" t="s">
        <v>781</v>
      </c>
      <c r="AH379" s="126">
        <v>23.2</v>
      </c>
      <c r="AI379" s="146">
        <v>38.299999999999997</v>
      </c>
      <c r="AJ379" s="145">
        <v>32.299999999999997</v>
      </c>
      <c r="AK379" s="139">
        <v>19.842462410152848</v>
      </c>
      <c r="AL379" s="144">
        <v>0.46400000000000002</v>
      </c>
      <c r="AM379" s="139">
        <v>2.0099999999999998</v>
      </c>
      <c r="AN379" s="116" t="s">
        <v>124</v>
      </c>
      <c r="AO379" s="143">
        <v>0</v>
      </c>
      <c r="AP379" s="361">
        <v>0.27947130155144856</v>
      </c>
      <c r="AQ379" s="116">
        <v>34.5</v>
      </c>
      <c r="AR379" s="116">
        <v>64.8</v>
      </c>
      <c r="AS379" s="142">
        <v>0.53240740740740744</v>
      </c>
      <c r="AT379" s="120">
        <v>0.2</v>
      </c>
      <c r="AU379" s="116" t="s">
        <v>124</v>
      </c>
      <c r="AV379" s="116">
        <v>16.3</v>
      </c>
      <c r="AW379" s="119">
        <v>14.1</v>
      </c>
      <c r="AX379" s="440"/>
      <c r="AY379" s="440"/>
      <c r="AZ379" s="440"/>
      <c r="BA379" s="440"/>
      <c r="BB379" s="440"/>
      <c r="BC379" s="440"/>
      <c r="BD379" s="440"/>
      <c r="BE379" s="440"/>
      <c r="BF379" s="440"/>
      <c r="BG379" s="440"/>
      <c r="BH379" s="440"/>
      <c r="BI379" s="440"/>
      <c r="BJ379" s="118" t="s">
        <v>786</v>
      </c>
      <c r="BK379" s="211" t="s">
        <v>409</v>
      </c>
      <c r="BL379" s="211" t="s">
        <v>409</v>
      </c>
      <c r="BM379" s="211">
        <v>73</v>
      </c>
      <c r="BN379" s="211">
        <v>4.0999999999999996</v>
      </c>
      <c r="BO379" s="211">
        <v>95.9</v>
      </c>
      <c r="BP379" s="211" t="s">
        <v>409</v>
      </c>
      <c r="BQ379" s="211" t="s">
        <v>409</v>
      </c>
      <c r="BR379" s="211" t="s">
        <v>409</v>
      </c>
      <c r="BS379" s="211" t="s">
        <v>409</v>
      </c>
      <c r="BT379" s="210">
        <v>0</v>
      </c>
      <c r="BU379" s="116">
        <v>1.63</v>
      </c>
    </row>
    <row r="380" spans="1:73">
      <c r="A380" s="116">
        <v>281</v>
      </c>
      <c r="B380" s="116">
        <f>COUNTIFS($D$2:D380,D380,$F$2:F380,F380)</f>
        <v>1</v>
      </c>
      <c r="C380" s="189">
        <v>7393</v>
      </c>
      <c r="D380" s="154" t="s">
        <v>2348</v>
      </c>
      <c r="E380" s="152" t="s">
        <v>1183</v>
      </c>
      <c r="F380" s="152">
        <v>5754020635</v>
      </c>
      <c r="G380" s="152">
        <v>60</v>
      </c>
      <c r="H380" s="152" t="s">
        <v>2347</v>
      </c>
      <c r="I380" s="324" t="s">
        <v>60</v>
      </c>
      <c r="J380" s="153" t="s">
        <v>812</v>
      </c>
      <c r="K380" s="318" t="s">
        <v>670</v>
      </c>
      <c r="L380" s="152">
        <v>6.5</v>
      </c>
      <c r="M380" s="152">
        <v>1</v>
      </c>
      <c r="N380" s="152"/>
      <c r="O380" s="152">
        <v>2.5</v>
      </c>
      <c r="P380" s="380" t="s">
        <v>2343</v>
      </c>
      <c r="S380" s="261" t="s">
        <v>2172</v>
      </c>
      <c r="T380" s="286" t="s">
        <v>2254</v>
      </c>
      <c r="U380" s="350" t="s">
        <v>1477</v>
      </c>
      <c r="V380" s="261" t="s">
        <v>2219</v>
      </c>
      <c r="W380" s="388" t="s">
        <v>1511</v>
      </c>
      <c r="X380" s="261" t="s">
        <v>1477</v>
      </c>
      <c r="Y380" s="261" t="s">
        <v>1477</v>
      </c>
      <c r="Z380" s="260"/>
      <c r="AA380" s="260"/>
      <c r="AB380" s="339">
        <v>116</v>
      </c>
      <c r="AC380" s="334"/>
      <c r="AD380" s="334"/>
      <c r="AE380" s="334"/>
      <c r="AF380" s="334"/>
      <c r="AG380" s="468" t="s">
        <v>781</v>
      </c>
      <c r="AH380" s="126">
        <v>20.5</v>
      </c>
      <c r="AI380" s="146">
        <v>63.7</v>
      </c>
      <c r="AJ380" s="145">
        <v>8.39</v>
      </c>
      <c r="AK380" s="139">
        <v>17.50924461982726</v>
      </c>
      <c r="AL380" s="144">
        <v>1.1944881889763781</v>
      </c>
      <c r="AM380" s="139">
        <v>5.81</v>
      </c>
      <c r="AN380" s="116" t="s">
        <v>124</v>
      </c>
      <c r="AO380" s="143">
        <v>50.4</v>
      </c>
      <c r="AP380" s="361">
        <v>6.2533016499383073E-2</v>
      </c>
      <c r="AQ380" s="116">
        <v>32.700000000000003</v>
      </c>
      <c r="AR380" s="116">
        <v>66.599999999999994</v>
      </c>
      <c r="AS380" s="142">
        <v>0.49099099099099108</v>
      </c>
      <c r="AT380" s="120">
        <v>0.2</v>
      </c>
      <c r="AU380" s="116" t="s">
        <v>124</v>
      </c>
      <c r="AV380" s="116">
        <v>15.2</v>
      </c>
      <c r="AW380" s="119">
        <v>26.1</v>
      </c>
      <c r="AX380" s="440"/>
      <c r="AY380" s="440"/>
      <c r="AZ380" s="440"/>
      <c r="BA380" s="440"/>
      <c r="BB380" s="440"/>
      <c r="BC380" s="440"/>
      <c r="BD380" s="440"/>
      <c r="BE380" s="440"/>
      <c r="BF380" s="440"/>
      <c r="BG380" s="440"/>
      <c r="BH380" s="440"/>
      <c r="BI380" s="440"/>
      <c r="BJ380" s="118" t="s">
        <v>172</v>
      </c>
      <c r="BK380" s="211" t="s">
        <v>409</v>
      </c>
      <c r="BL380" s="211" t="s">
        <v>409</v>
      </c>
      <c r="BM380" s="211">
        <v>116</v>
      </c>
      <c r="BN380" s="211">
        <v>7.8</v>
      </c>
      <c r="BO380" s="211">
        <v>92.2</v>
      </c>
      <c r="BP380" s="211" t="s">
        <v>409</v>
      </c>
      <c r="BQ380" s="211" t="s">
        <v>409</v>
      </c>
      <c r="BR380" s="211" t="s">
        <v>409</v>
      </c>
      <c r="BS380" s="211" t="s">
        <v>409</v>
      </c>
      <c r="BT380" s="210">
        <v>0</v>
      </c>
      <c r="BU380" s="116">
        <v>6.37</v>
      </c>
    </row>
    <row r="381" spans="1:73">
      <c r="A381" s="116">
        <v>282</v>
      </c>
      <c r="B381" s="116">
        <f>COUNTIFS($D$2:D381,D381,$F$2:F381,F381)</f>
        <v>1</v>
      </c>
      <c r="C381" s="189">
        <v>7405</v>
      </c>
      <c r="D381" s="154" t="s">
        <v>2346</v>
      </c>
      <c r="E381" s="152" t="s">
        <v>1012</v>
      </c>
      <c r="F381" s="152">
        <v>9610295970</v>
      </c>
      <c r="G381" s="152">
        <v>21</v>
      </c>
      <c r="H381" s="152" t="s">
        <v>2344</v>
      </c>
      <c r="I381" s="324" t="s">
        <v>226</v>
      </c>
      <c r="J381" s="153" t="s">
        <v>812</v>
      </c>
      <c r="K381" s="318" t="s">
        <v>670</v>
      </c>
      <c r="L381" s="152">
        <v>19</v>
      </c>
      <c r="M381" s="152">
        <v>1</v>
      </c>
      <c r="N381" s="152"/>
      <c r="O381" s="152">
        <v>9</v>
      </c>
      <c r="P381" s="380" t="s">
        <v>2343</v>
      </c>
      <c r="S381" s="261" t="s">
        <v>2172</v>
      </c>
      <c r="T381" s="286" t="s">
        <v>2254</v>
      </c>
      <c r="U381" s="350" t="s">
        <v>1477</v>
      </c>
      <c r="V381" s="261" t="s">
        <v>2219</v>
      </c>
      <c r="W381" s="388" t="s">
        <v>1511</v>
      </c>
      <c r="X381" s="261" t="s">
        <v>1477</v>
      </c>
      <c r="Y381" s="261" t="s">
        <v>1477</v>
      </c>
      <c r="Z381" s="260"/>
      <c r="AA381" s="260"/>
      <c r="AB381" s="339">
        <v>1847</v>
      </c>
      <c r="AC381" s="334"/>
      <c r="AD381" s="334"/>
      <c r="AE381" s="334"/>
      <c r="AF381" s="334"/>
      <c r="AG381" s="468" t="s">
        <v>777</v>
      </c>
      <c r="AH381" s="126">
        <v>10.6</v>
      </c>
      <c r="AI381" s="146">
        <v>85.5</v>
      </c>
      <c r="AJ381" s="145">
        <v>1.66</v>
      </c>
      <c r="AK381" s="139">
        <v>6.2142176174166561</v>
      </c>
      <c r="AL381" s="144">
        <v>0.22666666666666666</v>
      </c>
      <c r="AM381" s="139">
        <v>2.1</v>
      </c>
      <c r="AN381" s="116" t="s">
        <v>124</v>
      </c>
      <c r="AO381" s="143">
        <v>37.700000000000003</v>
      </c>
      <c r="AP381" s="361">
        <v>3.468400530651157E-2</v>
      </c>
      <c r="AQ381" s="116">
        <v>74.5</v>
      </c>
      <c r="AR381" s="116">
        <v>25.1</v>
      </c>
      <c r="AS381" s="142">
        <v>2.9681274900398407</v>
      </c>
      <c r="AT381" s="120">
        <v>0.2</v>
      </c>
      <c r="AU381" s="116" t="s">
        <v>124</v>
      </c>
      <c r="AV381" s="116">
        <v>5.13</v>
      </c>
      <c r="AW381" s="119">
        <v>11.3</v>
      </c>
      <c r="AX381" s="440"/>
      <c r="AY381" s="440"/>
      <c r="AZ381" s="440"/>
      <c r="BA381" s="440"/>
      <c r="BB381" s="440"/>
      <c r="BC381" s="440"/>
      <c r="BD381" s="440"/>
      <c r="BE381" s="440"/>
      <c r="BF381" s="440"/>
      <c r="BG381" s="440"/>
      <c r="BH381" s="440"/>
      <c r="BI381" s="440"/>
      <c r="BJ381" s="118" t="s">
        <v>792</v>
      </c>
      <c r="BK381" s="211" t="s">
        <v>409</v>
      </c>
      <c r="BL381" s="211" t="s">
        <v>409</v>
      </c>
      <c r="BM381" s="211">
        <v>1847</v>
      </c>
      <c r="BN381" s="211">
        <v>4.0999999999999996</v>
      </c>
      <c r="BO381" s="211">
        <v>95.9</v>
      </c>
      <c r="BP381" s="211" t="s">
        <v>409</v>
      </c>
      <c r="BQ381" s="211" t="s">
        <v>409</v>
      </c>
      <c r="BR381" s="211" t="s">
        <v>409</v>
      </c>
      <c r="BS381" s="211" t="s">
        <v>409</v>
      </c>
      <c r="BT381" s="210">
        <v>0</v>
      </c>
      <c r="BU381" s="116">
        <v>88.9</v>
      </c>
    </row>
    <row r="382" spans="1:73">
      <c r="A382" s="116">
        <v>283</v>
      </c>
      <c r="B382" s="116">
        <f>COUNTIFS($D$2:D382,D382,$F$2:F382,F382)</f>
        <v>1</v>
      </c>
      <c r="C382" s="189">
        <v>7406</v>
      </c>
      <c r="D382" s="154" t="s">
        <v>2345</v>
      </c>
      <c r="E382" s="152" t="s">
        <v>941</v>
      </c>
      <c r="F382" s="152">
        <v>5805161725</v>
      </c>
      <c r="G382" s="152">
        <v>59</v>
      </c>
      <c r="H382" s="152" t="s">
        <v>2344</v>
      </c>
      <c r="I382" s="324" t="s">
        <v>60</v>
      </c>
      <c r="J382" s="153" t="s">
        <v>812</v>
      </c>
      <c r="K382" s="318" t="s">
        <v>670</v>
      </c>
      <c r="L382" s="152">
        <v>7</v>
      </c>
      <c r="M382" s="152">
        <v>8</v>
      </c>
      <c r="N382" s="152"/>
      <c r="O382" s="152"/>
      <c r="P382" s="380" t="s">
        <v>2343</v>
      </c>
      <c r="S382" s="261" t="s">
        <v>2172</v>
      </c>
      <c r="T382" s="286" t="s">
        <v>2254</v>
      </c>
      <c r="U382" s="350" t="s">
        <v>1477</v>
      </c>
      <c r="V382" s="261" t="s">
        <v>2219</v>
      </c>
      <c r="W382" s="388" t="s">
        <v>1511</v>
      </c>
      <c r="X382" s="261" t="s">
        <v>1477</v>
      </c>
      <c r="Y382" s="261" t="s">
        <v>1477</v>
      </c>
      <c r="Z382" s="260"/>
      <c r="AA382" s="260"/>
      <c r="AB382" s="339">
        <v>24551</v>
      </c>
      <c r="AC382" s="334"/>
      <c r="AD382" s="334"/>
      <c r="AE382" s="334"/>
      <c r="AF382" s="334"/>
      <c r="AG382" s="468" t="s">
        <v>777</v>
      </c>
      <c r="AH382" s="126">
        <v>0.55000000000000004</v>
      </c>
      <c r="AI382" s="146">
        <v>7.47</v>
      </c>
      <c r="AJ382" s="145">
        <v>90.6</v>
      </c>
      <c r="AK382" s="139">
        <v>0.28080174180327877</v>
      </c>
      <c r="AL382" s="144">
        <v>5.5000000000000007E-2</v>
      </c>
      <c r="AM382" s="139">
        <v>10</v>
      </c>
      <c r="AN382" s="116" t="s">
        <v>124</v>
      </c>
      <c r="AO382" s="143">
        <v>1.2</v>
      </c>
      <c r="AP382" s="361">
        <v>3.5100217725409842E-3</v>
      </c>
      <c r="AQ382" s="116">
        <v>77.3</v>
      </c>
      <c r="AR382" s="116">
        <v>22.5</v>
      </c>
      <c r="AS382" s="142">
        <v>3.4355555555555553</v>
      </c>
      <c r="AT382" s="120">
        <v>0.02</v>
      </c>
      <c r="AU382" s="116" t="s">
        <v>124</v>
      </c>
      <c r="AV382" s="116">
        <v>5.59</v>
      </c>
      <c r="AW382" s="119">
        <v>12.6</v>
      </c>
      <c r="AX382" s="440"/>
      <c r="AY382" s="440"/>
      <c r="AZ382" s="440"/>
      <c r="BA382" s="440"/>
      <c r="BB382" s="440"/>
      <c r="BC382" s="440"/>
      <c r="BD382" s="440"/>
      <c r="BE382" s="440"/>
      <c r="BF382" s="440"/>
      <c r="BG382" s="440"/>
      <c r="BH382" s="440"/>
      <c r="BI382" s="440"/>
      <c r="BJ382" s="118" t="s">
        <v>778</v>
      </c>
      <c r="BK382" s="211" t="s">
        <v>409</v>
      </c>
      <c r="BL382" s="211" t="s">
        <v>409</v>
      </c>
      <c r="BM382" s="211">
        <v>24551</v>
      </c>
      <c r="BN382" s="211">
        <v>89.2</v>
      </c>
      <c r="BO382" s="211">
        <v>10.8</v>
      </c>
      <c r="BP382" s="211" t="s">
        <v>409</v>
      </c>
      <c r="BQ382" s="211" t="s">
        <v>409</v>
      </c>
      <c r="BR382" s="211" t="s">
        <v>409</v>
      </c>
      <c r="BS382" s="211" t="s">
        <v>409</v>
      </c>
      <c r="BT382" s="210" t="s">
        <v>2342</v>
      </c>
      <c r="BU382" s="116">
        <v>89.6</v>
      </c>
    </row>
    <row r="383" spans="1:73">
      <c r="A383" s="116">
        <v>284</v>
      </c>
      <c r="B383" s="116">
        <f>COUNTIFS($D$2:D383,D383,$F$2:F383,F383)</f>
        <v>2</v>
      </c>
      <c r="C383" s="189">
        <v>7421</v>
      </c>
      <c r="D383" s="154" t="s">
        <v>2341</v>
      </c>
      <c r="E383" s="152" t="s">
        <v>1022</v>
      </c>
      <c r="F383" s="152">
        <v>5560251686</v>
      </c>
      <c r="G383" s="152">
        <v>62</v>
      </c>
      <c r="H383" s="152" t="s">
        <v>2339</v>
      </c>
      <c r="I383" s="324" t="s">
        <v>2340</v>
      </c>
      <c r="J383" s="153" t="s">
        <v>812</v>
      </c>
      <c r="K383" s="318" t="s">
        <v>670</v>
      </c>
      <c r="L383" s="152">
        <v>7</v>
      </c>
      <c r="M383" s="152">
        <v>1</v>
      </c>
      <c r="N383" s="152" t="s">
        <v>409</v>
      </c>
      <c r="O383" s="152"/>
      <c r="P383" s="380" t="s">
        <v>2279</v>
      </c>
      <c r="S383" s="261" t="s">
        <v>2172</v>
      </c>
      <c r="T383" s="286" t="s">
        <v>2254</v>
      </c>
      <c r="U383" s="350" t="s">
        <v>1477</v>
      </c>
      <c r="V383" s="261" t="s">
        <v>2219</v>
      </c>
      <c r="W383" s="388" t="s">
        <v>1511</v>
      </c>
      <c r="X383" s="261" t="s">
        <v>1477</v>
      </c>
      <c r="Y383" s="261" t="s">
        <v>1477</v>
      </c>
      <c r="Z383" s="260"/>
      <c r="AA383" s="260"/>
      <c r="AB383" s="339"/>
      <c r="AC383" s="334"/>
      <c r="AD383" s="334"/>
      <c r="AE383" s="334"/>
      <c r="AF383" s="334"/>
      <c r="AG383" s="468" t="s">
        <v>777</v>
      </c>
      <c r="AH383" s="126">
        <v>32.700000000000003</v>
      </c>
      <c r="AI383" s="146">
        <v>57.1</v>
      </c>
      <c r="AJ383" s="145">
        <v>5.71</v>
      </c>
      <c r="AK383" s="139">
        <v>30.225065425995929</v>
      </c>
      <c r="AL383" s="144">
        <v>2.3082352941176474</v>
      </c>
      <c r="AM383" s="139">
        <v>7.04</v>
      </c>
      <c r="AN383" s="116" t="s">
        <v>124</v>
      </c>
      <c r="AO383" s="143">
        <v>66.7</v>
      </c>
      <c r="AP383" s="361">
        <v>0.14864786275079966</v>
      </c>
      <c r="AQ383" s="116">
        <v>28.8</v>
      </c>
      <c r="AR383" s="116">
        <v>70.7</v>
      </c>
      <c r="AS383" s="142">
        <v>0.40735502121640738</v>
      </c>
      <c r="AT383" s="120">
        <v>0.4</v>
      </c>
      <c r="AU383" s="116" t="s">
        <v>124</v>
      </c>
      <c r="AV383" s="116">
        <v>6.92</v>
      </c>
      <c r="AW383" s="119">
        <v>12.2</v>
      </c>
      <c r="AX383" s="440"/>
      <c r="AY383" s="440"/>
      <c r="AZ383" s="440"/>
      <c r="BA383" s="440"/>
      <c r="BB383" s="440"/>
      <c r="BC383" s="440"/>
      <c r="BD383" s="440"/>
      <c r="BE383" s="440"/>
      <c r="BF383" s="440"/>
      <c r="BG383" s="440"/>
      <c r="BH383" s="440"/>
      <c r="BI383" s="440"/>
      <c r="BJ383" s="116" t="s">
        <v>172</v>
      </c>
      <c r="BK383" s="285" t="s">
        <v>409</v>
      </c>
      <c r="BL383" s="285" t="s">
        <v>409</v>
      </c>
      <c r="BM383" s="285">
        <v>97</v>
      </c>
      <c r="BN383" s="472">
        <v>22.7</v>
      </c>
      <c r="BO383" s="472">
        <v>77.3</v>
      </c>
      <c r="BP383" s="472" t="s">
        <v>409</v>
      </c>
      <c r="BQ383" s="285" t="s">
        <v>409</v>
      </c>
      <c r="BR383" s="285" t="s">
        <v>409</v>
      </c>
      <c r="BS383" s="285" t="s">
        <v>409</v>
      </c>
      <c r="BT383" s="471">
        <v>0</v>
      </c>
      <c r="BU383" s="116">
        <v>19</v>
      </c>
    </row>
    <row r="384" spans="1:73">
      <c r="A384" s="116">
        <v>285</v>
      </c>
      <c r="B384" s="116">
        <f>COUNTIFS($D$2:D384,D384,$F$2:F384,F384)</f>
        <v>1</v>
      </c>
      <c r="C384" s="189">
        <v>7422</v>
      </c>
      <c r="D384" s="154" t="s">
        <v>2218</v>
      </c>
      <c r="E384" s="152" t="s">
        <v>1259</v>
      </c>
      <c r="F384" s="152">
        <v>521001098</v>
      </c>
      <c r="G384" s="152">
        <v>65</v>
      </c>
      <c r="H384" s="152" t="s">
        <v>2339</v>
      </c>
      <c r="I384" s="324" t="s">
        <v>60</v>
      </c>
      <c r="J384" s="153" t="s">
        <v>812</v>
      </c>
      <c r="K384" s="318" t="s">
        <v>670</v>
      </c>
      <c r="L384" s="152">
        <v>6</v>
      </c>
      <c r="M384" s="152">
        <v>8</v>
      </c>
      <c r="N384" s="152" t="s">
        <v>409</v>
      </c>
      <c r="O384" s="152"/>
      <c r="P384" s="380" t="s">
        <v>2279</v>
      </c>
      <c r="S384" s="261" t="s">
        <v>2172</v>
      </c>
      <c r="T384" s="286" t="s">
        <v>2254</v>
      </c>
      <c r="U384" s="350" t="s">
        <v>1477</v>
      </c>
      <c r="V384" s="261" t="s">
        <v>2219</v>
      </c>
      <c r="W384" s="388" t="s">
        <v>1511</v>
      </c>
      <c r="X384" s="261" t="s">
        <v>1477</v>
      </c>
      <c r="Y384" s="261" t="s">
        <v>1477</v>
      </c>
      <c r="Z384" s="260"/>
      <c r="AA384" s="260"/>
      <c r="AB384" s="339"/>
      <c r="AC384" s="334"/>
      <c r="AD384" s="334"/>
      <c r="AE384" s="334"/>
      <c r="AF384" s="334"/>
      <c r="AG384" s="468" t="s">
        <v>777</v>
      </c>
      <c r="AH384" s="126">
        <v>58.8</v>
      </c>
      <c r="AI384" s="146">
        <v>30.1</v>
      </c>
      <c r="AJ384" s="145">
        <v>8.5</v>
      </c>
      <c r="AK384" s="139">
        <v>37.206931702344548</v>
      </c>
      <c r="AL384" s="144">
        <v>5.4105882352941173</v>
      </c>
      <c r="AM384" s="139">
        <v>9.1999999999999993</v>
      </c>
      <c r="AN384" s="116" t="s">
        <v>124</v>
      </c>
      <c r="AO384" s="143">
        <v>11.1</v>
      </c>
      <c r="AP384" s="361">
        <v>0.1070336391437309</v>
      </c>
      <c r="AQ384" s="116">
        <v>55.7</v>
      </c>
      <c r="AR384" s="116">
        <v>44</v>
      </c>
      <c r="AS384" s="142">
        <v>1.2659090909090909</v>
      </c>
      <c r="AT384" s="120">
        <v>2.6</v>
      </c>
      <c r="AU384" s="116" t="s">
        <v>124</v>
      </c>
      <c r="AV384" s="116">
        <v>13.5</v>
      </c>
      <c r="AW384" s="119">
        <v>13.4</v>
      </c>
      <c r="AX384" s="440"/>
      <c r="AY384" s="440"/>
      <c r="AZ384" s="440"/>
      <c r="BA384" s="440"/>
      <c r="BB384" s="440"/>
      <c r="BC384" s="440"/>
      <c r="BD384" s="440"/>
      <c r="BE384" s="440"/>
      <c r="BF384" s="440"/>
      <c r="BG384" s="440"/>
      <c r="BH384" s="440"/>
      <c r="BI384" s="440"/>
      <c r="BJ384" s="118" t="s">
        <v>793</v>
      </c>
      <c r="BK384" s="211" t="s">
        <v>409</v>
      </c>
      <c r="BL384" s="211" t="s">
        <v>409</v>
      </c>
      <c r="BM384" s="211">
        <v>518</v>
      </c>
      <c r="BN384" s="211">
        <v>8.5</v>
      </c>
      <c r="BO384" s="211">
        <v>91.5</v>
      </c>
      <c r="BP384" s="211" t="s">
        <v>409</v>
      </c>
      <c r="BQ384" s="211" t="s">
        <v>409</v>
      </c>
      <c r="BR384" s="211" t="s">
        <v>409</v>
      </c>
      <c r="BS384" s="211" t="s">
        <v>409</v>
      </c>
      <c r="BT384" s="210">
        <v>0</v>
      </c>
      <c r="BU384" s="116">
        <v>6.39</v>
      </c>
    </row>
    <row r="385" spans="1:73">
      <c r="A385" s="116">
        <v>286</v>
      </c>
      <c r="B385" s="116">
        <f>COUNTIFS($D$2:D385,D385,$F$2:F385,F385)</f>
        <v>1</v>
      </c>
      <c r="C385" s="189">
        <v>7425</v>
      </c>
      <c r="D385" s="154" t="s">
        <v>2314</v>
      </c>
      <c r="E385" s="152" t="s">
        <v>2313</v>
      </c>
      <c r="F385" s="152">
        <v>6857051861</v>
      </c>
      <c r="G385" s="152">
        <v>49</v>
      </c>
      <c r="H385" s="152" t="s">
        <v>2338</v>
      </c>
      <c r="I385" s="324" t="s">
        <v>2311</v>
      </c>
      <c r="J385" s="153" t="s">
        <v>812</v>
      </c>
      <c r="K385" s="318" t="s">
        <v>670</v>
      </c>
      <c r="L385" s="152">
        <v>5</v>
      </c>
      <c r="M385" s="152">
        <v>1</v>
      </c>
      <c r="N385" s="152" t="s">
        <v>409</v>
      </c>
      <c r="O385" s="152" t="s">
        <v>1493</v>
      </c>
      <c r="P385" s="380" t="s">
        <v>2279</v>
      </c>
      <c r="S385" s="261" t="s">
        <v>2172</v>
      </c>
      <c r="T385" s="286" t="s">
        <v>2254</v>
      </c>
      <c r="U385" s="350" t="s">
        <v>1477</v>
      </c>
      <c r="V385" s="261" t="s">
        <v>2219</v>
      </c>
      <c r="W385" s="388" t="s">
        <v>1511</v>
      </c>
      <c r="X385" s="261" t="s">
        <v>1477</v>
      </c>
      <c r="Y385" s="261" t="s">
        <v>1477</v>
      </c>
      <c r="Z385" s="260"/>
      <c r="AA385" s="260"/>
      <c r="AB385" s="339" t="s">
        <v>125</v>
      </c>
      <c r="AC385" s="334"/>
      <c r="AD385" s="334"/>
      <c r="AE385" s="334"/>
      <c r="AF385" s="334"/>
      <c r="AG385" s="468" t="s">
        <v>781</v>
      </c>
      <c r="AH385" s="126">
        <v>30.6</v>
      </c>
      <c r="AI385" s="146">
        <v>48</v>
      </c>
      <c r="AJ385" s="145">
        <v>16.899999999999999</v>
      </c>
      <c r="AK385" s="139">
        <v>24.7</v>
      </c>
      <c r="AL385" s="144">
        <v>1.4085714285714286</v>
      </c>
      <c r="AM385" s="139">
        <v>4.59</v>
      </c>
      <c r="AN385" s="116" t="s">
        <v>124</v>
      </c>
      <c r="AO385" s="143">
        <v>79.099999999999994</v>
      </c>
      <c r="AP385" s="361">
        <v>2.2776031532205754E-2</v>
      </c>
      <c r="AQ385" s="116">
        <v>45.7</v>
      </c>
      <c r="AR385" s="116">
        <v>53.9</v>
      </c>
      <c r="AS385" s="142">
        <v>0.84786641929499085</v>
      </c>
      <c r="AT385" s="120">
        <v>0.6</v>
      </c>
      <c r="AU385" s="116" t="s">
        <v>124</v>
      </c>
      <c r="AV385" s="116">
        <v>4.28</v>
      </c>
      <c r="AW385" s="119">
        <v>6.75</v>
      </c>
      <c r="AX385" s="440"/>
      <c r="AY385" s="440"/>
      <c r="AZ385" s="440"/>
      <c r="BA385" s="440"/>
      <c r="BB385" s="440"/>
      <c r="BC385" s="440"/>
      <c r="BD385" s="440"/>
      <c r="BE385" s="440"/>
      <c r="BF385" s="440"/>
      <c r="BG385" s="440"/>
      <c r="BH385" s="440"/>
      <c r="BI385" s="440"/>
      <c r="BJ385" s="118" t="s">
        <v>172</v>
      </c>
      <c r="BK385" s="211" t="s">
        <v>409</v>
      </c>
      <c r="BL385" s="211" t="s">
        <v>409</v>
      </c>
      <c r="BM385" s="211">
        <v>333</v>
      </c>
      <c r="BN385" s="211">
        <v>24.6</v>
      </c>
      <c r="BO385" s="211">
        <v>75.400000000000006</v>
      </c>
      <c r="BP385" s="211" t="s">
        <v>409</v>
      </c>
      <c r="BQ385" s="211" t="s">
        <v>409</v>
      </c>
      <c r="BR385" s="211" t="s">
        <v>409</v>
      </c>
      <c r="BS385" s="211" t="s">
        <v>409</v>
      </c>
      <c r="BT385" s="210">
        <v>0</v>
      </c>
      <c r="BU385" s="116">
        <v>7.86</v>
      </c>
    </row>
    <row r="386" spans="1:73">
      <c r="A386" s="116">
        <v>287</v>
      </c>
      <c r="B386" s="116">
        <f>COUNTIFS($D$2:D386,D386,$F$2:F386,F386)</f>
        <v>2</v>
      </c>
      <c r="C386" s="189">
        <v>7426</v>
      </c>
      <c r="D386" s="154" t="s">
        <v>1558</v>
      </c>
      <c r="E386" s="152" t="s">
        <v>1293</v>
      </c>
      <c r="F386" s="152">
        <v>455408485</v>
      </c>
      <c r="G386" s="152">
        <v>72</v>
      </c>
      <c r="H386" s="152" t="s">
        <v>2338</v>
      </c>
      <c r="I386" s="324" t="s">
        <v>152</v>
      </c>
      <c r="J386" s="153" t="s">
        <v>812</v>
      </c>
      <c r="K386" s="318" t="s">
        <v>670</v>
      </c>
      <c r="L386" s="152">
        <v>10</v>
      </c>
      <c r="M386" s="152">
        <v>8</v>
      </c>
      <c r="N386" s="152" t="s">
        <v>409</v>
      </c>
      <c r="O386" s="152" t="s">
        <v>1493</v>
      </c>
      <c r="P386" s="380" t="s">
        <v>2279</v>
      </c>
      <c r="S386" s="261" t="s">
        <v>2172</v>
      </c>
      <c r="T386" s="286" t="s">
        <v>2254</v>
      </c>
      <c r="U386" s="350" t="s">
        <v>1477</v>
      </c>
      <c r="V386" s="261" t="s">
        <v>2219</v>
      </c>
      <c r="W386" s="388" t="s">
        <v>1511</v>
      </c>
      <c r="X386" s="261" t="s">
        <v>1477</v>
      </c>
      <c r="Y386" s="261" t="s">
        <v>1477</v>
      </c>
      <c r="Z386" s="260"/>
      <c r="AA386" s="260"/>
      <c r="AB386" s="339"/>
      <c r="AC386" s="334"/>
      <c r="AD386" s="334"/>
      <c r="AE386" s="334"/>
      <c r="AF386" s="334"/>
      <c r="AG386" s="468" t="s">
        <v>781</v>
      </c>
      <c r="AH386" s="126">
        <v>12.3</v>
      </c>
      <c r="AI386" s="146">
        <v>12.2</v>
      </c>
      <c r="AJ386" s="145">
        <v>74.5</v>
      </c>
      <c r="AK386" s="139">
        <v>11.078444958914829</v>
      </c>
      <c r="AL386" s="144">
        <v>0.60475000000000001</v>
      </c>
      <c r="AM386" s="139">
        <v>4.9000000000000004</v>
      </c>
      <c r="AN386" s="116" t="s">
        <v>124</v>
      </c>
      <c r="AO386" s="143">
        <v>4.34</v>
      </c>
      <c r="AP386" s="361">
        <v>1.5949034824572841E-2</v>
      </c>
      <c r="AQ386" s="116">
        <v>66.400000000000006</v>
      </c>
      <c r="AR386" s="116">
        <v>33.299999999999997</v>
      </c>
      <c r="AS386" s="142">
        <v>1.9939939939939944</v>
      </c>
      <c r="AT386" s="120">
        <v>0.3</v>
      </c>
      <c r="AU386" s="116" t="s">
        <v>124</v>
      </c>
      <c r="AV386" s="116">
        <v>2.1</v>
      </c>
      <c r="AW386" s="119">
        <v>4.74</v>
      </c>
      <c r="AX386" s="440"/>
      <c r="AY386" s="440"/>
      <c r="AZ386" s="440"/>
      <c r="BA386" s="440"/>
      <c r="BB386" s="440"/>
      <c r="BC386" s="440"/>
      <c r="BD386" s="440"/>
      <c r="BE386" s="440"/>
      <c r="BF386" s="440"/>
      <c r="BG386" s="440"/>
      <c r="BH386" s="440"/>
      <c r="BI386" s="440"/>
      <c r="BJ386" s="116" t="s">
        <v>780</v>
      </c>
      <c r="BK386" s="470">
        <v>16.899999999999999</v>
      </c>
      <c r="BL386" s="470">
        <v>32.9</v>
      </c>
      <c r="BM386" s="470">
        <v>1669</v>
      </c>
      <c r="BN386" s="470">
        <v>25.7</v>
      </c>
      <c r="BO386" s="470">
        <v>74.3</v>
      </c>
      <c r="BP386" s="470">
        <v>6</v>
      </c>
      <c r="BQ386" s="470">
        <v>4893</v>
      </c>
      <c r="BR386" s="470" t="s">
        <v>409</v>
      </c>
      <c r="BS386" s="470">
        <v>7.19</v>
      </c>
      <c r="BT386" s="469">
        <v>0</v>
      </c>
      <c r="BU386" s="116">
        <v>54.4</v>
      </c>
    </row>
    <row r="387" spans="1:73">
      <c r="A387" s="116">
        <v>288</v>
      </c>
      <c r="B387" s="116">
        <f>COUNTIFS($D$2:D387,D387,$F$2:F387,F387)</f>
        <v>1</v>
      </c>
      <c r="C387" s="189">
        <v>7428</v>
      </c>
      <c r="D387" s="154" t="s">
        <v>2225</v>
      </c>
      <c r="E387" s="152" t="s">
        <v>941</v>
      </c>
      <c r="F387" s="152">
        <v>7203315350</v>
      </c>
      <c r="G387" s="152">
        <v>45</v>
      </c>
      <c r="H387" s="152" t="s">
        <v>2337</v>
      </c>
      <c r="I387" s="324" t="s">
        <v>2336</v>
      </c>
      <c r="J387" s="153" t="s">
        <v>812</v>
      </c>
      <c r="K387" s="318" t="s">
        <v>670</v>
      </c>
      <c r="L387" s="152">
        <v>18</v>
      </c>
      <c r="M387" s="152">
        <v>1</v>
      </c>
      <c r="N387" s="152" t="s">
        <v>409</v>
      </c>
      <c r="O387" s="152">
        <v>8</v>
      </c>
      <c r="P387" s="380" t="s">
        <v>2279</v>
      </c>
      <c r="S387" s="261" t="s">
        <v>2172</v>
      </c>
      <c r="T387" s="286" t="s">
        <v>2254</v>
      </c>
      <c r="U387" s="350" t="s">
        <v>1477</v>
      </c>
      <c r="V387" s="261" t="s">
        <v>2219</v>
      </c>
      <c r="W387" s="388" t="s">
        <v>1511</v>
      </c>
      <c r="X387" s="261" t="s">
        <v>1477</v>
      </c>
      <c r="Y387" s="261" t="s">
        <v>1477</v>
      </c>
      <c r="Z387" s="260"/>
      <c r="AA387" s="260"/>
      <c r="AB387" s="339"/>
      <c r="AC387" s="334"/>
      <c r="AD387" s="334"/>
      <c r="AE387" s="334"/>
      <c r="AF387" s="334"/>
      <c r="AG387" s="468" t="s">
        <v>781</v>
      </c>
      <c r="AH387" s="126">
        <v>63.7</v>
      </c>
      <c r="AI387" s="146">
        <v>29.9</v>
      </c>
      <c r="AJ387" s="145">
        <v>3.92</v>
      </c>
      <c r="AK387" s="139">
        <v>57.792992094613027</v>
      </c>
      <c r="AL387" s="144">
        <v>0.61540677966101687</v>
      </c>
      <c r="AM387" s="139">
        <v>0.97</v>
      </c>
      <c r="AN387" s="116" t="s">
        <v>124</v>
      </c>
      <c r="AO387" s="143">
        <v>16.3</v>
      </c>
      <c r="AP387" s="361">
        <v>0.12017446371280591</v>
      </c>
      <c r="AQ387" s="116">
        <v>24.6</v>
      </c>
      <c r="AR387" s="116">
        <v>75.8</v>
      </c>
      <c r="AS387" s="142">
        <v>0.32453825857519791</v>
      </c>
      <c r="AT387" s="120">
        <v>0.6</v>
      </c>
      <c r="AU387" s="116" t="s">
        <v>124</v>
      </c>
      <c r="AV387" s="116">
        <v>7.5</v>
      </c>
      <c r="AW387" s="119">
        <v>15.2</v>
      </c>
      <c r="AX387" s="440"/>
      <c r="AY387" s="440"/>
      <c r="AZ387" s="440"/>
      <c r="BA387" s="440"/>
      <c r="BB387" s="440"/>
      <c r="BC387" s="440"/>
      <c r="BD387" s="440"/>
      <c r="BE387" s="440"/>
      <c r="BF387" s="440"/>
      <c r="BG387" s="440"/>
      <c r="BH387" s="440"/>
      <c r="BI387" s="440"/>
      <c r="BJ387" s="118" t="s">
        <v>793</v>
      </c>
      <c r="BK387" s="211" t="s">
        <v>409</v>
      </c>
      <c r="BL387" s="211" t="s">
        <v>409</v>
      </c>
      <c r="BM387" s="211">
        <v>362</v>
      </c>
      <c r="BN387" s="211">
        <v>23.8</v>
      </c>
      <c r="BO387" s="211">
        <v>76.2</v>
      </c>
      <c r="BP387" s="211" t="s">
        <v>409</v>
      </c>
      <c r="BQ387" s="211" t="s">
        <v>409</v>
      </c>
      <c r="BR387" s="211" t="s">
        <v>409</v>
      </c>
      <c r="BS387" s="211" t="s">
        <v>409</v>
      </c>
      <c r="BT387" s="210">
        <v>0</v>
      </c>
      <c r="BU387" s="116">
        <v>51.5</v>
      </c>
    </row>
    <row r="388" spans="1:73">
      <c r="A388" s="116">
        <v>289</v>
      </c>
      <c r="B388" s="116">
        <f>COUNTIFS($D$2:D388,D388,$F$2:F388,F388)</f>
        <v>1</v>
      </c>
      <c r="C388" s="189">
        <v>7449</v>
      </c>
      <c r="D388" s="154" t="s">
        <v>2335</v>
      </c>
      <c r="E388" s="152" t="s">
        <v>1012</v>
      </c>
      <c r="F388" s="152">
        <v>9502193580</v>
      </c>
      <c r="G388" s="152">
        <v>22</v>
      </c>
      <c r="H388" s="152" t="s">
        <v>2328</v>
      </c>
      <c r="I388" s="324" t="s">
        <v>2334</v>
      </c>
      <c r="J388" s="153" t="s">
        <v>812</v>
      </c>
      <c r="K388" s="318" t="s">
        <v>670</v>
      </c>
      <c r="L388" s="152">
        <v>7</v>
      </c>
      <c r="M388" s="152">
        <v>9</v>
      </c>
      <c r="N388" s="152" t="s">
        <v>409</v>
      </c>
      <c r="O388" s="152" t="s">
        <v>1493</v>
      </c>
      <c r="P388" s="380" t="s">
        <v>2279</v>
      </c>
      <c r="S388" s="261" t="s">
        <v>2172</v>
      </c>
      <c r="T388" s="286" t="s">
        <v>2254</v>
      </c>
      <c r="U388" s="350" t="s">
        <v>1477</v>
      </c>
      <c r="V388" s="261" t="s">
        <v>2219</v>
      </c>
      <c r="W388" s="388" t="s">
        <v>1511</v>
      </c>
      <c r="X388" s="261" t="s">
        <v>1477</v>
      </c>
      <c r="Y388" s="261" t="s">
        <v>1477</v>
      </c>
      <c r="Z388" s="260"/>
      <c r="AA388" s="260"/>
      <c r="AB388" s="339"/>
      <c r="AC388" s="334"/>
      <c r="AD388" s="334"/>
      <c r="AE388" s="334"/>
      <c r="AF388" s="334"/>
      <c r="AG388" s="468" t="s">
        <v>777</v>
      </c>
      <c r="AH388" s="126">
        <v>0.73</v>
      </c>
      <c r="AI388" s="146">
        <v>2.87</v>
      </c>
      <c r="AJ388" s="145">
        <v>96</v>
      </c>
      <c r="AK388" s="139">
        <v>0.5100325216308994</v>
      </c>
      <c r="AL388" s="144">
        <v>4.4031746031746026E-2</v>
      </c>
      <c r="AM388" s="139">
        <v>6.11</v>
      </c>
      <c r="AN388" s="116" t="s">
        <v>124</v>
      </c>
      <c r="AO388" s="143" t="s">
        <v>124</v>
      </c>
      <c r="AP388" s="361">
        <v>1.3260845562403386E-2</v>
      </c>
      <c r="AQ388" s="116">
        <v>64.5</v>
      </c>
      <c r="AR388" s="116">
        <v>35.200000000000003</v>
      </c>
      <c r="AS388" s="142">
        <v>1.8323863636363635</v>
      </c>
      <c r="AT388" s="120">
        <v>0.02</v>
      </c>
      <c r="AU388" s="116" t="s">
        <v>124</v>
      </c>
      <c r="AV388" s="116">
        <v>3.93</v>
      </c>
      <c r="AW388" s="119">
        <v>5.89</v>
      </c>
      <c r="AX388" s="440"/>
      <c r="AY388" s="440"/>
      <c r="AZ388" s="440"/>
      <c r="BA388" s="440"/>
      <c r="BB388" s="440"/>
      <c r="BC388" s="440"/>
      <c r="BD388" s="440"/>
      <c r="BE388" s="440"/>
      <c r="BF388" s="440"/>
      <c r="BG388" s="440"/>
      <c r="BH388" s="440"/>
      <c r="BI388" s="440"/>
      <c r="BJ388" s="116" t="s">
        <v>778</v>
      </c>
      <c r="BK388" s="211">
        <v>305</v>
      </c>
      <c r="BL388" s="211" t="s">
        <v>409</v>
      </c>
      <c r="BM388" s="211">
        <v>41338</v>
      </c>
      <c r="BN388" s="211">
        <v>94.7</v>
      </c>
      <c r="BO388" s="211">
        <v>5.3</v>
      </c>
      <c r="BP388" s="211" t="s">
        <v>409</v>
      </c>
      <c r="BQ388" s="211" t="s">
        <v>409</v>
      </c>
      <c r="BR388" s="211" t="s">
        <v>409</v>
      </c>
      <c r="BS388" s="211" t="s">
        <v>409</v>
      </c>
      <c r="BT388" s="210">
        <v>0</v>
      </c>
      <c r="BU388" s="116">
        <v>87.2</v>
      </c>
    </row>
    <row r="389" spans="1:73">
      <c r="A389" s="116">
        <v>290</v>
      </c>
      <c r="B389" s="116">
        <f>COUNTIFS($D$2:D389,D389,$F$2:F389,F389)</f>
        <v>2</v>
      </c>
      <c r="C389" s="189">
        <v>7450</v>
      </c>
      <c r="D389" s="154" t="s">
        <v>2333</v>
      </c>
      <c r="E389" s="152" t="s">
        <v>1022</v>
      </c>
      <c r="F389" s="152">
        <v>435827440</v>
      </c>
      <c r="G389" s="152">
        <v>74</v>
      </c>
      <c r="H389" s="152" t="s">
        <v>2328</v>
      </c>
      <c r="I389" s="324" t="s">
        <v>60</v>
      </c>
      <c r="J389" s="153" t="s">
        <v>812</v>
      </c>
      <c r="K389" s="318" t="s">
        <v>670</v>
      </c>
      <c r="L389" s="152">
        <v>6</v>
      </c>
      <c r="M389" s="152" t="s">
        <v>2332</v>
      </c>
      <c r="N389" s="152" t="s">
        <v>822</v>
      </c>
      <c r="O389" s="152" t="s">
        <v>1493</v>
      </c>
      <c r="P389" s="380" t="s">
        <v>2279</v>
      </c>
      <c r="S389" s="261" t="s">
        <v>2172</v>
      </c>
      <c r="T389" s="286" t="s">
        <v>2254</v>
      </c>
      <c r="U389" s="350" t="s">
        <v>1477</v>
      </c>
      <c r="V389" s="261" t="s">
        <v>2219</v>
      </c>
      <c r="W389" s="388" t="s">
        <v>1511</v>
      </c>
      <c r="X389" s="261" t="s">
        <v>1477</v>
      </c>
      <c r="Y389" s="261" t="s">
        <v>1477</v>
      </c>
      <c r="Z389" s="260"/>
      <c r="AA389" s="260"/>
      <c r="AB389" s="339"/>
      <c r="AC389" s="334"/>
      <c r="AD389" s="334"/>
      <c r="AE389" s="334"/>
      <c r="AF389" s="334"/>
      <c r="AG389" s="468" t="s">
        <v>781</v>
      </c>
      <c r="AH389" s="126">
        <v>21</v>
      </c>
      <c r="AI389" s="146">
        <v>52.6</v>
      </c>
      <c r="AJ389" s="145">
        <v>26.4</v>
      </c>
      <c r="AK389" s="139">
        <v>13.736181310438734</v>
      </c>
      <c r="AL389" s="144">
        <v>1.1975903614457832</v>
      </c>
      <c r="AM389" s="139">
        <v>5.68</v>
      </c>
      <c r="AN389" s="116" t="s">
        <v>124</v>
      </c>
      <c r="AO389" s="143">
        <v>54.4</v>
      </c>
      <c r="AP389" s="361">
        <v>0.72134136490572132</v>
      </c>
      <c r="AQ389" s="116">
        <v>31.4</v>
      </c>
      <c r="AR389" s="116">
        <v>63.9</v>
      </c>
      <c r="AS389" s="142">
        <v>0.49139280125195617</v>
      </c>
      <c r="AT389" s="120" t="s">
        <v>124</v>
      </c>
      <c r="AU389" s="116" t="s">
        <v>124</v>
      </c>
      <c r="AV389" s="116">
        <v>5.31</v>
      </c>
      <c r="AW389" s="119">
        <v>10.9</v>
      </c>
      <c r="AX389" s="440"/>
      <c r="AY389" s="440"/>
      <c r="AZ389" s="440"/>
      <c r="BA389" s="440"/>
      <c r="BB389" s="440"/>
      <c r="BC389" s="440"/>
      <c r="BD389" s="440"/>
      <c r="BE389" s="440"/>
      <c r="BF389" s="440"/>
      <c r="BG389" s="440"/>
      <c r="BH389" s="440"/>
      <c r="BI389" s="440"/>
      <c r="BJ389" s="118" t="s">
        <v>172</v>
      </c>
      <c r="BK389" s="211">
        <v>2</v>
      </c>
      <c r="BL389" s="211" t="s">
        <v>409</v>
      </c>
      <c r="BM389" s="211">
        <v>129</v>
      </c>
      <c r="BN389" s="211">
        <v>27.9</v>
      </c>
      <c r="BO389" s="211">
        <v>72.099999999999994</v>
      </c>
      <c r="BP389" s="212" t="s">
        <v>409</v>
      </c>
      <c r="BQ389" s="212" t="s">
        <v>409</v>
      </c>
      <c r="BR389" s="212" t="s">
        <v>409</v>
      </c>
      <c r="BS389" s="212" t="s">
        <v>409</v>
      </c>
      <c r="BT389" s="210">
        <v>0</v>
      </c>
      <c r="BU389" s="116">
        <v>2.02</v>
      </c>
    </row>
    <row r="390" spans="1:73">
      <c r="A390" s="116">
        <v>291</v>
      </c>
      <c r="B390" s="116">
        <f>COUNTIFS($D$2:D390,D390,$F$2:F390,F390)</f>
        <v>1</v>
      </c>
      <c r="C390" s="189">
        <v>7451</v>
      </c>
      <c r="D390" s="154" t="s">
        <v>2331</v>
      </c>
      <c r="E390" s="152" t="s">
        <v>826</v>
      </c>
      <c r="F390" s="152">
        <v>7104285353</v>
      </c>
      <c r="G390" s="152">
        <v>46</v>
      </c>
      <c r="H390" s="152" t="s">
        <v>2328</v>
      </c>
      <c r="I390" s="324" t="s">
        <v>2330</v>
      </c>
      <c r="J390" s="153" t="s">
        <v>812</v>
      </c>
      <c r="K390" s="318" t="s">
        <v>670</v>
      </c>
      <c r="L390" s="152">
        <v>15</v>
      </c>
      <c r="M390" s="152" t="s">
        <v>2329</v>
      </c>
      <c r="N390" s="152" t="s">
        <v>843</v>
      </c>
      <c r="O390" s="152">
        <v>8</v>
      </c>
      <c r="P390" s="380" t="s">
        <v>2279</v>
      </c>
      <c r="S390" s="261" t="s">
        <v>2172</v>
      </c>
      <c r="T390" s="286" t="s">
        <v>2254</v>
      </c>
      <c r="U390" s="350" t="s">
        <v>1477</v>
      </c>
      <c r="V390" s="261" t="s">
        <v>2219</v>
      </c>
      <c r="W390" s="388" t="s">
        <v>1511</v>
      </c>
      <c r="X390" s="261" t="s">
        <v>1477</v>
      </c>
      <c r="Y390" s="261" t="s">
        <v>1477</v>
      </c>
      <c r="Z390" s="260"/>
      <c r="AA390" s="260"/>
      <c r="AB390" s="339"/>
      <c r="AC390" s="334"/>
      <c r="AD390" s="334"/>
      <c r="AE390" s="334"/>
      <c r="AF390" s="334"/>
      <c r="AG390" s="468" t="s">
        <v>781</v>
      </c>
      <c r="AH390" s="126">
        <v>2.71</v>
      </c>
      <c r="AI390" s="146">
        <v>2.39</v>
      </c>
      <c r="AJ390" s="145">
        <v>94.9</v>
      </c>
      <c r="AK390" s="139">
        <v>1.8261056324163731</v>
      </c>
      <c r="AL390" s="144">
        <v>5.3335106382978725E-2</v>
      </c>
      <c r="AM390" s="139">
        <v>1.98</v>
      </c>
      <c r="AN390" s="116" t="s">
        <v>124</v>
      </c>
      <c r="AO390" s="143">
        <v>7.69</v>
      </c>
      <c r="AP390" s="361">
        <v>8.6204427898985206E-3</v>
      </c>
      <c r="AQ390" s="116">
        <v>93.2</v>
      </c>
      <c r="AR390" s="116">
        <v>6.77</v>
      </c>
      <c r="AS390" s="142">
        <v>13.76661742983752</v>
      </c>
      <c r="AT390" s="120">
        <v>0.1</v>
      </c>
      <c r="AU390" s="116" t="s">
        <v>124</v>
      </c>
      <c r="AV390" s="116">
        <v>21.6</v>
      </c>
      <c r="AW390" s="119">
        <v>10.7</v>
      </c>
      <c r="AX390" s="440"/>
      <c r="AY390" s="440"/>
      <c r="AZ390" s="440"/>
      <c r="BA390" s="440"/>
      <c r="BB390" s="440"/>
      <c r="BC390" s="440"/>
      <c r="BD390" s="440"/>
      <c r="BE390" s="440"/>
      <c r="BF390" s="440"/>
      <c r="BG390" s="440"/>
      <c r="BH390" s="440"/>
      <c r="BI390" s="440"/>
      <c r="BJ390" s="467" t="s">
        <v>778</v>
      </c>
      <c r="BK390" s="211">
        <v>20.5</v>
      </c>
      <c r="BL390" s="211" t="s">
        <v>409</v>
      </c>
      <c r="BM390" s="211">
        <v>21692</v>
      </c>
      <c r="BN390" s="211">
        <v>92.7</v>
      </c>
      <c r="BO390" s="211">
        <v>7.3</v>
      </c>
      <c r="BP390" s="211" t="s">
        <v>409</v>
      </c>
      <c r="BQ390" s="211" t="s">
        <v>409</v>
      </c>
      <c r="BR390" s="211" t="s">
        <v>409</v>
      </c>
      <c r="BS390" s="211" t="s">
        <v>409</v>
      </c>
      <c r="BT390" s="210">
        <v>0</v>
      </c>
      <c r="BU390" s="116">
        <v>94.4</v>
      </c>
    </row>
    <row r="391" spans="1:73">
      <c r="A391" s="116">
        <v>292</v>
      </c>
      <c r="B391" s="116">
        <f>COUNTIFS($D$2:D391,D391,$F$2:F391,F391)</f>
        <v>2</v>
      </c>
      <c r="C391" s="374">
        <v>7453</v>
      </c>
      <c r="D391" s="284" t="s">
        <v>835</v>
      </c>
      <c r="E391" s="152" t="s">
        <v>879</v>
      </c>
      <c r="F391" s="152">
        <v>490906164</v>
      </c>
      <c r="G391" s="152">
        <v>68</v>
      </c>
      <c r="H391" s="152" t="s">
        <v>2328</v>
      </c>
      <c r="I391" s="324" t="s">
        <v>2327</v>
      </c>
      <c r="J391" s="194" t="s">
        <v>1031</v>
      </c>
      <c r="K391" s="318" t="s">
        <v>670</v>
      </c>
      <c r="L391" s="152">
        <v>5</v>
      </c>
      <c r="M391" s="152">
        <v>2</v>
      </c>
      <c r="N391" s="152" t="s">
        <v>409</v>
      </c>
      <c r="O391" s="152" t="s">
        <v>1493</v>
      </c>
      <c r="P391" s="380" t="s">
        <v>2279</v>
      </c>
      <c r="S391" s="261" t="s">
        <v>2172</v>
      </c>
      <c r="T391" s="286" t="s">
        <v>2254</v>
      </c>
      <c r="U391" s="350" t="s">
        <v>1477</v>
      </c>
      <c r="V391" s="261" t="s">
        <v>2219</v>
      </c>
      <c r="W391" s="388" t="s">
        <v>1511</v>
      </c>
      <c r="X391" s="261" t="s">
        <v>1477</v>
      </c>
      <c r="Y391" s="261" t="s">
        <v>1477</v>
      </c>
      <c r="Z391" s="260"/>
      <c r="AA391" s="260"/>
      <c r="AB391" s="339"/>
      <c r="AC391" s="334"/>
      <c r="AD391" s="334"/>
      <c r="AE391" s="334"/>
      <c r="AF391" s="334"/>
      <c r="AG391" s="468" t="s">
        <v>787</v>
      </c>
      <c r="AH391" s="126">
        <v>61.4</v>
      </c>
      <c r="AI391" s="146">
        <v>20.399999999999999</v>
      </c>
      <c r="AJ391" s="145">
        <v>15.7</v>
      </c>
      <c r="AK391" s="139">
        <v>50.853449413006196</v>
      </c>
      <c r="AL391" s="144">
        <v>3.1577142857142855</v>
      </c>
      <c r="AM391" s="139">
        <v>5.14</v>
      </c>
      <c r="AN391" s="116" t="s">
        <v>124</v>
      </c>
      <c r="AO391" s="143">
        <v>16.7</v>
      </c>
      <c r="AP391" s="361">
        <v>0.15020006155740226</v>
      </c>
      <c r="AQ391" s="116">
        <v>35.4</v>
      </c>
      <c r="AR391" s="116">
        <v>63.9</v>
      </c>
      <c r="AS391" s="142">
        <v>0.5539906103286385</v>
      </c>
      <c r="AT391" s="120">
        <v>0.2</v>
      </c>
      <c r="AU391" s="116" t="s">
        <v>124</v>
      </c>
      <c r="AV391" s="116">
        <v>9.82</v>
      </c>
      <c r="AW391" s="119">
        <v>8.2200000000000006</v>
      </c>
      <c r="AX391" s="440">
        <v>9</v>
      </c>
      <c r="AY391" s="440">
        <v>80.099999999999994</v>
      </c>
      <c r="AZ391" s="440"/>
      <c r="BA391" s="440">
        <v>4.3</v>
      </c>
      <c r="BB391" s="439">
        <v>21</v>
      </c>
      <c r="BC391" s="438">
        <v>17</v>
      </c>
      <c r="BD391" s="438">
        <v>3.6</v>
      </c>
      <c r="BE391" s="438">
        <v>25.3</v>
      </c>
      <c r="BF391" s="438">
        <v>5.3</v>
      </c>
      <c r="BG391" s="438">
        <v>37.4</v>
      </c>
      <c r="BH391" s="438">
        <v>7.8</v>
      </c>
      <c r="BI391" s="437" t="s">
        <v>124</v>
      </c>
      <c r="BJ391" s="118" t="s">
        <v>793</v>
      </c>
      <c r="BK391" s="211">
        <v>43.3</v>
      </c>
      <c r="BL391" s="211" t="s">
        <v>409</v>
      </c>
      <c r="BM391" s="211">
        <v>1005</v>
      </c>
      <c r="BN391" s="211">
        <v>71.2</v>
      </c>
      <c r="BO391" s="211">
        <v>28.8</v>
      </c>
      <c r="BP391" s="211" t="s">
        <v>2127</v>
      </c>
      <c r="BQ391" s="211"/>
      <c r="BR391" s="211"/>
      <c r="BS391" s="211"/>
      <c r="BT391" s="210">
        <v>0</v>
      </c>
      <c r="BU391" s="116">
        <v>13.3</v>
      </c>
    </row>
    <row r="392" spans="1:73">
      <c r="A392" s="116">
        <v>293</v>
      </c>
      <c r="B392" s="116">
        <f>COUNTIFS($D$2:D392,D392,$F$2:F392,F392)</f>
        <v>1</v>
      </c>
      <c r="C392" s="374">
        <v>7456</v>
      </c>
      <c r="D392" s="284" t="s">
        <v>2326</v>
      </c>
      <c r="E392" s="152" t="s">
        <v>2004</v>
      </c>
      <c r="F392" s="152">
        <v>515505061</v>
      </c>
      <c r="G392" s="152">
        <v>66</v>
      </c>
      <c r="H392" s="152" t="s">
        <v>2324</v>
      </c>
      <c r="I392" s="324" t="s">
        <v>643</v>
      </c>
      <c r="J392" s="194" t="s">
        <v>1031</v>
      </c>
      <c r="K392" s="318" t="s">
        <v>670</v>
      </c>
      <c r="L392" s="152">
        <v>2</v>
      </c>
      <c r="M392" s="152">
        <v>9</v>
      </c>
      <c r="N392" s="152"/>
      <c r="O392" s="152" t="s">
        <v>1493</v>
      </c>
      <c r="P392" s="380" t="s">
        <v>2279</v>
      </c>
      <c r="S392" s="261" t="s">
        <v>2172</v>
      </c>
      <c r="T392" s="286" t="s">
        <v>2254</v>
      </c>
      <c r="U392" s="350" t="s">
        <v>1477</v>
      </c>
      <c r="V392" s="261" t="s">
        <v>2219</v>
      </c>
      <c r="W392" s="388" t="s">
        <v>1511</v>
      </c>
      <c r="X392" s="261" t="s">
        <v>1477</v>
      </c>
      <c r="Y392" s="261" t="s">
        <v>1477</v>
      </c>
      <c r="Z392" s="260"/>
      <c r="AA392" s="260"/>
      <c r="AB392" s="339"/>
      <c r="AC392" s="334"/>
      <c r="AD392" s="334"/>
      <c r="AE392" s="334"/>
      <c r="AF392" s="334"/>
      <c r="AG392" s="468" t="s">
        <v>787</v>
      </c>
      <c r="AH392" s="126">
        <v>16.8</v>
      </c>
      <c r="AI392" s="146">
        <v>9.66</v>
      </c>
      <c r="AJ392" s="145">
        <v>71.5</v>
      </c>
      <c r="AK392" s="139">
        <v>5.6</v>
      </c>
      <c r="AL392" s="144">
        <v>0.77647058823529425</v>
      </c>
      <c r="AM392" s="139">
        <v>4.6399999999999997</v>
      </c>
      <c r="AN392" s="116" t="s">
        <v>124</v>
      </c>
      <c r="AO392" s="143">
        <v>0</v>
      </c>
      <c r="AP392" s="361">
        <v>0.70206511908350921</v>
      </c>
      <c r="AQ392" s="116">
        <v>77.400000000000006</v>
      </c>
      <c r="AR392" s="116">
        <v>22.6</v>
      </c>
      <c r="AS392" s="142">
        <v>3.4247787610619471</v>
      </c>
      <c r="AT392" s="120">
        <v>0.2</v>
      </c>
      <c r="AU392" s="116" t="s">
        <v>124</v>
      </c>
      <c r="AV392" s="116">
        <v>5.44</v>
      </c>
      <c r="AW392" s="119">
        <v>14</v>
      </c>
      <c r="AX392" s="440"/>
      <c r="AY392" s="440"/>
      <c r="AZ392" s="440"/>
      <c r="BA392" s="440"/>
      <c r="BB392" s="440"/>
      <c r="BC392" s="440"/>
      <c r="BD392" s="440"/>
      <c r="BE392" s="440"/>
      <c r="BF392" s="440"/>
      <c r="BG392" s="440"/>
      <c r="BH392" s="440"/>
      <c r="BI392" s="440"/>
      <c r="BJ392" s="116" t="s">
        <v>780</v>
      </c>
      <c r="BK392" s="211">
        <v>88</v>
      </c>
      <c r="BL392" s="211" t="s">
        <v>409</v>
      </c>
      <c r="BM392" s="211" t="s">
        <v>409</v>
      </c>
      <c r="BN392" s="211" t="s">
        <v>409</v>
      </c>
      <c r="BO392" s="211" t="s">
        <v>409</v>
      </c>
      <c r="BP392" s="211" t="s">
        <v>409</v>
      </c>
      <c r="BQ392" s="211" t="s">
        <v>409</v>
      </c>
      <c r="BR392" s="211" t="s">
        <v>409</v>
      </c>
      <c r="BS392" s="211" t="s">
        <v>409</v>
      </c>
      <c r="BT392" s="211">
        <v>0</v>
      </c>
      <c r="BU392" s="116">
        <v>0.62</v>
      </c>
    </row>
    <row r="393" spans="1:73">
      <c r="A393" s="116">
        <v>294</v>
      </c>
      <c r="B393" s="116">
        <f>COUNTIFS($D$2:D393,D393,$F$2:F393,F393)</f>
        <v>3</v>
      </c>
      <c r="C393" s="374">
        <v>7461</v>
      </c>
      <c r="D393" s="284" t="s">
        <v>1558</v>
      </c>
      <c r="E393" s="152" t="s">
        <v>1293</v>
      </c>
      <c r="F393" s="152">
        <v>455408485</v>
      </c>
      <c r="G393" s="152">
        <v>72</v>
      </c>
      <c r="H393" s="152" t="s">
        <v>2324</v>
      </c>
      <c r="I393" s="324" t="s">
        <v>152</v>
      </c>
      <c r="J393" s="194" t="s">
        <v>1742</v>
      </c>
      <c r="K393" s="318" t="s">
        <v>670</v>
      </c>
      <c r="L393" s="152">
        <v>9</v>
      </c>
      <c r="M393" s="152" t="s">
        <v>2041</v>
      </c>
      <c r="N393" s="152"/>
      <c r="O393" s="152" t="s">
        <v>1493</v>
      </c>
      <c r="P393" s="380" t="s">
        <v>2279</v>
      </c>
      <c r="S393" s="261" t="s">
        <v>2172</v>
      </c>
      <c r="T393" s="286" t="s">
        <v>2254</v>
      </c>
      <c r="U393" s="350" t="s">
        <v>1477</v>
      </c>
      <c r="V393" s="261" t="s">
        <v>2219</v>
      </c>
      <c r="W393" s="388" t="s">
        <v>1511</v>
      </c>
      <c r="X393" s="261" t="s">
        <v>1477</v>
      </c>
      <c r="Y393" s="261" t="s">
        <v>1477</v>
      </c>
      <c r="Z393" s="260"/>
      <c r="AA393" s="260"/>
      <c r="AB393" s="339"/>
      <c r="AC393" s="334"/>
      <c r="AD393" s="334"/>
      <c r="AE393" s="334"/>
      <c r="AF393" s="334"/>
      <c r="AG393" s="468" t="s">
        <v>787</v>
      </c>
      <c r="AH393" s="126">
        <v>4.43</v>
      </c>
      <c r="AI393" s="146">
        <v>11.6</v>
      </c>
      <c r="AJ393" s="145">
        <v>83.1</v>
      </c>
      <c r="AK393" s="139">
        <v>3.7753036437246958</v>
      </c>
      <c r="AL393" s="144">
        <v>0.36916666666666659</v>
      </c>
      <c r="AM393" s="139">
        <v>8.2200000000000006</v>
      </c>
      <c r="AN393" s="116" t="s">
        <v>124</v>
      </c>
      <c r="AO393" s="143">
        <v>7.31</v>
      </c>
      <c r="AP393" s="361">
        <v>4.855459964012594E-3</v>
      </c>
      <c r="AQ393" s="116">
        <v>70.2</v>
      </c>
      <c r="AR393" s="116">
        <v>29.3</v>
      </c>
      <c r="AS393" s="142">
        <v>2.3959044368600684</v>
      </c>
      <c r="AT393" s="120">
        <v>0.1</v>
      </c>
      <c r="AU393" s="116" t="s">
        <v>124</v>
      </c>
      <c r="AV393" s="116">
        <v>4.76</v>
      </c>
      <c r="AW393" s="119">
        <v>13.2</v>
      </c>
      <c r="AX393" s="440"/>
      <c r="AY393" s="440"/>
      <c r="AZ393" s="440"/>
      <c r="BA393" s="440"/>
      <c r="BB393" s="440"/>
      <c r="BC393" s="440"/>
      <c r="BD393" s="440"/>
      <c r="BE393" s="440"/>
      <c r="BF393" s="440"/>
      <c r="BG393" s="440"/>
      <c r="BH393" s="440"/>
      <c r="BI393" s="440"/>
      <c r="BJ393" s="116" t="s">
        <v>784</v>
      </c>
      <c r="BK393" s="470">
        <v>41.6</v>
      </c>
      <c r="BL393" s="470" t="s">
        <v>409</v>
      </c>
      <c r="BM393" s="470">
        <v>4256</v>
      </c>
      <c r="BN393" s="470">
        <v>76.2</v>
      </c>
      <c r="BO393" s="470">
        <v>23.8</v>
      </c>
      <c r="BP393" s="470" t="s">
        <v>409</v>
      </c>
      <c r="BQ393" s="470" t="s">
        <v>409</v>
      </c>
      <c r="BR393" s="470" t="s">
        <v>409</v>
      </c>
      <c r="BS393" s="470" t="s">
        <v>409</v>
      </c>
      <c r="BT393" s="469">
        <v>2</v>
      </c>
      <c r="BU393" s="116">
        <v>78</v>
      </c>
    </row>
    <row r="394" spans="1:73">
      <c r="A394" s="116">
        <v>295</v>
      </c>
      <c r="B394" s="116">
        <f>COUNTIFS($D$2:D394,D394,$F$2:F394,F394)</f>
        <v>1</v>
      </c>
      <c r="C394" s="189">
        <v>7462</v>
      </c>
      <c r="D394" s="154" t="s">
        <v>2325</v>
      </c>
      <c r="E394" s="152" t="s">
        <v>1416</v>
      </c>
      <c r="F394" s="152">
        <v>6355091644</v>
      </c>
      <c r="G394" s="152">
        <v>54</v>
      </c>
      <c r="H394" s="152" t="s">
        <v>2324</v>
      </c>
      <c r="I394" s="324" t="s">
        <v>2323</v>
      </c>
      <c r="J394" s="153" t="s">
        <v>812</v>
      </c>
      <c r="K394" s="318" t="s">
        <v>670</v>
      </c>
      <c r="L394" s="152">
        <v>5</v>
      </c>
      <c r="M394" s="152">
        <v>9</v>
      </c>
      <c r="N394" s="152"/>
      <c r="O394" s="152" t="s">
        <v>1493</v>
      </c>
      <c r="P394" s="380" t="s">
        <v>2279</v>
      </c>
      <c r="S394" s="261" t="s">
        <v>2172</v>
      </c>
      <c r="T394" s="286" t="s">
        <v>2254</v>
      </c>
      <c r="U394" s="350" t="s">
        <v>1477</v>
      </c>
      <c r="V394" s="261" t="s">
        <v>2219</v>
      </c>
      <c r="W394" s="388" t="s">
        <v>1511</v>
      </c>
      <c r="X394" s="261" t="s">
        <v>1477</v>
      </c>
      <c r="Y394" s="261" t="s">
        <v>1477</v>
      </c>
      <c r="Z394" s="260"/>
      <c r="AA394" s="260"/>
      <c r="AB394" s="339"/>
      <c r="AC394" s="334"/>
      <c r="AD394" s="334"/>
      <c r="AE394" s="334"/>
      <c r="AF394" s="334"/>
      <c r="AG394" s="468" t="s">
        <v>777</v>
      </c>
      <c r="AH394" s="126">
        <v>75.5</v>
      </c>
      <c r="AI394" s="146">
        <v>17.5</v>
      </c>
      <c r="AJ394" s="145">
        <v>4.3499999999999996</v>
      </c>
      <c r="AK394" s="139">
        <v>68.638432104623959</v>
      </c>
      <c r="AL394" s="144">
        <v>2.158525641025641</v>
      </c>
      <c r="AM394" s="139">
        <v>2.86</v>
      </c>
      <c r="AN394" s="116" t="s">
        <v>124</v>
      </c>
      <c r="AO394" s="143">
        <v>4.93</v>
      </c>
      <c r="AP394" s="361">
        <v>2.6437056588086264E-2</v>
      </c>
      <c r="AQ394" s="116">
        <v>57.2</v>
      </c>
      <c r="AR394" s="116">
        <v>42.4</v>
      </c>
      <c r="AS394" s="142">
        <v>1.3490566037735849</v>
      </c>
      <c r="AT394" s="120">
        <v>0.7</v>
      </c>
      <c r="AU394" s="116" t="s">
        <v>124</v>
      </c>
      <c r="AV394" s="116">
        <v>5.84</v>
      </c>
      <c r="AW394" s="119">
        <v>19.600000000000001</v>
      </c>
      <c r="AX394" s="440"/>
      <c r="AY394" s="440"/>
      <c r="AZ394" s="440"/>
      <c r="BA394" s="440"/>
      <c r="BB394" s="440"/>
      <c r="BC394" s="440"/>
      <c r="BD394" s="440"/>
      <c r="BE394" s="440"/>
      <c r="BF394" s="440"/>
      <c r="BG394" s="440"/>
      <c r="BH394" s="440"/>
      <c r="BI394" s="440"/>
      <c r="BJ394" s="467" t="s">
        <v>173</v>
      </c>
      <c r="BK394" s="211" t="s">
        <v>409</v>
      </c>
      <c r="BL394" s="211" t="s">
        <v>409</v>
      </c>
      <c r="BM394" s="211">
        <v>1788</v>
      </c>
      <c r="BN394" s="211">
        <v>5.9</v>
      </c>
      <c r="BO394" s="211">
        <v>94.1</v>
      </c>
      <c r="BP394" s="211">
        <v>1.9</v>
      </c>
      <c r="BQ394" s="211">
        <v>894.3</v>
      </c>
      <c r="BR394" s="211" t="s">
        <v>409</v>
      </c>
      <c r="BS394" s="211">
        <v>3.16</v>
      </c>
      <c r="BT394" s="210">
        <v>0</v>
      </c>
      <c r="BU394" s="116">
        <v>84.9</v>
      </c>
    </row>
    <row r="395" spans="1:73">
      <c r="A395" s="116">
        <v>296</v>
      </c>
      <c r="B395" s="116">
        <f>COUNTIFS($D$2:D395,D395,$F$2:F395,F395)</f>
        <v>1</v>
      </c>
      <c r="C395" s="189">
        <v>7466</v>
      </c>
      <c r="D395" s="154" t="s">
        <v>2322</v>
      </c>
      <c r="E395" s="152" t="s">
        <v>1227</v>
      </c>
      <c r="F395" s="152">
        <v>657316176</v>
      </c>
      <c r="G395" s="152">
        <v>11</v>
      </c>
      <c r="H395" s="152" t="s">
        <v>2320</v>
      </c>
      <c r="I395" s="324" t="s">
        <v>226</v>
      </c>
      <c r="J395" s="153" t="s">
        <v>1495</v>
      </c>
      <c r="K395" s="318" t="s">
        <v>670</v>
      </c>
      <c r="L395" s="152">
        <v>4</v>
      </c>
      <c r="M395" s="152">
        <v>2</v>
      </c>
      <c r="N395" s="152" t="s">
        <v>843</v>
      </c>
      <c r="O395" s="152" t="s">
        <v>1493</v>
      </c>
      <c r="P395" s="380" t="s">
        <v>2279</v>
      </c>
      <c r="S395" s="261" t="s">
        <v>2172</v>
      </c>
      <c r="T395" s="286" t="s">
        <v>2254</v>
      </c>
      <c r="U395" s="350" t="s">
        <v>1477</v>
      </c>
      <c r="V395" s="261" t="s">
        <v>2219</v>
      </c>
      <c r="W395" s="388" t="s">
        <v>1511</v>
      </c>
      <c r="X395" s="261" t="s">
        <v>1477</v>
      </c>
      <c r="Y395" s="261" t="s">
        <v>1477</v>
      </c>
      <c r="Z395" s="260"/>
      <c r="AA395" s="260"/>
      <c r="AB395" s="339"/>
      <c r="AC395" s="334"/>
      <c r="AD395" s="334"/>
      <c r="AE395" s="334"/>
      <c r="AF395" s="334"/>
      <c r="AG395" s="222" t="s">
        <v>777</v>
      </c>
      <c r="AH395" s="126">
        <v>78.900000000000006</v>
      </c>
      <c r="AI395" s="146">
        <v>10.1</v>
      </c>
      <c r="AJ395" s="145">
        <v>8.57</v>
      </c>
      <c r="AK395" s="139">
        <v>71.634855748022233</v>
      </c>
      <c r="AL395" s="144">
        <v>2.7217441860465117</v>
      </c>
      <c r="AM395" s="139">
        <v>3.44</v>
      </c>
      <c r="AN395" s="116" t="s">
        <v>124</v>
      </c>
      <c r="AO395" s="143">
        <v>3.95</v>
      </c>
      <c r="AP395" s="361">
        <v>0.24087743891878821</v>
      </c>
      <c r="AQ395" s="116">
        <v>27.7</v>
      </c>
      <c r="AR395" s="116">
        <v>72.2</v>
      </c>
      <c r="AS395" s="142">
        <v>0.38365650969529086</v>
      </c>
      <c r="AT395" s="120">
        <v>3.1</v>
      </c>
      <c r="AU395" s="116" t="s">
        <v>124</v>
      </c>
      <c r="AV395" s="116">
        <v>16.100000000000001</v>
      </c>
      <c r="AW395" s="119">
        <v>16.5</v>
      </c>
      <c r="AX395" s="440"/>
      <c r="AY395" s="440"/>
      <c r="AZ395" s="440"/>
      <c r="BA395" s="440"/>
      <c r="BB395" s="440"/>
      <c r="BC395" s="440"/>
      <c r="BD395" s="440"/>
      <c r="BE395" s="440"/>
      <c r="BF395" s="440"/>
      <c r="BG395" s="440"/>
      <c r="BH395" s="440"/>
      <c r="BI395" s="440"/>
      <c r="BJ395" s="118" t="s">
        <v>173</v>
      </c>
      <c r="BK395" s="214" t="s">
        <v>409</v>
      </c>
      <c r="BL395" s="214" t="s">
        <v>409</v>
      </c>
      <c r="BM395" s="214" t="s">
        <v>409</v>
      </c>
      <c r="BN395" s="214" t="s">
        <v>409</v>
      </c>
      <c r="BO395" s="214" t="s">
        <v>409</v>
      </c>
      <c r="BP395" s="214" t="s">
        <v>409</v>
      </c>
      <c r="BQ395" s="214" t="s">
        <v>409</v>
      </c>
      <c r="BR395" s="214" t="s">
        <v>409</v>
      </c>
      <c r="BS395" s="214" t="s">
        <v>409</v>
      </c>
      <c r="BT395" s="211">
        <v>0</v>
      </c>
      <c r="BU395" s="116">
        <v>66.599999999999994</v>
      </c>
    </row>
    <row r="396" spans="1:73">
      <c r="A396" s="116">
        <v>297</v>
      </c>
      <c r="B396" s="116">
        <f>COUNTIFS($D$2:D396,D396,$F$2:F396,F396)</f>
        <v>2</v>
      </c>
      <c r="C396" s="189">
        <v>7467</v>
      </c>
      <c r="D396" s="154" t="s">
        <v>2322</v>
      </c>
      <c r="E396" s="152" t="s">
        <v>1227</v>
      </c>
      <c r="F396" s="152">
        <v>657316176</v>
      </c>
      <c r="G396" s="152">
        <v>11</v>
      </c>
      <c r="H396" s="152" t="s">
        <v>2320</v>
      </c>
      <c r="I396" s="324" t="s">
        <v>226</v>
      </c>
      <c r="J396" s="153" t="s">
        <v>1495</v>
      </c>
      <c r="K396" s="318" t="s">
        <v>670</v>
      </c>
      <c r="L396" s="152">
        <v>1</v>
      </c>
      <c r="M396" s="152">
        <v>2</v>
      </c>
      <c r="N396" s="152" t="s">
        <v>843</v>
      </c>
      <c r="O396" s="152" t="s">
        <v>1493</v>
      </c>
      <c r="P396" s="380" t="s">
        <v>2279</v>
      </c>
      <c r="S396" s="261" t="s">
        <v>1477</v>
      </c>
      <c r="T396" s="286" t="s">
        <v>1477</v>
      </c>
      <c r="U396" s="350" t="s">
        <v>1477</v>
      </c>
      <c r="V396" s="261" t="s">
        <v>1477</v>
      </c>
      <c r="W396" s="388" t="s">
        <v>2321</v>
      </c>
      <c r="X396" s="261" t="s">
        <v>1477</v>
      </c>
      <c r="Y396" s="261" t="s">
        <v>1477</v>
      </c>
      <c r="Z396" s="260"/>
      <c r="AA396" s="260"/>
      <c r="AB396" s="339"/>
      <c r="AC396" s="334"/>
      <c r="AD396" s="334"/>
      <c r="AE396" s="334"/>
      <c r="AF396" s="334"/>
      <c r="AG396" s="222" t="s">
        <v>781</v>
      </c>
      <c r="AH396" s="126">
        <v>78.2</v>
      </c>
      <c r="AI396" s="146">
        <v>11.8</v>
      </c>
      <c r="AJ396" s="145">
        <v>9.2100000000000009</v>
      </c>
      <c r="AK396" s="139">
        <v>71.599999999999994</v>
      </c>
      <c r="AL396" s="144">
        <v>2.4</v>
      </c>
      <c r="AM396" s="139">
        <v>3.1</v>
      </c>
      <c r="AN396" s="116" t="s">
        <v>124</v>
      </c>
      <c r="AO396" s="143" t="s">
        <v>124</v>
      </c>
      <c r="AP396" s="361" t="s">
        <v>124</v>
      </c>
      <c r="AQ396" s="116">
        <v>32.4</v>
      </c>
      <c r="AR396" s="116">
        <v>67.3</v>
      </c>
      <c r="AS396" s="142">
        <v>0.48142644873699852</v>
      </c>
      <c r="AT396" s="120" t="s">
        <v>124</v>
      </c>
      <c r="AU396" s="116">
        <v>0.1</v>
      </c>
      <c r="AV396" s="116" t="s">
        <v>124</v>
      </c>
      <c r="AW396" s="466" t="s">
        <v>124</v>
      </c>
      <c r="AX396" s="440"/>
      <c r="AY396" s="440"/>
      <c r="AZ396" s="440"/>
      <c r="BA396" s="440"/>
      <c r="BB396" s="440"/>
      <c r="BC396" s="440"/>
      <c r="BD396" s="440"/>
      <c r="BE396" s="440"/>
      <c r="BF396" s="440"/>
      <c r="BG396" s="440"/>
      <c r="BH396" s="440"/>
      <c r="BI396" s="440"/>
      <c r="BJ396" s="118" t="s">
        <v>173</v>
      </c>
      <c r="BK396" s="214" t="s">
        <v>409</v>
      </c>
      <c r="BL396" s="214" t="s">
        <v>409</v>
      </c>
      <c r="BM396" s="214" t="s">
        <v>409</v>
      </c>
      <c r="BN396" s="214" t="s">
        <v>409</v>
      </c>
      <c r="BO396" s="214" t="s">
        <v>409</v>
      </c>
      <c r="BP396" s="214" t="s">
        <v>409</v>
      </c>
      <c r="BQ396" s="214" t="s">
        <v>409</v>
      </c>
      <c r="BR396" s="214" t="s">
        <v>409</v>
      </c>
      <c r="BS396" s="214" t="s">
        <v>409</v>
      </c>
      <c r="BT396" s="211">
        <v>0</v>
      </c>
      <c r="BU396" s="116">
        <v>41.8</v>
      </c>
    </row>
    <row r="397" spans="1:73">
      <c r="A397" s="116">
        <v>298</v>
      </c>
      <c r="B397" s="116">
        <f>COUNTIFS($D$2:D397,D397,$F$2:F397,F397)</f>
        <v>1</v>
      </c>
      <c r="C397" s="189">
        <v>7468</v>
      </c>
      <c r="D397" s="154" t="s">
        <v>900</v>
      </c>
      <c r="E397" s="152" t="s">
        <v>899</v>
      </c>
      <c r="F397" s="152">
        <v>311294841</v>
      </c>
      <c r="G397" s="152">
        <v>14</v>
      </c>
      <c r="H397" s="152" t="s">
        <v>2320</v>
      </c>
      <c r="I397" s="324" t="s">
        <v>1522</v>
      </c>
      <c r="J397" s="153" t="s">
        <v>1495</v>
      </c>
      <c r="K397" s="318" t="s">
        <v>670</v>
      </c>
      <c r="L397" s="152">
        <v>7</v>
      </c>
      <c r="M397" s="152">
        <v>8</v>
      </c>
      <c r="N397" s="152" t="s">
        <v>843</v>
      </c>
      <c r="O397" s="152" t="s">
        <v>1493</v>
      </c>
      <c r="P397" s="380" t="s">
        <v>2279</v>
      </c>
      <c r="S397" s="261" t="s">
        <v>2172</v>
      </c>
      <c r="T397" s="286" t="s">
        <v>2254</v>
      </c>
      <c r="U397" s="350" t="s">
        <v>1477</v>
      </c>
      <c r="V397" s="261" t="s">
        <v>2219</v>
      </c>
      <c r="W397" s="388" t="s">
        <v>1511</v>
      </c>
      <c r="X397" s="261" t="s">
        <v>1477</v>
      </c>
      <c r="Y397" s="261" t="s">
        <v>1477</v>
      </c>
      <c r="Z397" s="260"/>
      <c r="AA397" s="260"/>
      <c r="AB397" s="339"/>
      <c r="AC397" s="334"/>
      <c r="AD397" s="334"/>
      <c r="AE397" s="334"/>
      <c r="AF397" s="334"/>
      <c r="AG397" s="222" t="s">
        <v>781</v>
      </c>
      <c r="AH397" s="126">
        <v>40.9</v>
      </c>
      <c r="AI397" s="146">
        <v>9.66</v>
      </c>
      <c r="AJ397" s="145">
        <v>44.6</v>
      </c>
      <c r="AK397" s="139">
        <v>37.596683653672038</v>
      </c>
      <c r="AL397" s="144">
        <v>0.35748071979434448</v>
      </c>
      <c r="AM397" s="139">
        <v>0.88</v>
      </c>
      <c r="AN397" s="116" t="s">
        <v>124</v>
      </c>
      <c r="AO397" s="143">
        <v>38.9</v>
      </c>
      <c r="AP397" s="361">
        <v>5.6639159789947491E-2</v>
      </c>
      <c r="AQ397" s="116">
        <v>72.3</v>
      </c>
      <c r="AR397" s="116">
        <v>27.5</v>
      </c>
      <c r="AS397" s="142">
        <v>2.6290909090909089</v>
      </c>
      <c r="AT397" s="120">
        <v>3.7</v>
      </c>
      <c r="AU397" s="116" t="s">
        <v>124</v>
      </c>
      <c r="AV397" s="116">
        <v>36.9</v>
      </c>
      <c r="AW397" s="119">
        <v>15.2</v>
      </c>
      <c r="AX397" s="139">
        <v>7.62</v>
      </c>
      <c r="AY397" s="139">
        <v>93.2</v>
      </c>
      <c r="AZ397" s="360">
        <v>28086</v>
      </c>
      <c r="BA397" s="139">
        <v>6.7999999999999972</v>
      </c>
      <c r="BB397" s="140">
        <v>10.29</v>
      </c>
      <c r="BC397" s="139">
        <v>23.9</v>
      </c>
      <c r="BD397" s="139">
        <v>2.72</v>
      </c>
      <c r="BE397" s="139">
        <v>37</v>
      </c>
      <c r="BF397" s="139">
        <v>4.2</v>
      </c>
      <c r="BG397" s="139">
        <v>29.7</v>
      </c>
      <c r="BH397" s="139">
        <v>3.37</v>
      </c>
      <c r="BI397" s="139">
        <v>1.7</v>
      </c>
      <c r="BJ397" s="116" t="s">
        <v>790</v>
      </c>
      <c r="BK397" s="211">
        <v>17.8</v>
      </c>
      <c r="BL397" s="211" t="s">
        <v>409</v>
      </c>
      <c r="BM397" s="211">
        <v>16262</v>
      </c>
      <c r="BN397" s="211">
        <v>0.55000000000000004</v>
      </c>
      <c r="BO397" s="211">
        <v>0.45</v>
      </c>
      <c r="BP397" s="211" t="s">
        <v>409</v>
      </c>
      <c r="BQ397" s="211" t="s">
        <v>409</v>
      </c>
      <c r="BR397" s="211" t="s">
        <v>409</v>
      </c>
      <c r="BS397" s="211" t="s">
        <v>409</v>
      </c>
      <c r="BT397" s="210">
        <v>0</v>
      </c>
      <c r="BU397" s="116">
        <v>68.8</v>
      </c>
    </row>
    <row r="398" spans="1:73">
      <c r="A398" s="116">
        <v>299</v>
      </c>
      <c r="B398" s="116">
        <f>COUNTIFS($D$2:D398,D398,$F$2:F398,F398)</f>
        <v>2</v>
      </c>
      <c r="C398" s="189">
        <v>7489</v>
      </c>
      <c r="D398" s="154" t="s">
        <v>2319</v>
      </c>
      <c r="E398" s="152" t="s">
        <v>2204</v>
      </c>
      <c r="F398" s="152">
        <v>5507302504</v>
      </c>
      <c r="G398" s="152">
        <v>62</v>
      </c>
      <c r="H398" s="152" t="s">
        <v>2318</v>
      </c>
      <c r="I398" s="324" t="s">
        <v>2317</v>
      </c>
      <c r="J398" s="153" t="s">
        <v>812</v>
      </c>
      <c r="K398" s="318" t="s">
        <v>670</v>
      </c>
      <c r="L398" s="152">
        <v>18</v>
      </c>
      <c r="M398" s="152">
        <v>1</v>
      </c>
      <c r="N398" s="152" t="s">
        <v>409</v>
      </c>
      <c r="O398" s="152">
        <v>8</v>
      </c>
      <c r="P398" s="380" t="s">
        <v>2279</v>
      </c>
      <c r="S398" s="261" t="s">
        <v>2172</v>
      </c>
      <c r="T398" s="286" t="s">
        <v>2254</v>
      </c>
      <c r="U398" s="350" t="s">
        <v>1477</v>
      </c>
      <c r="V398" s="261" t="s">
        <v>2219</v>
      </c>
      <c r="W398" s="388" t="s">
        <v>1511</v>
      </c>
      <c r="X398" s="261" t="s">
        <v>1477</v>
      </c>
      <c r="Y398" s="261" t="s">
        <v>1477</v>
      </c>
      <c r="Z398" s="260"/>
      <c r="AA398" s="260"/>
      <c r="AB398" s="339"/>
      <c r="AC398" s="334"/>
      <c r="AD398" s="334"/>
      <c r="AE398" s="334"/>
      <c r="AF398" s="334"/>
      <c r="AG398" s="222" t="s">
        <v>781</v>
      </c>
      <c r="AH398" s="126">
        <v>32.4</v>
      </c>
      <c r="AI398" s="146">
        <v>54.1</v>
      </c>
      <c r="AJ398" s="145">
        <v>8.8000000000000007</v>
      </c>
      <c r="AK398" s="139">
        <v>16</v>
      </c>
      <c r="AL398" s="144">
        <v>1.29</v>
      </c>
      <c r="AM398" s="139">
        <v>3.75</v>
      </c>
      <c r="AN398" s="116" t="s">
        <v>124</v>
      </c>
      <c r="AO398" s="143">
        <v>22</v>
      </c>
      <c r="AP398" s="361">
        <v>0.18</v>
      </c>
      <c r="AQ398" s="116">
        <v>40.1</v>
      </c>
      <c r="AR398" s="116">
        <v>59</v>
      </c>
      <c r="AS398" s="142">
        <v>0.6796610169491526</v>
      </c>
      <c r="AT398" s="141">
        <v>0.16</v>
      </c>
      <c r="AU398" s="116" t="s">
        <v>124</v>
      </c>
      <c r="AV398" s="139">
        <v>12.9</v>
      </c>
      <c r="AW398" s="366">
        <v>21.1</v>
      </c>
      <c r="AX398" s="440"/>
      <c r="AY398" s="440"/>
      <c r="AZ398" s="440"/>
      <c r="BA398" s="440"/>
      <c r="BB398" s="440"/>
      <c r="BC398" s="440"/>
      <c r="BD398" s="440"/>
      <c r="BE398" s="440"/>
      <c r="BF398" s="440"/>
      <c r="BG398" s="440"/>
      <c r="BH398" s="440"/>
      <c r="BI398" s="440"/>
      <c r="BJ398" s="118" t="s">
        <v>792</v>
      </c>
      <c r="BK398" s="211" t="s">
        <v>409</v>
      </c>
      <c r="BL398" s="211" t="s">
        <v>409</v>
      </c>
      <c r="BM398" s="211">
        <v>119</v>
      </c>
      <c r="BN398" s="211">
        <v>101</v>
      </c>
      <c r="BO398" s="211">
        <v>89.9</v>
      </c>
      <c r="BP398" s="211" t="s">
        <v>409</v>
      </c>
      <c r="BQ398" s="211" t="s">
        <v>409</v>
      </c>
      <c r="BR398" s="211" t="s">
        <v>409</v>
      </c>
      <c r="BS398" s="211" t="s">
        <v>409</v>
      </c>
      <c r="BT398" s="210">
        <v>0</v>
      </c>
      <c r="BU398" s="116"/>
    </row>
    <row r="399" spans="1:73">
      <c r="A399" s="116">
        <v>300</v>
      </c>
      <c r="B399" s="116">
        <f>COUNTIFS($D$2:D399,D399,$F$2:F399,F399)</f>
        <v>1</v>
      </c>
      <c r="C399" s="189">
        <v>7506</v>
      </c>
      <c r="D399" s="154" t="s">
        <v>2316</v>
      </c>
      <c r="E399" s="152" t="s">
        <v>838</v>
      </c>
      <c r="F399" s="152">
        <v>7106155342</v>
      </c>
      <c r="G399" s="152">
        <v>46</v>
      </c>
      <c r="H399" s="152" t="s">
        <v>2312</v>
      </c>
      <c r="I399" s="324" t="s">
        <v>2315</v>
      </c>
      <c r="J399" s="153" t="s">
        <v>812</v>
      </c>
      <c r="K399" s="318" t="s">
        <v>670</v>
      </c>
      <c r="L399" s="152">
        <v>14</v>
      </c>
      <c r="M399" s="152">
        <v>8</v>
      </c>
      <c r="N399" s="152"/>
      <c r="O399" s="152">
        <v>6</v>
      </c>
      <c r="P399" s="380" t="s">
        <v>2279</v>
      </c>
      <c r="S399" s="261" t="s">
        <v>2172</v>
      </c>
      <c r="T399" s="286" t="s">
        <v>2254</v>
      </c>
      <c r="U399" s="350" t="s">
        <v>1477</v>
      </c>
      <c r="V399" s="261" t="s">
        <v>2219</v>
      </c>
      <c r="W399" s="388" t="s">
        <v>1511</v>
      </c>
      <c r="X399" s="261" t="s">
        <v>1477</v>
      </c>
      <c r="Y399" s="261" t="s">
        <v>1477</v>
      </c>
      <c r="Z399" s="260"/>
      <c r="AA399" s="260"/>
      <c r="AB399" s="339"/>
      <c r="AC399" s="334"/>
      <c r="AD399" s="334"/>
      <c r="AE399" s="334"/>
      <c r="AF399" s="334"/>
      <c r="AG399" s="222" t="s">
        <v>781</v>
      </c>
      <c r="AH399" s="126">
        <v>13.9</v>
      </c>
      <c r="AI399" s="146">
        <v>23.1</v>
      </c>
      <c r="AJ399" s="145">
        <v>59.6</v>
      </c>
      <c r="AK399" s="139">
        <v>11</v>
      </c>
      <c r="AL399" s="144">
        <v>0.38</v>
      </c>
      <c r="AM399" s="139">
        <v>2.75</v>
      </c>
      <c r="AN399" s="116" t="s">
        <v>124</v>
      </c>
      <c r="AO399" s="143">
        <v>3.49</v>
      </c>
      <c r="AP399" s="361">
        <v>0.06</v>
      </c>
      <c r="AQ399" s="116">
        <v>39.9</v>
      </c>
      <c r="AR399" s="116">
        <v>59.5</v>
      </c>
      <c r="AS399" s="142">
        <v>0.6705882352941176</v>
      </c>
      <c r="AT399" s="141">
        <v>0.19</v>
      </c>
      <c r="AU399" s="116" t="s">
        <v>124</v>
      </c>
      <c r="AV399" s="139">
        <v>2.17</v>
      </c>
      <c r="AW399" s="366">
        <v>8.25</v>
      </c>
      <c r="AX399" s="440"/>
      <c r="AY399" s="440"/>
      <c r="AZ399" s="440"/>
      <c r="BA399" s="440"/>
      <c r="BB399" s="440"/>
      <c r="BC399" s="440"/>
      <c r="BD399" s="440"/>
      <c r="BE399" s="440"/>
      <c r="BF399" s="440"/>
      <c r="BG399" s="440"/>
      <c r="BH399" s="440"/>
      <c r="BI399" s="440"/>
      <c r="BJ399" s="118" t="s">
        <v>786</v>
      </c>
      <c r="BK399" s="211" t="s">
        <v>409</v>
      </c>
      <c r="BL399" s="211" t="s">
        <v>409</v>
      </c>
      <c r="BM399" s="211">
        <v>669</v>
      </c>
      <c r="BN399" s="211">
        <v>67.900000000000006</v>
      </c>
      <c r="BO399" s="211">
        <v>32.1</v>
      </c>
      <c r="BP399" s="211">
        <v>2.2999999999999998</v>
      </c>
      <c r="BQ399" s="211">
        <v>7007</v>
      </c>
      <c r="BR399" s="211" t="s">
        <v>409</v>
      </c>
      <c r="BS399" s="211">
        <v>2.4900000000000002</v>
      </c>
      <c r="BT399" s="210">
        <v>0</v>
      </c>
      <c r="BU399" s="116"/>
    </row>
    <row r="400" spans="1:73">
      <c r="A400" s="116">
        <v>301</v>
      </c>
      <c r="B400" s="116">
        <f>COUNTIFS($D$2:D400,D400,$F$2:F400,F400)</f>
        <v>1</v>
      </c>
      <c r="C400" s="189">
        <v>7507</v>
      </c>
      <c r="D400" s="154" t="s">
        <v>2174</v>
      </c>
      <c r="E400" s="152" t="s">
        <v>992</v>
      </c>
      <c r="F400" s="152">
        <v>6111161496</v>
      </c>
      <c r="G400" s="152">
        <v>56</v>
      </c>
      <c r="H400" s="152" t="s">
        <v>2312</v>
      </c>
      <c r="I400" s="324" t="s">
        <v>60</v>
      </c>
      <c r="J400" s="153" t="s">
        <v>812</v>
      </c>
      <c r="K400" s="318" t="s">
        <v>670</v>
      </c>
      <c r="L400" s="152">
        <v>18</v>
      </c>
      <c r="M400" s="152">
        <v>2</v>
      </c>
      <c r="N400" s="152" t="s">
        <v>822</v>
      </c>
      <c r="O400" s="152">
        <v>8</v>
      </c>
      <c r="P400" s="380" t="s">
        <v>2279</v>
      </c>
      <c r="S400" s="261" t="s">
        <v>2172</v>
      </c>
      <c r="T400" s="286" t="s">
        <v>2254</v>
      </c>
      <c r="U400" s="350" t="s">
        <v>1477</v>
      </c>
      <c r="V400" s="261" t="s">
        <v>2219</v>
      </c>
      <c r="W400" s="388" t="s">
        <v>1511</v>
      </c>
      <c r="X400" s="261" t="s">
        <v>1477</v>
      </c>
      <c r="Y400" s="261" t="s">
        <v>1477</v>
      </c>
      <c r="Z400" s="260"/>
      <c r="AA400" s="260"/>
      <c r="AB400" s="339"/>
      <c r="AC400" s="334"/>
      <c r="AD400" s="334"/>
      <c r="AE400" s="334"/>
      <c r="AF400" s="334"/>
      <c r="AG400" s="222" t="s">
        <v>777</v>
      </c>
      <c r="AH400" s="126">
        <v>43</v>
      </c>
      <c r="AI400" s="146">
        <v>53.2</v>
      </c>
      <c r="AJ400" s="145">
        <v>1.51</v>
      </c>
      <c r="AK400" s="139">
        <v>36.1</v>
      </c>
      <c r="AL400" s="144">
        <v>0.81</v>
      </c>
      <c r="AM400" s="139">
        <v>1.92</v>
      </c>
      <c r="AN400" s="116" t="s">
        <v>124</v>
      </c>
      <c r="AO400" s="143">
        <v>30.3</v>
      </c>
      <c r="AP400" s="361">
        <v>0.55000000000000004</v>
      </c>
      <c r="AQ400" s="116">
        <v>32.5</v>
      </c>
      <c r="AR400" s="116">
        <v>66.7</v>
      </c>
      <c r="AS400" s="142">
        <v>0.48725637181409293</v>
      </c>
      <c r="AT400" s="141">
        <v>0.49</v>
      </c>
      <c r="AU400" s="116" t="s">
        <v>124</v>
      </c>
      <c r="AV400" s="139">
        <v>4.92</v>
      </c>
      <c r="AW400" s="366">
        <v>12.8</v>
      </c>
      <c r="AX400" s="440"/>
      <c r="AY400" s="440"/>
      <c r="AZ400" s="440"/>
      <c r="BA400" s="440"/>
      <c r="BB400" s="440"/>
      <c r="BC400" s="440"/>
      <c r="BD400" s="440"/>
      <c r="BE400" s="440"/>
      <c r="BF400" s="440"/>
      <c r="BG400" s="440"/>
      <c r="BH400" s="440"/>
      <c r="BI400" s="440"/>
      <c r="BJ400" s="116" t="s">
        <v>792</v>
      </c>
      <c r="BK400" s="211" t="s">
        <v>409</v>
      </c>
      <c r="BL400" s="211" t="s">
        <v>409</v>
      </c>
      <c r="BM400" s="211">
        <v>267</v>
      </c>
      <c r="BN400" s="211">
        <v>17.2</v>
      </c>
      <c r="BO400" s="211">
        <v>82.8</v>
      </c>
      <c r="BP400" s="211" t="s">
        <v>409</v>
      </c>
      <c r="BQ400" s="211" t="s">
        <v>409</v>
      </c>
      <c r="BR400" s="211" t="s">
        <v>409</v>
      </c>
      <c r="BS400" s="211" t="s">
        <v>409</v>
      </c>
      <c r="BT400" s="210">
        <v>0</v>
      </c>
      <c r="BU400" s="116"/>
    </row>
    <row r="401" spans="1:82">
      <c r="A401" s="116">
        <v>302</v>
      </c>
      <c r="B401" s="116">
        <f>COUNTIFS($D$2:D401,D401,$F$2:F401,F401)</f>
        <v>2</v>
      </c>
      <c r="C401" s="421">
        <v>7508</v>
      </c>
      <c r="D401" s="420" t="s">
        <v>2314</v>
      </c>
      <c r="E401" s="411" t="s">
        <v>2313</v>
      </c>
      <c r="F401" s="411">
        <v>6857051861</v>
      </c>
      <c r="G401" s="152">
        <v>49</v>
      </c>
      <c r="H401" s="411" t="s">
        <v>2312</v>
      </c>
      <c r="I401" s="419" t="s">
        <v>2311</v>
      </c>
      <c r="J401" s="418" t="s">
        <v>812</v>
      </c>
      <c r="K401" s="417" t="s">
        <v>670</v>
      </c>
      <c r="L401" s="411">
        <v>5</v>
      </c>
      <c r="M401" s="411">
        <v>2</v>
      </c>
      <c r="N401" s="411" t="s">
        <v>409</v>
      </c>
      <c r="O401" s="411" t="s">
        <v>1493</v>
      </c>
      <c r="P401" s="415" t="s">
        <v>2279</v>
      </c>
      <c r="Q401" s="415"/>
      <c r="R401" s="415"/>
      <c r="S401" s="412" t="s">
        <v>1477</v>
      </c>
      <c r="T401" s="412" t="s">
        <v>1477</v>
      </c>
      <c r="U401" s="414" t="s">
        <v>1477</v>
      </c>
      <c r="V401" s="412" t="s">
        <v>1477</v>
      </c>
      <c r="W401" s="413" t="s">
        <v>1477</v>
      </c>
      <c r="X401" s="412" t="s">
        <v>1477</v>
      </c>
      <c r="Y401" s="412" t="s">
        <v>1477</v>
      </c>
      <c r="Z401" s="411"/>
      <c r="AA401" s="411"/>
      <c r="AB401" s="410"/>
      <c r="AC401" s="409"/>
      <c r="AD401" s="409"/>
      <c r="AE401" s="409"/>
      <c r="AF401" s="409"/>
      <c r="AG401" s="222" t="s">
        <v>2310</v>
      </c>
      <c r="AH401" s="408"/>
      <c r="AI401" s="407"/>
      <c r="AJ401" s="406"/>
      <c r="AK401" s="402"/>
      <c r="AL401" s="465"/>
      <c r="AM401" s="402"/>
      <c r="AN401" s="116" t="s">
        <v>124</v>
      </c>
      <c r="AO401" s="404"/>
      <c r="AP401" s="464"/>
      <c r="AQ401" s="402"/>
      <c r="AR401" s="402"/>
      <c r="AS401" s="142" t="e">
        <v>#DIV/0!</v>
      </c>
      <c r="AT401" s="401"/>
      <c r="AU401" s="116" t="s">
        <v>124</v>
      </c>
      <c r="AV401" s="400"/>
      <c r="AW401" s="399"/>
      <c r="AX401" s="463"/>
      <c r="AY401" s="463"/>
      <c r="AZ401" s="463"/>
      <c r="BA401" s="463"/>
      <c r="BB401" s="463"/>
      <c r="BC401" s="463"/>
      <c r="BD401" s="463"/>
      <c r="BE401" s="463"/>
      <c r="BF401" s="463"/>
      <c r="BG401" s="463"/>
      <c r="BH401" s="463"/>
      <c r="BI401" s="463"/>
      <c r="BJ401" s="398" t="s">
        <v>124</v>
      </c>
      <c r="BK401" s="211" t="s">
        <v>409</v>
      </c>
      <c r="BL401" s="211" t="s">
        <v>409</v>
      </c>
      <c r="BM401" s="214">
        <v>285</v>
      </c>
      <c r="BN401" s="289">
        <v>35.4</v>
      </c>
      <c r="BO401" s="289">
        <v>64.599999999999994</v>
      </c>
      <c r="BP401" s="211" t="s">
        <v>409</v>
      </c>
      <c r="BQ401" s="211" t="s">
        <v>409</v>
      </c>
      <c r="BR401" s="211" t="s">
        <v>409</v>
      </c>
      <c r="BS401" s="211" t="s">
        <v>409</v>
      </c>
      <c r="BT401" s="214">
        <v>0</v>
      </c>
      <c r="BU401" s="116"/>
    </row>
    <row r="402" spans="1:82">
      <c r="A402" s="116">
        <v>303</v>
      </c>
      <c r="B402" s="116">
        <f>COUNTIFS($D$2:D402,D402,$F$2:F402,F402)</f>
        <v>1</v>
      </c>
      <c r="C402" s="189">
        <v>7519</v>
      </c>
      <c r="D402" s="154" t="s">
        <v>2309</v>
      </c>
      <c r="E402" s="152" t="s">
        <v>955</v>
      </c>
      <c r="F402" s="152">
        <v>6561220369</v>
      </c>
      <c r="G402" s="152">
        <v>52</v>
      </c>
      <c r="H402" s="152" t="s">
        <v>2307</v>
      </c>
      <c r="I402" s="324" t="s">
        <v>538</v>
      </c>
      <c r="J402" s="153" t="s">
        <v>812</v>
      </c>
      <c r="K402" s="318" t="s">
        <v>670</v>
      </c>
      <c r="L402" s="152">
        <v>5</v>
      </c>
      <c r="M402" s="152">
        <v>9</v>
      </c>
      <c r="N402" s="152" t="s">
        <v>843</v>
      </c>
      <c r="O402" s="152" t="s">
        <v>1493</v>
      </c>
      <c r="P402" s="380" t="s">
        <v>2279</v>
      </c>
      <c r="S402" s="261" t="s">
        <v>2172</v>
      </c>
      <c r="T402" s="286" t="s">
        <v>2254</v>
      </c>
      <c r="U402" s="350" t="s">
        <v>1477</v>
      </c>
      <c r="V402" s="261" t="s">
        <v>2219</v>
      </c>
      <c r="W402" s="388" t="s">
        <v>1511</v>
      </c>
      <c r="X402" s="261" t="s">
        <v>1477</v>
      </c>
      <c r="Y402" s="261" t="s">
        <v>1477</v>
      </c>
      <c r="Z402" s="260"/>
      <c r="AA402" s="260"/>
      <c r="AB402" s="339"/>
      <c r="AC402" s="334"/>
      <c r="AD402" s="334"/>
      <c r="AE402" s="334"/>
      <c r="AF402" s="334"/>
      <c r="AG402" s="222" t="s">
        <v>781</v>
      </c>
      <c r="AH402" s="126">
        <v>25.2</v>
      </c>
      <c r="AI402" s="146">
        <v>42.5</v>
      </c>
      <c r="AJ402" s="145">
        <v>31.1</v>
      </c>
      <c r="AK402" s="139">
        <v>14</v>
      </c>
      <c r="AL402" s="144">
        <v>0.44</v>
      </c>
      <c r="AM402" s="139">
        <v>2.46</v>
      </c>
      <c r="AN402" s="116" t="s">
        <v>124</v>
      </c>
      <c r="AO402" s="143">
        <v>15.6</v>
      </c>
      <c r="AP402" s="361">
        <v>4.5999999999999999E-2</v>
      </c>
      <c r="AQ402" s="116">
        <v>59.1</v>
      </c>
      <c r="AR402" s="116">
        <v>40.6</v>
      </c>
      <c r="AS402" s="142">
        <v>1.4556650246305418</v>
      </c>
      <c r="AT402" s="141">
        <v>0.26</v>
      </c>
      <c r="AU402" s="116" t="s">
        <v>124</v>
      </c>
      <c r="AV402" s="139">
        <v>5.69</v>
      </c>
      <c r="AW402" s="366">
        <v>10.199999999999999</v>
      </c>
      <c r="AX402" s="440"/>
      <c r="AY402" s="440"/>
      <c r="AZ402" s="440"/>
      <c r="BA402" s="440"/>
      <c r="BB402" s="440"/>
      <c r="BC402" s="440"/>
      <c r="BD402" s="440"/>
      <c r="BE402" s="440"/>
      <c r="BF402" s="440"/>
      <c r="BG402" s="440"/>
      <c r="BH402" s="440"/>
      <c r="BI402" s="440"/>
      <c r="BJ402" s="116" t="s">
        <v>789</v>
      </c>
      <c r="BK402" s="211" t="s">
        <v>409</v>
      </c>
      <c r="BL402" s="211" t="s">
        <v>409</v>
      </c>
      <c r="BM402" s="211">
        <v>1753</v>
      </c>
      <c r="BN402" s="211">
        <v>31.9</v>
      </c>
      <c r="BO402" s="211">
        <v>68.099999999999994</v>
      </c>
      <c r="BP402" s="211" t="s">
        <v>409</v>
      </c>
      <c r="BQ402" s="211" t="s">
        <v>409</v>
      </c>
      <c r="BR402" s="211" t="s">
        <v>409</v>
      </c>
      <c r="BS402" s="211" t="s">
        <v>409</v>
      </c>
      <c r="BT402" s="210">
        <v>0</v>
      </c>
      <c r="BU402" s="116"/>
    </row>
    <row r="403" spans="1:82">
      <c r="A403" s="116">
        <v>304</v>
      </c>
      <c r="B403" s="116">
        <f>COUNTIFS($D$2:D403,D403,$F$2:F403,F403)</f>
        <v>1</v>
      </c>
      <c r="C403" s="189">
        <v>7520</v>
      </c>
      <c r="D403" s="154" t="s">
        <v>2308</v>
      </c>
      <c r="E403" s="152" t="s">
        <v>2157</v>
      </c>
      <c r="F403" s="152">
        <v>6355171020</v>
      </c>
      <c r="G403" s="152">
        <v>54</v>
      </c>
      <c r="H403" s="152" t="s">
        <v>2307</v>
      </c>
      <c r="I403" s="324" t="s">
        <v>60</v>
      </c>
      <c r="J403" s="153" t="s">
        <v>812</v>
      </c>
      <c r="K403" s="318" t="s">
        <v>670</v>
      </c>
      <c r="L403" s="152">
        <v>25</v>
      </c>
      <c r="M403" s="152">
        <v>1</v>
      </c>
      <c r="N403" s="152" t="s">
        <v>409</v>
      </c>
      <c r="O403" s="152">
        <v>10</v>
      </c>
      <c r="P403" s="380" t="s">
        <v>2279</v>
      </c>
      <c r="S403" s="261" t="s">
        <v>2172</v>
      </c>
      <c r="T403" s="286" t="s">
        <v>2254</v>
      </c>
      <c r="U403" s="350" t="s">
        <v>1477</v>
      </c>
      <c r="V403" s="261" t="s">
        <v>2219</v>
      </c>
      <c r="W403" s="388" t="s">
        <v>1511</v>
      </c>
      <c r="X403" s="261" t="s">
        <v>1477</v>
      </c>
      <c r="Y403" s="261" t="s">
        <v>1477</v>
      </c>
      <c r="Z403" s="260"/>
      <c r="AA403" s="260"/>
      <c r="AB403" s="339"/>
      <c r="AC403" s="334"/>
      <c r="AD403" s="334"/>
      <c r="AE403" s="334"/>
      <c r="AF403" s="334"/>
      <c r="AG403" s="222" t="s">
        <v>781</v>
      </c>
      <c r="AH403" s="126">
        <v>18.899999999999999</v>
      </c>
      <c r="AI403" s="146">
        <v>52.9</v>
      </c>
      <c r="AJ403" s="145">
        <v>24.8</v>
      </c>
      <c r="AK403" s="139">
        <v>14</v>
      </c>
      <c r="AL403" s="144">
        <v>0.55000000000000004</v>
      </c>
      <c r="AM403" s="139">
        <v>3.09</v>
      </c>
      <c r="AN403" s="116" t="s">
        <v>124</v>
      </c>
      <c r="AO403" s="143">
        <v>24</v>
      </c>
      <c r="AP403" s="361">
        <v>0.2</v>
      </c>
      <c r="AQ403" s="116">
        <v>42.6</v>
      </c>
      <c r="AR403" s="116">
        <v>56.2</v>
      </c>
      <c r="AS403" s="142">
        <v>0.75800711743772242</v>
      </c>
      <c r="AT403" s="141">
        <v>0.49</v>
      </c>
      <c r="AU403" s="116" t="s">
        <v>124</v>
      </c>
      <c r="AV403" s="139">
        <v>12.6</v>
      </c>
      <c r="AW403" s="366">
        <v>23.4</v>
      </c>
      <c r="AX403" s="440"/>
      <c r="AY403" s="440"/>
      <c r="AZ403" s="440"/>
      <c r="BA403" s="440"/>
      <c r="BB403" s="440"/>
      <c r="BC403" s="440"/>
      <c r="BD403" s="440"/>
      <c r="BE403" s="440"/>
      <c r="BF403" s="440"/>
      <c r="BG403" s="440"/>
      <c r="BH403" s="440"/>
      <c r="BI403" s="440"/>
      <c r="BJ403" s="118" t="s">
        <v>172</v>
      </c>
      <c r="BK403" s="211" t="s">
        <v>409</v>
      </c>
      <c r="BL403" s="211" t="s">
        <v>409</v>
      </c>
      <c r="BM403" s="211">
        <v>187</v>
      </c>
      <c r="BN403" s="211">
        <v>37.4</v>
      </c>
      <c r="BO403" s="211">
        <v>62.6</v>
      </c>
      <c r="BP403" s="211" t="s">
        <v>409</v>
      </c>
      <c r="BQ403" s="211" t="s">
        <v>409</v>
      </c>
      <c r="BR403" s="211" t="s">
        <v>409</v>
      </c>
      <c r="BS403" s="211" t="s">
        <v>409</v>
      </c>
      <c r="BT403" s="210">
        <v>0</v>
      </c>
      <c r="BU403" s="116"/>
    </row>
    <row r="404" spans="1:82">
      <c r="A404" s="116">
        <v>305</v>
      </c>
      <c r="B404" s="116">
        <f>COUNTIFS($D$2:D404,D404,$F$2:F404,F404)</f>
        <v>3</v>
      </c>
      <c r="C404" s="189">
        <v>7535</v>
      </c>
      <c r="D404" s="154" t="s">
        <v>2115</v>
      </c>
      <c r="E404" s="152" t="s">
        <v>1934</v>
      </c>
      <c r="F404" s="152">
        <v>5507281186</v>
      </c>
      <c r="G404" s="152">
        <v>62</v>
      </c>
      <c r="H404" s="152" t="s">
        <v>2306</v>
      </c>
      <c r="I404" s="324" t="s">
        <v>102</v>
      </c>
      <c r="J404" s="153" t="s">
        <v>812</v>
      </c>
      <c r="K404" s="318" t="s">
        <v>670</v>
      </c>
      <c r="L404" s="152">
        <v>6</v>
      </c>
      <c r="M404" s="152">
        <v>9</v>
      </c>
      <c r="N404" s="152" t="s">
        <v>409</v>
      </c>
      <c r="O404" s="152" t="s">
        <v>1493</v>
      </c>
      <c r="P404" s="380" t="s">
        <v>2279</v>
      </c>
      <c r="S404" s="261" t="s">
        <v>2172</v>
      </c>
      <c r="T404" s="286" t="s">
        <v>2254</v>
      </c>
      <c r="U404" s="350" t="s">
        <v>1477</v>
      </c>
      <c r="V404" s="261" t="s">
        <v>2219</v>
      </c>
      <c r="W404" s="388" t="s">
        <v>1511</v>
      </c>
      <c r="X404" s="261" t="s">
        <v>1477</v>
      </c>
      <c r="Y404" s="261" t="s">
        <v>1477</v>
      </c>
      <c r="Z404" s="260"/>
      <c r="AA404" s="260"/>
      <c r="AB404" s="339"/>
      <c r="AC404" s="334"/>
      <c r="AD404" s="334"/>
      <c r="AE404" s="334"/>
      <c r="AF404" s="334"/>
      <c r="AG404" s="222" t="s">
        <v>781</v>
      </c>
      <c r="AH404" s="126">
        <v>31.6</v>
      </c>
      <c r="AI404" s="146">
        <v>6.31</v>
      </c>
      <c r="AJ404" s="145">
        <v>58</v>
      </c>
      <c r="AK404" s="139">
        <v>13.7</v>
      </c>
      <c r="AL404" s="144">
        <v>3</v>
      </c>
      <c r="AM404" s="139">
        <v>14.4</v>
      </c>
      <c r="AN404" s="116" t="s">
        <v>124</v>
      </c>
      <c r="AO404" s="143">
        <v>1.8</v>
      </c>
      <c r="AP404" s="361">
        <v>1.2999999999999999E-2</v>
      </c>
      <c r="AQ404" s="116">
        <v>53.1</v>
      </c>
      <c r="AR404" s="116">
        <v>46.3</v>
      </c>
      <c r="AS404" s="142">
        <v>1.146868250539957</v>
      </c>
      <c r="AT404" s="141">
        <v>0.28000000000000003</v>
      </c>
      <c r="AU404" s="116" t="s">
        <v>124</v>
      </c>
      <c r="AV404" s="139">
        <v>3.27</v>
      </c>
      <c r="AW404" s="366">
        <v>6.39</v>
      </c>
      <c r="AX404" s="440"/>
      <c r="AY404" s="440"/>
      <c r="AZ404" s="440"/>
      <c r="BA404" s="440"/>
      <c r="BB404" s="440"/>
      <c r="BC404" s="440"/>
      <c r="BD404" s="440"/>
      <c r="BE404" s="440"/>
      <c r="BF404" s="440"/>
      <c r="BG404" s="440"/>
      <c r="BH404" s="440"/>
      <c r="BI404" s="440"/>
      <c r="BJ404" s="116" t="s">
        <v>790</v>
      </c>
      <c r="BK404" s="211" t="s">
        <v>409</v>
      </c>
      <c r="BL404" s="211" t="s">
        <v>409</v>
      </c>
      <c r="BM404" s="211">
        <v>222</v>
      </c>
      <c r="BN404" s="211">
        <v>52.7</v>
      </c>
      <c r="BO404" s="211">
        <v>47.3</v>
      </c>
      <c r="BP404" s="211">
        <v>1.7</v>
      </c>
      <c r="BQ404" s="211">
        <v>129.69999999999999</v>
      </c>
      <c r="BR404" s="211">
        <v>80.900000000000006</v>
      </c>
      <c r="BS404" s="211">
        <v>3.63</v>
      </c>
      <c r="BT404" s="210">
        <v>0</v>
      </c>
      <c r="BU404" s="116"/>
    </row>
    <row r="405" spans="1:82">
      <c r="A405" s="116">
        <v>306</v>
      </c>
      <c r="B405" s="116">
        <f>COUNTIFS($D$2:D405,D405,$F$2:F405,F405)</f>
        <v>1</v>
      </c>
      <c r="C405" s="189">
        <v>7542</v>
      </c>
      <c r="D405" s="154" t="s">
        <v>2305</v>
      </c>
      <c r="E405" s="152" t="s">
        <v>941</v>
      </c>
      <c r="F405" s="152">
        <v>8103115779</v>
      </c>
      <c r="G405" s="152">
        <v>36</v>
      </c>
      <c r="H405" s="152" t="s">
        <v>2303</v>
      </c>
      <c r="I405" s="324" t="s">
        <v>546</v>
      </c>
      <c r="J405" s="153" t="s">
        <v>812</v>
      </c>
      <c r="K405" s="318" t="s">
        <v>670</v>
      </c>
      <c r="L405" s="152">
        <v>7</v>
      </c>
      <c r="M405" s="152">
        <v>9</v>
      </c>
      <c r="N405" s="152" t="s">
        <v>843</v>
      </c>
      <c r="O405" s="152"/>
      <c r="P405" s="380" t="s">
        <v>2279</v>
      </c>
      <c r="S405" s="261" t="s">
        <v>2172</v>
      </c>
      <c r="T405" s="286" t="s">
        <v>2254</v>
      </c>
      <c r="U405" s="350" t="s">
        <v>1477</v>
      </c>
      <c r="V405" s="261" t="s">
        <v>2219</v>
      </c>
      <c r="W405" s="388" t="s">
        <v>1511</v>
      </c>
      <c r="X405" s="261" t="s">
        <v>1477</v>
      </c>
      <c r="Y405" s="261" t="s">
        <v>1477</v>
      </c>
      <c r="Z405" s="260"/>
      <c r="AA405" s="260"/>
      <c r="AB405" s="339"/>
      <c r="AC405" s="334"/>
      <c r="AD405" s="334"/>
      <c r="AE405" s="334"/>
      <c r="AF405" s="334"/>
      <c r="AG405" s="222" t="s">
        <v>781</v>
      </c>
      <c r="AH405" s="126">
        <v>86</v>
      </c>
      <c r="AI405" s="146">
        <v>9.24</v>
      </c>
      <c r="AJ405" s="145">
        <v>1.71</v>
      </c>
      <c r="AK405" s="139">
        <v>75.2</v>
      </c>
      <c r="AL405" s="144">
        <v>4.0999999999999996</v>
      </c>
      <c r="AM405" s="139">
        <v>4.7</v>
      </c>
      <c r="AN405" s="116" t="s">
        <v>124</v>
      </c>
      <c r="AO405" s="143">
        <v>9.58</v>
      </c>
      <c r="AP405" s="361">
        <v>9.8000000000000004E-2</v>
      </c>
      <c r="AQ405" s="116">
        <v>35.4</v>
      </c>
      <c r="AR405" s="116">
        <v>63.5</v>
      </c>
      <c r="AS405" s="142">
        <v>0.55748031496062989</v>
      </c>
      <c r="AT405" s="141">
        <v>0.71</v>
      </c>
      <c r="AU405" s="116" t="s">
        <v>124</v>
      </c>
      <c r="AV405" s="139">
        <v>17.3</v>
      </c>
      <c r="AW405" s="366">
        <v>27.7</v>
      </c>
      <c r="AX405" s="440"/>
      <c r="AY405" s="440"/>
      <c r="AZ405" s="440"/>
      <c r="BA405" s="440"/>
      <c r="BB405" s="440"/>
      <c r="BC405" s="440"/>
      <c r="BD405" s="440"/>
      <c r="BE405" s="440"/>
      <c r="BF405" s="440"/>
      <c r="BG405" s="440"/>
      <c r="BH405" s="440"/>
      <c r="BI405" s="440"/>
      <c r="BJ405" s="118" t="s">
        <v>793</v>
      </c>
      <c r="BK405" s="211" t="s">
        <v>409</v>
      </c>
      <c r="BL405" s="211" t="s">
        <v>409</v>
      </c>
      <c r="BM405" s="211">
        <v>595</v>
      </c>
      <c r="BN405" s="211">
        <v>3.7</v>
      </c>
      <c r="BO405" s="211">
        <v>96.3</v>
      </c>
      <c r="BP405" s="211" t="s">
        <v>409</v>
      </c>
      <c r="BQ405" s="211" t="s">
        <v>409</v>
      </c>
      <c r="BR405" s="211" t="s">
        <v>409</v>
      </c>
      <c r="BS405" s="211" t="s">
        <v>409</v>
      </c>
      <c r="BT405" s="210">
        <v>0</v>
      </c>
      <c r="BU405" s="116"/>
    </row>
    <row r="406" spans="1:82" ht="15.75" thickBot="1">
      <c r="A406" s="116">
        <v>307</v>
      </c>
      <c r="B406" s="116">
        <f>COUNTIFS($D$2:D406,D406,$F$2:F406,F406)</f>
        <v>1</v>
      </c>
      <c r="C406" s="189">
        <v>7543</v>
      </c>
      <c r="D406" s="154" t="s">
        <v>2304</v>
      </c>
      <c r="E406" s="152" t="s">
        <v>1022</v>
      </c>
      <c r="F406" s="152">
        <v>465807147</v>
      </c>
      <c r="G406" s="152">
        <v>71</v>
      </c>
      <c r="H406" s="152" t="s">
        <v>2303</v>
      </c>
      <c r="I406" s="324" t="s">
        <v>60</v>
      </c>
      <c r="J406" s="153" t="s">
        <v>812</v>
      </c>
      <c r="K406" s="318" t="s">
        <v>670</v>
      </c>
      <c r="L406" s="152">
        <v>6</v>
      </c>
      <c r="M406" s="152">
        <v>1</v>
      </c>
      <c r="N406" s="152" t="s">
        <v>843</v>
      </c>
      <c r="O406" s="152"/>
      <c r="P406" s="380" t="s">
        <v>2279</v>
      </c>
      <c r="S406" s="261" t="s">
        <v>2172</v>
      </c>
      <c r="T406" s="286" t="s">
        <v>2254</v>
      </c>
      <c r="U406" s="350" t="s">
        <v>1477</v>
      </c>
      <c r="V406" s="261" t="s">
        <v>2219</v>
      </c>
      <c r="W406" s="388" t="s">
        <v>1511</v>
      </c>
      <c r="X406" s="261" t="s">
        <v>1477</v>
      </c>
      <c r="Y406" s="261" t="s">
        <v>1477</v>
      </c>
      <c r="Z406" s="260"/>
      <c r="AA406" s="260"/>
      <c r="AB406" s="339"/>
      <c r="AC406" s="334"/>
      <c r="AD406" s="334"/>
      <c r="AE406" s="334"/>
      <c r="AF406" s="334"/>
      <c r="AG406" s="222" t="s">
        <v>781</v>
      </c>
      <c r="AH406" s="126">
        <v>21.7</v>
      </c>
      <c r="AI406" s="146">
        <v>33.799999999999997</v>
      </c>
      <c r="AJ406" s="145">
        <v>42.3</v>
      </c>
      <c r="AK406" s="139">
        <v>12.2</v>
      </c>
      <c r="AL406" s="144">
        <v>0.22</v>
      </c>
      <c r="AM406" s="139">
        <v>1.18</v>
      </c>
      <c r="AN406" s="116" t="s">
        <v>124</v>
      </c>
      <c r="AO406" s="143">
        <v>17.7</v>
      </c>
      <c r="AP406" s="361">
        <v>0.2</v>
      </c>
      <c r="AQ406" s="116">
        <v>38.6</v>
      </c>
      <c r="AR406" s="116">
        <v>60.5</v>
      </c>
      <c r="AS406" s="142">
        <v>0.63801652892561989</v>
      </c>
      <c r="AT406" s="141">
        <v>0.18</v>
      </c>
      <c r="AU406" s="116" t="s">
        <v>124</v>
      </c>
      <c r="AV406" s="139">
        <v>14.8</v>
      </c>
      <c r="AW406" s="366">
        <v>19.100000000000001</v>
      </c>
      <c r="AX406" s="440"/>
      <c r="AY406" s="440"/>
      <c r="AZ406" s="440"/>
      <c r="BA406" s="440"/>
      <c r="BB406" s="440"/>
      <c r="BC406" s="440"/>
      <c r="BD406" s="440"/>
      <c r="BE406" s="440"/>
      <c r="BF406" s="440"/>
      <c r="BG406" s="440"/>
      <c r="BH406" s="440"/>
      <c r="BI406" s="440"/>
      <c r="BJ406" s="116" t="s">
        <v>789</v>
      </c>
      <c r="BK406" s="211">
        <v>4.9000000000000004</v>
      </c>
      <c r="BL406" s="211" t="s">
        <v>409</v>
      </c>
      <c r="BM406" s="211">
        <v>431</v>
      </c>
      <c r="BN406" s="211">
        <v>35.299999999999997</v>
      </c>
      <c r="BO406" s="211">
        <v>64.7</v>
      </c>
      <c r="BP406" s="211" t="s">
        <v>409</v>
      </c>
      <c r="BQ406" s="211" t="s">
        <v>409</v>
      </c>
      <c r="BR406" s="211" t="s">
        <v>409</v>
      </c>
      <c r="BS406" s="211" t="s">
        <v>409</v>
      </c>
      <c r="BT406" s="210">
        <v>0</v>
      </c>
      <c r="BU406" s="116"/>
      <c r="BV406" s="462"/>
    </row>
    <row r="407" spans="1:82">
      <c r="A407" s="116">
        <v>308</v>
      </c>
      <c r="B407" s="116">
        <f>COUNTIFS($D$2:D407,D407,$F$2:F407,F407)</f>
        <v>1</v>
      </c>
      <c r="C407" s="189">
        <v>7591</v>
      </c>
      <c r="D407" s="154" t="s">
        <v>2302</v>
      </c>
      <c r="E407" s="152" t="s">
        <v>1353</v>
      </c>
      <c r="F407" s="152">
        <v>470209417</v>
      </c>
      <c r="G407" s="152">
        <v>70</v>
      </c>
      <c r="H407" s="152" t="s">
        <v>2299</v>
      </c>
      <c r="I407" s="324" t="s">
        <v>2301</v>
      </c>
      <c r="J407" s="153" t="s">
        <v>812</v>
      </c>
      <c r="K407" s="318" t="s">
        <v>670</v>
      </c>
      <c r="L407" s="152">
        <v>8</v>
      </c>
      <c r="M407" s="152">
        <v>9</v>
      </c>
      <c r="N407" s="152" t="s">
        <v>843</v>
      </c>
      <c r="O407" s="152" t="s">
        <v>1493</v>
      </c>
      <c r="P407" s="380" t="s">
        <v>2279</v>
      </c>
      <c r="S407" s="261" t="s">
        <v>2172</v>
      </c>
      <c r="T407" s="286" t="s">
        <v>2254</v>
      </c>
      <c r="U407" s="350" t="s">
        <v>1477</v>
      </c>
      <c r="V407" s="261" t="s">
        <v>2219</v>
      </c>
      <c r="W407" s="388" t="s">
        <v>1511</v>
      </c>
      <c r="X407" s="261" t="s">
        <v>1477</v>
      </c>
      <c r="Y407" s="261" t="s">
        <v>1477</v>
      </c>
      <c r="Z407" s="260"/>
      <c r="AA407" s="260"/>
      <c r="AB407" s="339"/>
      <c r="AC407" s="334"/>
      <c r="AD407" s="334"/>
      <c r="AE407" s="334"/>
      <c r="AF407" s="334"/>
      <c r="AG407" s="222" t="s">
        <v>2300</v>
      </c>
      <c r="AH407" s="126">
        <v>49.7</v>
      </c>
      <c r="AI407" s="146">
        <v>29.4</v>
      </c>
      <c r="AJ407" s="145">
        <v>11.6</v>
      </c>
      <c r="AK407" s="139">
        <v>23.3</v>
      </c>
      <c r="AL407" s="144">
        <v>5.37</v>
      </c>
      <c r="AM407" s="139">
        <v>11</v>
      </c>
      <c r="AN407" s="116" t="s">
        <v>124</v>
      </c>
      <c r="AO407" s="143">
        <v>2.1</v>
      </c>
      <c r="AP407" s="361">
        <v>0.23</v>
      </c>
      <c r="AQ407" s="116">
        <v>58</v>
      </c>
      <c r="AR407" s="116">
        <v>40.5</v>
      </c>
      <c r="AS407" s="142">
        <v>1.4320987654320987</v>
      </c>
      <c r="AT407" s="141">
        <v>0.81</v>
      </c>
      <c r="AU407" s="116" t="s">
        <v>124</v>
      </c>
      <c r="AV407" s="139">
        <v>8.67</v>
      </c>
      <c r="AW407" s="366">
        <v>6.68</v>
      </c>
      <c r="AX407" s="440"/>
      <c r="AY407" s="440"/>
      <c r="AZ407" s="440"/>
      <c r="BA407" s="440"/>
      <c r="BB407" s="440"/>
      <c r="BC407" s="440"/>
      <c r="BD407" s="440"/>
      <c r="BE407" s="440"/>
      <c r="BF407" s="440"/>
      <c r="BG407" s="440"/>
      <c r="BH407" s="440"/>
      <c r="BI407" s="440"/>
      <c r="BJ407" s="118" t="s">
        <v>793</v>
      </c>
      <c r="BK407" s="211" t="s">
        <v>409</v>
      </c>
      <c r="BL407" s="211" t="s">
        <v>409</v>
      </c>
      <c r="BM407" s="211">
        <v>130</v>
      </c>
      <c r="BN407" s="211">
        <v>13.8</v>
      </c>
      <c r="BO407" s="211">
        <v>86.2</v>
      </c>
      <c r="BP407" s="211" t="s">
        <v>409</v>
      </c>
      <c r="BQ407" s="211" t="s">
        <v>409</v>
      </c>
      <c r="BR407" s="211" t="s">
        <v>409</v>
      </c>
      <c r="BS407" s="211" t="s">
        <v>409</v>
      </c>
      <c r="BT407" s="210">
        <v>0</v>
      </c>
      <c r="BU407" s="116"/>
    </row>
    <row r="408" spans="1:82">
      <c r="A408" s="116">
        <v>309</v>
      </c>
      <c r="B408" s="116">
        <f>COUNTIFS($D$2:D408,D408,$F$2:F408,F408)</f>
        <v>1</v>
      </c>
      <c r="C408" s="189">
        <v>7592</v>
      </c>
      <c r="D408" s="154" t="s">
        <v>79</v>
      </c>
      <c r="E408" s="152" t="s">
        <v>1305</v>
      </c>
      <c r="F408" s="152">
        <v>5904041286</v>
      </c>
      <c r="G408" s="152">
        <v>58</v>
      </c>
      <c r="H408" s="152" t="s">
        <v>2299</v>
      </c>
      <c r="I408" s="324" t="s">
        <v>2298</v>
      </c>
      <c r="J408" s="153" t="s">
        <v>812</v>
      </c>
      <c r="K408" s="318" t="s">
        <v>670</v>
      </c>
      <c r="L408" s="152">
        <v>30</v>
      </c>
      <c r="M408" s="152">
        <v>1</v>
      </c>
      <c r="N408" s="152" t="s">
        <v>822</v>
      </c>
      <c r="O408" s="152">
        <v>10</v>
      </c>
      <c r="P408" s="380" t="s">
        <v>2279</v>
      </c>
      <c r="S408" s="261" t="s">
        <v>2172</v>
      </c>
      <c r="T408" s="286" t="s">
        <v>2254</v>
      </c>
      <c r="U408" s="350" t="s">
        <v>1477</v>
      </c>
      <c r="V408" s="261" t="s">
        <v>2219</v>
      </c>
      <c r="W408" s="388" t="s">
        <v>1511</v>
      </c>
      <c r="X408" s="261" t="s">
        <v>1477</v>
      </c>
      <c r="Y408" s="261" t="s">
        <v>1477</v>
      </c>
      <c r="Z408" s="260"/>
      <c r="AA408" s="260"/>
      <c r="AB408" s="339"/>
      <c r="AC408" s="334"/>
      <c r="AD408" s="334"/>
      <c r="AE408" s="334"/>
      <c r="AF408" s="334"/>
      <c r="AG408" s="222" t="s">
        <v>777</v>
      </c>
      <c r="AH408" s="126">
        <v>15.3</v>
      </c>
      <c r="AI408" s="146">
        <v>67.5</v>
      </c>
      <c r="AJ408" s="145">
        <v>5.58</v>
      </c>
      <c r="AK408" s="139">
        <v>6.52</v>
      </c>
      <c r="AL408" s="144">
        <v>1.1299999999999999</v>
      </c>
      <c r="AM408" s="139">
        <v>6.62</v>
      </c>
      <c r="AN408" s="116" t="s">
        <v>124</v>
      </c>
      <c r="AO408" s="143">
        <v>80.599999999999994</v>
      </c>
      <c r="AP408" s="361">
        <v>0.23</v>
      </c>
      <c r="AQ408" s="116">
        <v>41.7</v>
      </c>
      <c r="AR408" s="116">
        <v>56.4</v>
      </c>
      <c r="AS408" s="142">
        <v>0.73936170212765961</v>
      </c>
      <c r="AT408" s="141">
        <v>0.13</v>
      </c>
      <c r="AU408" s="116" t="s">
        <v>124</v>
      </c>
      <c r="AV408" s="139">
        <v>0</v>
      </c>
      <c r="AW408" s="366">
        <v>4.68</v>
      </c>
      <c r="AX408" s="440"/>
      <c r="AY408" s="440"/>
      <c r="AZ408" s="440"/>
      <c r="BA408" s="440"/>
      <c r="BB408" s="440"/>
      <c r="BC408" s="440"/>
      <c r="BD408" s="440"/>
      <c r="BE408" s="440"/>
      <c r="BF408" s="440"/>
      <c r="BG408" s="440"/>
      <c r="BH408" s="440"/>
      <c r="BI408" s="440"/>
      <c r="BJ408" s="118" t="s">
        <v>792</v>
      </c>
      <c r="BK408" s="211" t="s">
        <v>409</v>
      </c>
      <c r="BL408" s="211" t="s">
        <v>409</v>
      </c>
      <c r="BM408" s="211">
        <v>137</v>
      </c>
      <c r="BN408" s="211">
        <v>22.6</v>
      </c>
      <c r="BO408" s="211">
        <v>77.400000000000006</v>
      </c>
      <c r="BP408" s="211" t="s">
        <v>409</v>
      </c>
      <c r="BQ408" s="211" t="s">
        <v>409</v>
      </c>
      <c r="BR408" s="211" t="s">
        <v>409</v>
      </c>
      <c r="BS408" s="211" t="s">
        <v>409</v>
      </c>
      <c r="BT408" s="210">
        <v>0</v>
      </c>
      <c r="BU408" s="116"/>
    </row>
    <row r="409" spans="1:82" ht="15.75" thickBot="1">
      <c r="A409" s="116">
        <v>310</v>
      </c>
      <c r="B409" s="116">
        <f>COUNTIFS($D$2:D409,D409,$F$2:F409,F409)</f>
        <v>1</v>
      </c>
      <c r="C409" s="189">
        <v>7594</v>
      </c>
      <c r="D409" s="154" t="s">
        <v>2297</v>
      </c>
      <c r="E409" s="152" t="s">
        <v>979</v>
      </c>
      <c r="F409" s="152">
        <v>6409300590</v>
      </c>
      <c r="G409" s="152">
        <v>53</v>
      </c>
      <c r="H409" s="152" t="s">
        <v>2294</v>
      </c>
      <c r="I409" s="324" t="s">
        <v>2296</v>
      </c>
      <c r="J409" s="153" t="s">
        <v>812</v>
      </c>
      <c r="K409" s="318" t="s">
        <v>670</v>
      </c>
      <c r="L409" s="152">
        <v>6</v>
      </c>
      <c r="M409" s="152" t="s">
        <v>881</v>
      </c>
      <c r="N409" s="152" t="s">
        <v>843</v>
      </c>
      <c r="O409" s="152" t="s">
        <v>1493</v>
      </c>
      <c r="P409" s="380" t="s">
        <v>2279</v>
      </c>
      <c r="S409" s="261" t="s">
        <v>2172</v>
      </c>
      <c r="T409" s="286" t="s">
        <v>2254</v>
      </c>
      <c r="U409" s="350" t="s">
        <v>1477</v>
      </c>
      <c r="V409" s="261" t="s">
        <v>2219</v>
      </c>
      <c r="W409" s="388" t="s">
        <v>1511</v>
      </c>
      <c r="X409" s="261" t="s">
        <v>1477</v>
      </c>
      <c r="Y409" s="261" t="s">
        <v>1477</v>
      </c>
      <c r="Z409" s="260"/>
      <c r="AA409" s="260"/>
      <c r="AB409" s="339"/>
      <c r="AC409" s="334"/>
      <c r="AD409" s="334"/>
      <c r="AE409" s="334"/>
      <c r="AF409" s="334"/>
      <c r="AG409" s="222" t="s">
        <v>781</v>
      </c>
      <c r="AH409" s="126">
        <v>0.12</v>
      </c>
      <c r="AI409" s="146">
        <v>3.09</v>
      </c>
      <c r="AJ409" s="145">
        <v>92.4</v>
      </c>
      <c r="AK409" s="139">
        <v>1.7999999999999999E-2</v>
      </c>
      <c r="AL409" s="144">
        <v>2.3E-2</v>
      </c>
      <c r="AM409" s="139">
        <v>11</v>
      </c>
      <c r="AN409" s="116" t="s">
        <v>124</v>
      </c>
      <c r="AO409" s="143">
        <v>0.62</v>
      </c>
      <c r="AP409" s="361">
        <v>6.5100000000000002E-3</v>
      </c>
      <c r="AQ409" s="116">
        <v>76.099999999999994</v>
      </c>
      <c r="AR409" s="116">
        <v>20.8</v>
      </c>
      <c r="AS409" s="142">
        <v>3.6586538461538458</v>
      </c>
      <c r="AT409" s="141">
        <v>1.16E-3</v>
      </c>
      <c r="AU409" s="116" t="s">
        <v>124</v>
      </c>
      <c r="AV409" s="139">
        <v>1.02</v>
      </c>
      <c r="AW409" s="366">
        <v>5.56</v>
      </c>
      <c r="AX409" s="440"/>
      <c r="AY409" s="440"/>
      <c r="AZ409" s="440"/>
      <c r="BA409" s="440"/>
      <c r="BB409" s="440"/>
      <c r="BC409" s="440"/>
      <c r="BD409" s="440"/>
      <c r="BE409" s="440"/>
      <c r="BF409" s="440"/>
      <c r="BG409" s="440"/>
      <c r="BH409" s="440"/>
      <c r="BI409" s="440"/>
      <c r="BJ409" s="118" t="s">
        <v>778</v>
      </c>
      <c r="BK409" s="211">
        <v>113.7</v>
      </c>
      <c r="BL409" s="211" t="s">
        <v>409</v>
      </c>
      <c r="BM409" s="211">
        <v>24707</v>
      </c>
      <c r="BN409" s="211">
        <v>93.4</v>
      </c>
      <c r="BO409" s="211">
        <v>6.6</v>
      </c>
      <c r="BP409" s="211">
        <v>28</v>
      </c>
      <c r="BQ409" s="211" t="s">
        <v>411</v>
      </c>
      <c r="BR409" s="211">
        <v>425.6</v>
      </c>
      <c r="BS409" s="211">
        <v>3.19</v>
      </c>
      <c r="BT409" s="210">
        <v>0</v>
      </c>
      <c r="BU409" s="116"/>
      <c r="BW409" s="162"/>
      <c r="BX409" s="305"/>
    </row>
    <row r="410" spans="1:82" ht="15.75" thickBot="1">
      <c r="A410" s="116">
        <v>311</v>
      </c>
      <c r="B410" s="116">
        <f>COUNTIFS($D$2:D410,D410,$F$2:F410,F410)</f>
        <v>1</v>
      </c>
      <c r="C410" s="189">
        <v>7595</v>
      </c>
      <c r="D410" s="154" t="s">
        <v>2295</v>
      </c>
      <c r="E410" s="152" t="s">
        <v>1051</v>
      </c>
      <c r="F410" s="152">
        <v>8612024553</v>
      </c>
      <c r="G410" s="152">
        <v>31</v>
      </c>
      <c r="H410" s="152" t="s">
        <v>2294</v>
      </c>
      <c r="I410" s="324" t="s">
        <v>2293</v>
      </c>
      <c r="J410" s="153" t="s">
        <v>812</v>
      </c>
      <c r="K410" s="318" t="s">
        <v>670</v>
      </c>
      <c r="L410" s="152">
        <v>8</v>
      </c>
      <c r="M410" s="152">
        <v>8</v>
      </c>
      <c r="N410" s="152" t="s">
        <v>843</v>
      </c>
      <c r="O410" s="152" t="s">
        <v>1493</v>
      </c>
      <c r="P410" s="380" t="s">
        <v>2279</v>
      </c>
      <c r="S410" s="261" t="s">
        <v>2172</v>
      </c>
      <c r="T410" s="286" t="s">
        <v>2254</v>
      </c>
      <c r="U410" s="350" t="s">
        <v>1477</v>
      </c>
      <c r="V410" s="261" t="s">
        <v>2219</v>
      </c>
      <c r="W410" s="388" t="s">
        <v>1511</v>
      </c>
      <c r="X410" s="261" t="s">
        <v>1477</v>
      </c>
      <c r="Y410" s="261" t="s">
        <v>1477</v>
      </c>
      <c r="Z410" s="260"/>
      <c r="AA410" s="260"/>
      <c r="AB410" s="339"/>
      <c r="AC410" s="334"/>
      <c r="AD410" s="334"/>
      <c r="AE410" s="334"/>
      <c r="AF410" s="334"/>
      <c r="AG410" s="222" t="s">
        <v>777</v>
      </c>
      <c r="AH410" s="126">
        <v>15.5</v>
      </c>
      <c r="AI410" s="146">
        <v>54.3</v>
      </c>
      <c r="AJ410" s="145">
        <v>22</v>
      </c>
      <c r="AK410" s="139">
        <v>8.11</v>
      </c>
      <c r="AL410" s="144">
        <v>0.3</v>
      </c>
      <c r="AM410" s="139">
        <v>1.97</v>
      </c>
      <c r="AN410" s="116" t="s">
        <v>124</v>
      </c>
      <c r="AO410" s="143">
        <v>9.58</v>
      </c>
      <c r="AP410" s="361">
        <v>0.3</v>
      </c>
      <c r="AQ410" s="116">
        <v>21.3</v>
      </c>
      <c r="AR410" s="116">
        <v>77.599999999999994</v>
      </c>
      <c r="AS410" s="142">
        <v>0.27448453608247425</v>
      </c>
      <c r="AT410" s="141">
        <v>5.2999999999999999E-2</v>
      </c>
      <c r="AU410" s="116" t="s">
        <v>124</v>
      </c>
      <c r="AV410" s="139">
        <v>4.09</v>
      </c>
      <c r="AW410" s="366">
        <v>4.1399999999999997</v>
      </c>
      <c r="AX410" s="440"/>
      <c r="AY410" s="440"/>
      <c r="AZ410" s="440"/>
      <c r="BA410" s="440"/>
      <c r="BB410" s="440"/>
      <c r="BC410" s="440"/>
      <c r="BD410" s="440"/>
      <c r="BE410" s="440"/>
      <c r="BF410" s="440"/>
      <c r="BG410" s="440"/>
      <c r="BH410" s="440"/>
      <c r="BI410" s="440"/>
      <c r="BJ410" s="118" t="s">
        <v>792</v>
      </c>
      <c r="BK410" s="211">
        <v>1.8</v>
      </c>
      <c r="BL410" s="211" t="s">
        <v>409</v>
      </c>
      <c r="BM410" s="211">
        <v>702</v>
      </c>
      <c r="BN410" s="211">
        <v>16.7</v>
      </c>
      <c r="BO410" s="211">
        <v>83.3</v>
      </c>
      <c r="BP410" s="211">
        <v>0.7</v>
      </c>
      <c r="BQ410" s="211">
        <v>544</v>
      </c>
      <c r="BR410" s="211">
        <v>197.1</v>
      </c>
      <c r="BS410" s="211">
        <v>1.85</v>
      </c>
      <c r="BT410" s="210">
        <v>0</v>
      </c>
      <c r="BU410" s="116"/>
      <c r="BY410" s="305"/>
      <c r="BZ410" s="162"/>
      <c r="CA410" s="162"/>
      <c r="CB410" s="162"/>
      <c r="CC410" s="162"/>
      <c r="CD410" s="162"/>
    </row>
    <row r="411" spans="1:82" ht="15.75" thickBot="1">
      <c r="A411" s="166">
        <v>312</v>
      </c>
      <c r="B411" s="116">
        <f>COUNTIFS($D$2:D411,D411,$F$2:F411,F411)</f>
        <v>1</v>
      </c>
      <c r="C411" s="315">
        <v>7600</v>
      </c>
      <c r="D411" s="187" t="s">
        <v>90</v>
      </c>
      <c r="E411" s="184" t="s">
        <v>1001</v>
      </c>
      <c r="F411" s="184">
        <v>350302424</v>
      </c>
      <c r="G411" s="152">
        <v>82</v>
      </c>
      <c r="H411" s="184" t="s">
        <v>2292</v>
      </c>
      <c r="I411" s="461" t="s">
        <v>55</v>
      </c>
      <c r="J411" s="186" t="s">
        <v>812</v>
      </c>
      <c r="K411" s="460" t="s">
        <v>670</v>
      </c>
      <c r="L411" s="184">
        <v>10</v>
      </c>
      <c r="M411" s="184" t="s">
        <v>2291</v>
      </c>
      <c r="N411" s="184" t="s">
        <v>843</v>
      </c>
      <c r="O411" s="184" t="s">
        <v>1493</v>
      </c>
      <c r="P411" s="459" t="s">
        <v>2279</v>
      </c>
      <c r="Q411" s="185"/>
      <c r="R411" s="185"/>
      <c r="S411" s="312" t="s">
        <v>2172</v>
      </c>
      <c r="T411" s="458" t="s">
        <v>2254</v>
      </c>
      <c r="U411" s="457" t="s">
        <v>1477</v>
      </c>
      <c r="V411" s="312" t="s">
        <v>2219</v>
      </c>
      <c r="W411" s="456" t="s">
        <v>1511</v>
      </c>
      <c r="X411" s="312" t="s">
        <v>1477</v>
      </c>
      <c r="Y411" s="312" t="s">
        <v>1477</v>
      </c>
      <c r="Z411" s="455"/>
      <c r="AA411" s="455"/>
      <c r="AB411" s="454"/>
      <c r="AC411" s="453"/>
      <c r="AD411" s="453"/>
      <c r="AE411" s="453"/>
      <c r="AF411" s="453"/>
      <c r="AG411" s="222" t="s">
        <v>781</v>
      </c>
      <c r="AH411" s="452">
        <v>25.4</v>
      </c>
      <c r="AI411" s="177">
        <v>49.4</v>
      </c>
      <c r="AJ411" s="176">
        <v>8.77</v>
      </c>
      <c r="AK411" s="168">
        <v>13.6</v>
      </c>
      <c r="AL411" s="175">
        <v>0.16</v>
      </c>
      <c r="AM411" s="168">
        <v>0.66</v>
      </c>
      <c r="AN411" s="116" t="s">
        <v>124</v>
      </c>
      <c r="AO411" s="174">
        <v>50.7</v>
      </c>
      <c r="AP411" s="451">
        <v>0.2</v>
      </c>
      <c r="AQ411" s="166">
        <v>32.5</v>
      </c>
      <c r="AR411" s="166">
        <v>67.3</v>
      </c>
      <c r="AS411" s="173">
        <v>0.48291233283803864</v>
      </c>
      <c r="AT411" s="172">
        <v>0.1</v>
      </c>
      <c r="AU411" s="166" t="s">
        <v>124</v>
      </c>
      <c r="AV411" s="168">
        <v>2.52</v>
      </c>
      <c r="AW411" s="450">
        <v>14.9</v>
      </c>
      <c r="AX411" s="449"/>
      <c r="AY411" s="449"/>
      <c r="AZ411" s="449"/>
      <c r="BA411" s="449"/>
      <c r="BB411" s="449"/>
      <c r="BC411" s="449"/>
      <c r="BD411" s="449"/>
      <c r="BE411" s="449"/>
      <c r="BF411" s="449"/>
      <c r="BG411" s="449"/>
      <c r="BH411" s="449"/>
      <c r="BI411" s="449"/>
      <c r="BJ411" s="169" t="s">
        <v>792</v>
      </c>
      <c r="BK411" s="211">
        <v>1.2</v>
      </c>
      <c r="BL411" s="211" t="s">
        <v>409</v>
      </c>
      <c r="BM411" s="211">
        <v>243</v>
      </c>
      <c r="BN411" s="211">
        <v>5.3</v>
      </c>
      <c r="BO411" s="211">
        <v>94.7</v>
      </c>
      <c r="BP411" s="211">
        <v>0.7</v>
      </c>
      <c r="BQ411" s="211">
        <v>1312</v>
      </c>
      <c r="BR411" s="211">
        <v>42.2</v>
      </c>
      <c r="BS411" s="211">
        <v>3.17</v>
      </c>
      <c r="BT411" s="210">
        <v>0</v>
      </c>
      <c r="BU411" s="116"/>
    </row>
    <row r="412" spans="1:82">
      <c r="A412" s="116">
        <v>1</v>
      </c>
      <c r="B412" s="116">
        <f>COUNTIFS($D$2:D412,D412,$F$2:F412,F412)</f>
        <v>1</v>
      </c>
      <c r="C412" s="227">
        <v>7656</v>
      </c>
      <c r="D412" s="160" t="s">
        <v>2191</v>
      </c>
      <c r="E412" s="156" t="s">
        <v>1086</v>
      </c>
      <c r="F412" s="156">
        <v>6053141171</v>
      </c>
      <c r="G412" s="152">
        <v>58</v>
      </c>
      <c r="H412" s="156" t="s">
        <v>2290</v>
      </c>
      <c r="I412" s="448" t="s">
        <v>163</v>
      </c>
      <c r="J412" s="159" t="s">
        <v>812</v>
      </c>
      <c r="K412" s="447" t="s">
        <v>670</v>
      </c>
      <c r="L412" s="156">
        <v>7</v>
      </c>
      <c r="M412" s="156">
        <v>1</v>
      </c>
      <c r="N412" s="156" t="s">
        <v>409</v>
      </c>
      <c r="O412" s="156" t="s">
        <v>1493</v>
      </c>
      <c r="P412" s="446" t="s">
        <v>2279</v>
      </c>
      <c r="S412" s="301" t="s">
        <v>2172</v>
      </c>
      <c r="T412" s="445" t="s">
        <v>2254</v>
      </c>
      <c r="U412" s="444" t="s">
        <v>1477</v>
      </c>
      <c r="V412" s="301" t="s">
        <v>2219</v>
      </c>
      <c r="W412" s="443" t="s">
        <v>1511</v>
      </c>
      <c r="X412" s="301" t="s">
        <v>1477</v>
      </c>
      <c r="Y412" s="301" t="s">
        <v>1477</v>
      </c>
      <c r="Z412" s="442"/>
      <c r="AA412" s="442"/>
      <c r="AB412" s="441"/>
      <c r="AC412" s="334"/>
      <c r="AD412" s="334"/>
      <c r="AE412" s="334"/>
      <c r="AF412" s="334"/>
      <c r="AG412" s="222" t="s">
        <v>781</v>
      </c>
      <c r="AH412" s="126">
        <v>41.6</v>
      </c>
      <c r="AI412" s="146">
        <v>51.7</v>
      </c>
      <c r="AJ412" s="145">
        <v>4.5999999999999996</v>
      </c>
      <c r="AK412" s="139">
        <v>33.700000000000003</v>
      </c>
      <c r="AL412" s="144">
        <v>1.04</v>
      </c>
      <c r="AM412" s="139">
        <v>2.5299999999999998</v>
      </c>
      <c r="AN412" s="116" t="s">
        <v>124</v>
      </c>
      <c r="AO412" s="143">
        <v>10.5</v>
      </c>
      <c r="AP412" s="361">
        <v>8.6999999999999994E-2</v>
      </c>
      <c r="AQ412" s="116">
        <v>24.4</v>
      </c>
      <c r="AR412" s="116">
        <v>74.3</v>
      </c>
      <c r="AS412" s="142">
        <v>0.32839838492597578</v>
      </c>
      <c r="AT412" s="141">
        <v>0.15</v>
      </c>
      <c r="AU412" s="116" t="s">
        <v>124</v>
      </c>
      <c r="AV412" s="139">
        <v>10.1</v>
      </c>
      <c r="AW412" s="366">
        <v>16.600000000000001</v>
      </c>
      <c r="AX412" s="440"/>
      <c r="AY412" s="440"/>
      <c r="AZ412" s="440"/>
      <c r="BA412" s="440"/>
      <c r="BB412" s="440"/>
      <c r="BC412" s="440"/>
      <c r="BD412" s="440"/>
      <c r="BE412" s="440"/>
      <c r="BF412" s="440"/>
      <c r="BG412" s="440"/>
      <c r="BH412" s="440"/>
      <c r="BI412" s="440"/>
      <c r="BJ412" s="118" t="s">
        <v>172</v>
      </c>
      <c r="BK412" s="211" t="s">
        <v>409</v>
      </c>
      <c r="BL412" s="211" t="s">
        <v>409</v>
      </c>
      <c r="BM412" s="211">
        <v>533</v>
      </c>
      <c r="BN412" s="211">
        <v>10.5</v>
      </c>
      <c r="BO412" s="211">
        <v>89.5</v>
      </c>
      <c r="BP412" s="211" t="s">
        <v>409</v>
      </c>
      <c r="BQ412" s="211" t="s">
        <v>409</v>
      </c>
      <c r="BR412" s="211" t="s">
        <v>409</v>
      </c>
      <c r="BS412" s="211" t="s">
        <v>409</v>
      </c>
      <c r="BT412" s="210">
        <v>0</v>
      </c>
      <c r="BU412" s="258"/>
    </row>
    <row r="413" spans="1:82">
      <c r="A413" s="116">
        <v>2</v>
      </c>
      <c r="B413" s="116">
        <f>COUNTIFS($D$2:D413,D413,$F$2:F413,F413)</f>
        <v>1</v>
      </c>
      <c r="C413" s="189">
        <v>7678</v>
      </c>
      <c r="D413" s="154" t="s">
        <v>2289</v>
      </c>
      <c r="E413" s="152" t="s">
        <v>2288</v>
      </c>
      <c r="F413" s="152">
        <v>525211151</v>
      </c>
      <c r="G413" s="152">
        <v>66</v>
      </c>
      <c r="H413" s="152" t="s">
        <v>2286</v>
      </c>
      <c r="I413" s="324" t="s">
        <v>55</v>
      </c>
      <c r="J413" s="153" t="s">
        <v>812</v>
      </c>
      <c r="K413" s="318" t="s">
        <v>670</v>
      </c>
      <c r="L413" s="152">
        <v>18</v>
      </c>
      <c r="M413" s="152">
        <v>1</v>
      </c>
      <c r="N413" s="152" t="s">
        <v>409</v>
      </c>
      <c r="O413" s="152" t="s">
        <v>1493</v>
      </c>
      <c r="P413" s="380" t="s">
        <v>2279</v>
      </c>
      <c r="S413" s="261" t="s">
        <v>2172</v>
      </c>
      <c r="T413" s="286" t="s">
        <v>2254</v>
      </c>
      <c r="U413" s="350" t="s">
        <v>1477</v>
      </c>
      <c r="V413" s="261" t="s">
        <v>2219</v>
      </c>
      <c r="W413" s="388" t="s">
        <v>1511</v>
      </c>
      <c r="X413" s="261" t="s">
        <v>1477</v>
      </c>
      <c r="Y413" s="261" t="s">
        <v>1477</v>
      </c>
      <c r="Z413" s="260"/>
      <c r="AA413" s="260"/>
      <c r="AB413" s="339"/>
      <c r="AC413" s="334"/>
      <c r="AD413" s="334"/>
      <c r="AE413" s="334"/>
      <c r="AF413" s="334"/>
      <c r="AG413" s="222" t="s">
        <v>777</v>
      </c>
      <c r="AH413" s="126">
        <v>57.2</v>
      </c>
      <c r="AI413" s="146">
        <v>27.8</v>
      </c>
      <c r="AJ413" s="145">
        <v>9.99</v>
      </c>
      <c r="AK413" s="139">
        <v>40.299999999999997</v>
      </c>
      <c r="AL413" s="144">
        <v>0.92</v>
      </c>
      <c r="AM413" s="139">
        <v>1.65</v>
      </c>
      <c r="AN413" s="116" t="s">
        <v>124</v>
      </c>
      <c r="AO413" s="143">
        <v>8.24</v>
      </c>
      <c r="AP413" s="361">
        <v>0.02</v>
      </c>
      <c r="AQ413" s="116">
        <v>56.1</v>
      </c>
      <c r="AR413" s="116">
        <v>43.9</v>
      </c>
      <c r="AS413" s="142">
        <v>1.2779043280182234</v>
      </c>
      <c r="AT413" s="141">
        <v>0.3</v>
      </c>
      <c r="AU413" s="116" t="s">
        <v>124</v>
      </c>
      <c r="AV413" s="139">
        <v>4.41</v>
      </c>
      <c r="AW413" s="366">
        <v>3.32</v>
      </c>
      <c r="AX413" s="440"/>
      <c r="AY413" s="440"/>
      <c r="AZ413" s="440"/>
      <c r="BA413" s="440"/>
      <c r="BB413" s="440"/>
      <c r="BC413" s="440"/>
      <c r="BD413" s="440"/>
      <c r="BE413" s="440"/>
      <c r="BF413" s="440"/>
      <c r="BG413" s="440"/>
      <c r="BH413" s="440"/>
      <c r="BI413" s="440"/>
      <c r="BJ413" s="118" t="s">
        <v>173</v>
      </c>
      <c r="BK413" s="211" t="s">
        <v>409</v>
      </c>
      <c r="BL413" s="211" t="s">
        <v>409</v>
      </c>
      <c r="BM413" s="211">
        <v>228</v>
      </c>
      <c r="BN413" s="211">
        <v>16.7</v>
      </c>
      <c r="BO413" s="211">
        <v>83.3</v>
      </c>
      <c r="BP413" s="211" t="s">
        <v>409</v>
      </c>
      <c r="BQ413" s="211" t="s">
        <v>409</v>
      </c>
      <c r="BR413" s="211" t="s">
        <v>409</v>
      </c>
      <c r="BS413" s="211" t="s">
        <v>409</v>
      </c>
      <c r="BT413" s="210">
        <v>0</v>
      </c>
      <c r="BU413" s="258">
        <v>73.465222169885379</v>
      </c>
      <c r="BV413" s="138">
        <v>0.12477333333333332</v>
      </c>
    </row>
    <row r="414" spans="1:82">
      <c r="A414" s="116">
        <v>3</v>
      </c>
      <c r="B414" s="116">
        <f>COUNTIFS($D$2:D414,D414,$F$2:F414,F414)</f>
        <v>1</v>
      </c>
      <c r="C414" s="189">
        <v>7679</v>
      </c>
      <c r="D414" s="154" t="s">
        <v>2265</v>
      </c>
      <c r="E414" s="152" t="s">
        <v>2264</v>
      </c>
      <c r="F414" s="152">
        <v>481228089</v>
      </c>
      <c r="G414" s="152">
        <v>70</v>
      </c>
      <c r="H414" s="152" t="s">
        <v>2286</v>
      </c>
      <c r="I414" s="324" t="s">
        <v>995</v>
      </c>
      <c r="J414" s="153" t="s">
        <v>812</v>
      </c>
      <c r="K414" s="318" t="s">
        <v>670</v>
      </c>
      <c r="L414" s="152">
        <v>10</v>
      </c>
      <c r="M414" s="152">
        <v>2</v>
      </c>
      <c r="N414" s="152" t="s">
        <v>822</v>
      </c>
      <c r="O414" s="152" t="s">
        <v>1493</v>
      </c>
      <c r="P414" s="380" t="s">
        <v>2279</v>
      </c>
      <c r="S414" s="261" t="s">
        <v>2172</v>
      </c>
      <c r="T414" s="286" t="s">
        <v>2254</v>
      </c>
      <c r="U414" s="350" t="s">
        <v>1477</v>
      </c>
      <c r="V414" s="261" t="s">
        <v>2219</v>
      </c>
      <c r="W414" s="388" t="s">
        <v>1511</v>
      </c>
      <c r="X414" s="261" t="s">
        <v>1477</v>
      </c>
      <c r="Y414" s="261" t="s">
        <v>1477</v>
      </c>
      <c r="Z414" s="260"/>
      <c r="AA414" s="260"/>
      <c r="AB414" s="339"/>
      <c r="AC414" s="334"/>
      <c r="AD414" s="334"/>
      <c r="AE414" s="334"/>
      <c r="AF414" s="334"/>
      <c r="AG414" s="222" t="s">
        <v>777</v>
      </c>
      <c r="AH414" s="126">
        <v>32.200000000000003</v>
      </c>
      <c r="AI414" s="146">
        <v>59.8</v>
      </c>
      <c r="AJ414" s="145">
        <v>4.4000000000000004</v>
      </c>
      <c r="AK414" s="139">
        <v>20.399999999999999</v>
      </c>
      <c r="AL414" s="144">
        <v>0.95</v>
      </c>
      <c r="AM414" s="139">
        <v>2.81</v>
      </c>
      <c r="AN414" s="116" t="s">
        <v>124</v>
      </c>
      <c r="AO414" s="143">
        <v>50.9</v>
      </c>
      <c r="AP414" s="361">
        <v>1.7000000000000001E-2</v>
      </c>
      <c r="AQ414" s="116">
        <v>42.9</v>
      </c>
      <c r="AR414" s="116">
        <v>57.1</v>
      </c>
      <c r="AS414" s="142">
        <v>0.75131348511383533</v>
      </c>
      <c r="AT414" s="141">
        <v>9.9000000000000005E-2</v>
      </c>
      <c r="AU414" s="116" t="s">
        <v>124</v>
      </c>
      <c r="AV414" s="139">
        <v>9.5</v>
      </c>
      <c r="AW414" s="366">
        <v>12.2</v>
      </c>
      <c r="AX414" s="440"/>
      <c r="AY414" s="440"/>
      <c r="AZ414" s="440"/>
      <c r="BA414" s="440"/>
      <c r="BB414" s="440"/>
      <c r="BC414" s="440"/>
      <c r="BD414" s="440"/>
      <c r="BE414" s="440"/>
      <c r="BF414" s="440"/>
      <c r="BG414" s="440"/>
      <c r="BH414" s="440"/>
      <c r="BI414" s="440"/>
      <c r="BJ414" s="118" t="s">
        <v>792</v>
      </c>
      <c r="BK414" s="211" t="s">
        <v>409</v>
      </c>
      <c r="BL414" s="211" t="s">
        <v>409</v>
      </c>
      <c r="BM414" s="211">
        <v>86</v>
      </c>
      <c r="BN414" s="211">
        <v>20.9</v>
      </c>
      <c r="BO414" s="211">
        <v>79.099999999999994</v>
      </c>
      <c r="BP414" s="208" t="s">
        <v>409</v>
      </c>
      <c r="BQ414" s="208" t="s">
        <v>409</v>
      </c>
      <c r="BR414" s="208" t="s">
        <v>409</v>
      </c>
      <c r="BS414" s="208" t="s">
        <v>409</v>
      </c>
      <c r="BT414" s="210">
        <v>0</v>
      </c>
      <c r="BU414" s="258">
        <v>12.138728323699421</v>
      </c>
      <c r="BV414" s="138">
        <v>2.6879999999999998E-2</v>
      </c>
    </row>
    <row r="415" spans="1:82">
      <c r="A415" s="116">
        <v>4</v>
      </c>
      <c r="B415" s="116">
        <f>COUNTIFS($D$2:D415,D415,$F$2:F415,F415)</f>
        <v>1</v>
      </c>
      <c r="C415" s="189">
        <v>7680</v>
      </c>
      <c r="D415" s="154" t="s">
        <v>2287</v>
      </c>
      <c r="E415" s="152" t="s">
        <v>816</v>
      </c>
      <c r="F415" s="152">
        <v>5603261939</v>
      </c>
      <c r="G415" s="152">
        <v>62</v>
      </c>
      <c r="H415" s="152" t="s">
        <v>2286</v>
      </c>
      <c r="I415" s="324" t="s">
        <v>60</v>
      </c>
      <c r="J415" s="153" t="s">
        <v>812</v>
      </c>
      <c r="K415" s="318" t="s">
        <v>670</v>
      </c>
      <c r="L415" s="152">
        <v>5</v>
      </c>
      <c r="M415" s="152">
        <v>1</v>
      </c>
      <c r="N415" s="152" t="s">
        <v>409</v>
      </c>
      <c r="O415" s="152" t="s">
        <v>1493</v>
      </c>
      <c r="P415" s="380" t="s">
        <v>2279</v>
      </c>
      <c r="S415" s="261" t="s">
        <v>2172</v>
      </c>
      <c r="T415" s="286" t="s">
        <v>2254</v>
      </c>
      <c r="U415" s="350" t="s">
        <v>1477</v>
      </c>
      <c r="V415" s="261" t="s">
        <v>2219</v>
      </c>
      <c r="W415" s="388" t="s">
        <v>1511</v>
      </c>
      <c r="X415" s="261" t="s">
        <v>1477</v>
      </c>
      <c r="Y415" s="261" t="s">
        <v>1477</v>
      </c>
      <c r="Z415" s="260"/>
      <c r="AA415" s="260"/>
      <c r="AB415" s="339"/>
      <c r="AC415" s="334"/>
      <c r="AD415" s="334"/>
      <c r="AE415" s="334"/>
      <c r="AF415" s="334"/>
      <c r="AG415" s="222" t="s">
        <v>777</v>
      </c>
      <c r="AH415" s="126">
        <v>33.299999999999997</v>
      </c>
      <c r="AI415" s="146">
        <v>46.8</v>
      </c>
      <c r="AJ415" s="145">
        <v>16.100000000000001</v>
      </c>
      <c r="AK415" s="139">
        <v>15</v>
      </c>
      <c r="AL415" s="144">
        <v>0.66</v>
      </c>
      <c r="AM415" s="139">
        <v>2.46</v>
      </c>
      <c r="AN415" s="116" t="s">
        <v>124</v>
      </c>
      <c r="AO415" s="143">
        <v>78.599999999999994</v>
      </c>
      <c r="AP415" s="361">
        <v>9.5000000000000001E-2</v>
      </c>
      <c r="AQ415" s="116">
        <v>45.4</v>
      </c>
      <c r="AR415" s="116">
        <v>54.6</v>
      </c>
      <c r="AS415" s="142">
        <v>0.83150183150183143</v>
      </c>
      <c r="AT415" s="141">
        <v>0.22</v>
      </c>
      <c r="AU415" s="116" t="s">
        <v>124</v>
      </c>
      <c r="AV415" s="139">
        <v>4.17</v>
      </c>
      <c r="AW415" s="366">
        <v>10.4</v>
      </c>
      <c r="AX415" s="440"/>
      <c r="AY415" s="440"/>
      <c r="AZ415" s="440"/>
      <c r="BA415" s="440"/>
      <c r="BB415" s="440"/>
      <c r="BC415" s="440"/>
      <c r="BD415" s="440"/>
      <c r="BE415" s="440"/>
      <c r="BF415" s="440"/>
      <c r="BG415" s="440"/>
      <c r="BH415" s="440"/>
      <c r="BI415" s="440"/>
      <c r="BJ415" s="118" t="s">
        <v>792</v>
      </c>
      <c r="BK415" s="211" t="s">
        <v>409</v>
      </c>
      <c r="BL415" s="211" t="s">
        <v>409</v>
      </c>
      <c r="BM415" s="211">
        <v>85</v>
      </c>
      <c r="BN415" s="211">
        <v>43.5</v>
      </c>
      <c r="BO415" s="211">
        <v>56.5</v>
      </c>
      <c r="BP415" s="211" t="s">
        <v>409</v>
      </c>
      <c r="BQ415" s="211" t="s">
        <v>409</v>
      </c>
      <c r="BR415" s="211" t="s">
        <v>409</v>
      </c>
      <c r="BS415" s="211" t="s">
        <v>409</v>
      </c>
      <c r="BT415" s="210">
        <v>0</v>
      </c>
      <c r="BU415" s="258">
        <v>16.057019903173749</v>
      </c>
      <c r="BV415" s="138">
        <v>1.592E-2</v>
      </c>
    </row>
    <row r="416" spans="1:82">
      <c r="A416" s="116">
        <v>5</v>
      </c>
      <c r="B416" s="116">
        <f>COUNTIFS($D$2:D416,D416,$F$2:F416,F416)</f>
        <v>1</v>
      </c>
      <c r="C416" s="189">
        <v>7725</v>
      </c>
      <c r="D416" s="154" t="s">
        <v>2285</v>
      </c>
      <c r="E416" s="152" t="s">
        <v>1150</v>
      </c>
      <c r="F416" s="152">
        <v>370202427</v>
      </c>
      <c r="G416" s="152">
        <v>81</v>
      </c>
      <c r="H416" s="152" t="s">
        <v>2284</v>
      </c>
      <c r="I416" s="324" t="s">
        <v>60</v>
      </c>
      <c r="J416" s="153" t="s">
        <v>812</v>
      </c>
      <c r="K416" s="318" t="s">
        <v>670</v>
      </c>
      <c r="L416" s="152">
        <v>6</v>
      </c>
      <c r="M416" s="152" t="s">
        <v>2283</v>
      </c>
      <c r="N416" s="152" t="s">
        <v>409</v>
      </c>
      <c r="O416" s="152" t="s">
        <v>1493</v>
      </c>
      <c r="P416" s="380" t="s">
        <v>2279</v>
      </c>
      <c r="S416" s="261" t="s">
        <v>2172</v>
      </c>
      <c r="T416" s="286" t="s">
        <v>2254</v>
      </c>
      <c r="U416" s="350" t="s">
        <v>1477</v>
      </c>
      <c r="V416" s="261" t="s">
        <v>2219</v>
      </c>
      <c r="W416" s="388" t="s">
        <v>1511</v>
      </c>
      <c r="X416" s="261" t="s">
        <v>1477</v>
      </c>
      <c r="Y416" s="261" t="s">
        <v>1477</v>
      </c>
      <c r="Z416" s="260"/>
      <c r="AA416" s="260"/>
      <c r="AB416" s="339"/>
      <c r="AC416" s="334"/>
      <c r="AD416" s="334"/>
      <c r="AE416" s="334"/>
      <c r="AF416" s="334"/>
      <c r="AG416" s="222" t="s">
        <v>777</v>
      </c>
      <c r="AH416" s="126">
        <v>0.25</v>
      </c>
      <c r="AI416" s="146">
        <v>3.67</v>
      </c>
      <c r="AJ416" s="145">
        <v>93.8</v>
      </c>
      <c r="AK416" s="139">
        <v>0.22</v>
      </c>
      <c r="AL416" s="144">
        <v>0</v>
      </c>
      <c r="AM416" s="139">
        <v>0</v>
      </c>
      <c r="AN416" s="116" t="s">
        <v>124</v>
      </c>
      <c r="AO416" s="143">
        <v>0</v>
      </c>
      <c r="AP416" s="361">
        <v>2.9000000000000001E-2</v>
      </c>
      <c r="AQ416" s="116">
        <v>61.1</v>
      </c>
      <c r="AR416" s="116">
        <v>38.9</v>
      </c>
      <c r="AS416" s="142">
        <v>1.5706940874035991</v>
      </c>
      <c r="AT416" s="141">
        <v>1.89E-3</v>
      </c>
      <c r="AU416" s="116" t="s">
        <v>124</v>
      </c>
      <c r="AV416" s="139">
        <v>3.03</v>
      </c>
      <c r="AW416" s="366">
        <v>9.52</v>
      </c>
      <c r="AX416" s="440"/>
      <c r="AY416" s="440"/>
      <c r="AZ416" s="440"/>
      <c r="BA416" s="440"/>
      <c r="BB416" s="440"/>
      <c r="BC416" s="440"/>
      <c r="BD416" s="440"/>
      <c r="BE416" s="440"/>
      <c r="BF416" s="440"/>
      <c r="BG416" s="440"/>
      <c r="BH416" s="440"/>
      <c r="BI416" s="440"/>
      <c r="BJ416" s="116" t="s">
        <v>778</v>
      </c>
      <c r="BK416" s="211">
        <v>80.3</v>
      </c>
      <c r="BL416" s="211" t="s">
        <v>409</v>
      </c>
      <c r="BM416" s="211">
        <v>18968</v>
      </c>
      <c r="BN416" s="211">
        <v>85.1</v>
      </c>
      <c r="BO416" s="211">
        <v>14.9</v>
      </c>
      <c r="BP416" s="211" t="s">
        <v>409</v>
      </c>
      <c r="BQ416" s="211" t="s">
        <v>409</v>
      </c>
      <c r="BR416" s="211" t="s">
        <v>409</v>
      </c>
      <c r="BS416" s="211" t="s">
        <v>409</v>
      </c>
      <c r="BT416" s="210" t="s">
        <v>409</v>
      </c>
      <c r="BU416" s="258">
        <v>92.885375494071141</v>
      </c>
      <c r="BV416" s="138">
        <v>12.533333333333333</v>
      </c>
    </row>
    <row r="417" spans="1:74">
      <c r="A417" s="116">
        <v>6</v>
      </c>
      <c r="B417" s="116">
        <f>COUNTIFS($D$2:D417,D417,$F$2:F417,F417)</f>
        <v>1</v>
      </c>
      <c r="C417" s="189">
        <v>7733</v>
      </c>
      <c r="D417" s="154" t="s">
        <v>2282</v>
      </c>
      <c r="E417" s="152" t="s">
        <v>1236</v>
      </c>
      <c r="F417" s="152">
        <v>445425137</v>
      </c>
      <c r="G417" s="152">
        <v>74</v>
      </c>
      <c r="H417" s="152" t="s">
        <v>2280</v>
      </c>
      <c r="I417" s="324" t="s">
        <v>60</v>
      </c>
      <c r="J417" s="153" t="s">
        <v>812</v>
      </c>
      <c r="K417" s="318" t="s">
        <v>670</v>
      </c>
      <c r="L417" s="152">
        <v>5</v>
      </c>
      <c r="M417" s="152">
        <v>2</v>
      </c>
      <c r="N417" s="152" t="s">
        <v>409</v>
      </c>
      <c r="O417" s="152" t="s">
        <v>1493</v>
      </c>
      <c r="P417" s="380" t="s">
        <v>2279</v>
      </c>
      <c r="S417" s="261" t="s">
        <v>2172</v>
      </c>
      <c r="T417" s="286" t="s">
        <v>2254</v>
      </c>
      <c r="U417" s="350" t="s">
        <v>1477</v>
      </c>
      <c r="V417" s="261" t="s">
        <v>2219</v>
      </c>
      <c r="W417" s="388" t="s">
        <v>1511</v>
      </c>
      <c r="X417" s="261" t="s">
        <v>1477</v>
      </c>
      <c r="Y417" s="261" t="s">
        <v>1477</v>
      </c>
      <c r="Z417" s="260"/>
      <c r="AA417" s="260"/>
      <c r="AB417" s="339"/>
      <c r="AC417" s="334"/>
      <c r="AD417" s="334"/>
      <c r="AE417" s="334"/>
      <c r="AF417" s="334"/>
      <c r="AG417" s="222" t="s">
        <v>777</v>
      </c>
      <c r="AH417" s="126">
        <v>50.7</v>
      </c>
      <c r="AI417" s="146">
        <v>13.8</v>
      </c>
      <c r="AJ417" s="145">
        <v>27.8</v>
      </c>
      <c r="AK417" s="139">
        <v>25.8</v>
      </c>
      <c r="AL417" s="144">
        <v>0.66</v>
      </c>
      <c r="AM417" s="139">
        <v>2.1800000000000002</v>
      </c>
      <c r="AN417" s="116" t="s">
        <v>124</v>
      </c>
      <c r="AO417" s="143">
        <v>4.0199999999999996</v>
      </c>
      <c r="AP417" s="361">
        <v>1.07</v>
      </c>
      <c r="AQ417" s="116">
        <v>50.8</v>
      </c>
      <c r="AR417" s="116">
        <v>48.8</v>
      </c>
      <c r="AS417" s="142">
        <v>1.040983606557377</v>
      </c>
      <c r="AT417" s="141">
        <v>0.75</v>
      </c>
      <c r="AU417" s="116" t="s">
        <v>124</v>
      </c>
      <c r="AV417" s="139">
        <v>9.81</v>
      </c>
      <c r="AW417" s="366">
        <v>19.8</v>
      </c>
      <c r="AX417" s="440"/>
      <c r="AY417" s="440"/>
      <c r="AZ417" s="440"/>
      <c r="BA417" s="440"/>
      <c r="BB417" s="440"/>
      <c r="BC417" s="440"/>
      <c r="BD417" s="440"/>
      <c r="BE417" s="440"/>
      <c r="BF417" s="440"/>
      <c r="BG417" s="440"/>
      <c r="BH417" s="440"/>
      <c r="BI417" s="440"/>
      <c r="BJ417" s="118" t="s">
        <v>173</v>
      </c>
      <c r="BK417" s="211">
        <v>5.9</v>
      </c>
      <c r="BL417" s="211">
        <v>3.2</v>
      </c>
      <c r="BM417" s="211">
        <v>223</v>
      </c>
      <c r="BN417" s="211">
        <v>48.4</v>
      </c>
      <c r="BO417" s="211">
        <v>51.6</v>
      </c>
      <c r="BP417" s="211" t="s">
        <v>409</v>
      </c>
      <c r="BQ417" s="211" t="s">
        <v>409</v>
      </c>
      <c r="BR417" s="211" t="s">
        <v>409</v>
      </c>
      <c r="BS417" s="211" t="s">
        <v>409</v>
      </c>
      <c r="BT417" s="210" t="s">
        <v>2213</v>
      </c>
      <c r="BU417" s="258">
        <v>3.0471782783118329</v>
      </c>
      <c r="BV417" s="138">
        <v>3.7573333333333334E-2</v>
      </c>
    </row>
    <row r="418" spans="1:74">
      <c r="A418" s="116">
        <v>7</v>
      </c>
      <c r="B418" s="116">
        <f>COUNTIFS($D$2:D418,D418,$F$2:F418,F418)</f>
        <v>1</v>
      </c>
      <c r="C418" s="189">
        <v>7734</v>
      </c>
      <c r="D418" s="154" t="s">
        <v>2281</v>
      </c>
      <c r="E418" s="152" t="s">
        <v>1912</v>
      </c>
      <c r="F418" s="152">
        <v>465616414</v>
      </c>
      <c r="G418" s="152">
        <v>72</v>
      </c>
      <c r="H418" s="152" t="s">
        <v>2280</v>
      </c>
      <c r="I418" s="324" t="s">
        <v>846</v>
      </c>
      <c r="J418" s="153" t="s">
        <v>812</v>
      </c>
      <c r="K418" s="318" t="s">
        <v>670</v>
      </c>
      <c r="L418" s="152">
        <v>20</v>
      </c>
      <c r="M418" s="152" t="s">
        <v>868</v>
      </c>
      <c r="N418" s="152" t="s">
        <v>409</v>
      </c>
      <c r="O418" s="152" t="s">
        <v>1493</v>
      </c>
      <c r="P418" s="380" t="s">
        <v>2279</v>
      </c>
      <c r="S418" s="261" t="s">
        <v>2172</v>
      </c>
      <c r="T418" s="286" t="s">
        <v>2254</v>
      </c>
      <c r="U418" s="350" t="s">
        <v>1477</v>
      </c>
      <c r="V418" s="261" t="s">
        <v>2219</v>
      </c>
      <c r="W418" s="388" t="s">
        <v>1511</v>
      </c>
      <c r="X418" s="261" t="s">
        <v>1477</v>
      </c>
      <c r="Y418" s="261" t="s">
        <v>1477</v>
      </c>
      <c r="Z418" s="260"/>
      <c r="AA418" s="260"/>
      <c r="AB418" s="339"/>
      <c r="AC418" s="334"/>
      <c r="AD418" s="334"/>
      <c r="AE418" s="334"/>
      <c r="AF418" s="334"/>
      <c r="AG418" s="222" t="s">
        <v>781</v>
      </c>
      <c r="AH418" s="126">
        <v>11.7</v>
      </c>
      <c r="AI418" s="146">
        <v>36.6</v>
      </c>
      <c r="AJ418" s="145">
        <v>49.3</v>
      </c>
      <c r="AK418" s="139">
        <v>4.1100000000000003</v>
      </c>
      <c r="AL418" s="144">
        <v>0.12</v>
      </c>
      <c r="AM418" s="139">
        <v>1.21</v>
      </c>
      <c r="AN418" s="116" t="s">
        <v>124</v>
      </c>
      <c r="AO418" s="143">
        <v>21.6</v>
      </c>
      <c r="AP418" s="361">
        <v>9.2999999999999999E-2</v>
      </c>
      <c r="AQ418" s="116">
        <v>46</v>
      </c>
      <c r="AR418" s="116">
        <v>53.2</v>
      </c>
      <c r="AS418" s="142">
        <v>0.86466165413533835</v>
      </c>
      <c r="AT418" s="141">
        <v>8.3000000000000004E-2</v>
      </c>
      <c r="AU418" s="116" t="s">
        <v>124</v>
      </c>
      <c r="AV418" s="139">
        <v>19.2</v>
      </c>
      <c r="AW418" s="366">
        <v>35.4</v>
      </c>
      <c r="AX418" s="440"/>
      <c r="AY418" s="440"/>
      <c r="AZ418" s="440"/>
      <c r="BA418" s="440"/>
      <c r="BB418" s="440"/>
      <c r="BC418" s="440"/>
      <c r="BD418" s="440"/>
      <c r="BE418" s="440"/>
      <c r="BF418" s="440"/>
      <c r="BG418" s="440"/>
      <c r="BH418" s="440"/>
      <c r="BI418" s="440"/>
      <c r="BJ418" s="116" t="s">
        <v>789</v>
      </c>
      <c r="BK418" s="211">
        <v>3.4</v>
      </c>
      <c r="BL418" s="211" t="s">
        <v>409</v>
      </c>
      <c r="BM418" s="211">
        <v>685</v>
      </c>
      <c r="BN418" s="211">
        <v>46.7</v>
      </c>
      <c r="BO418" s="211">
        <v>53.3</v>
      </c>
      <c r="BP418" s="211">
        <v>1.2</v>
      </c>
      <c r="BQ418" s="211" t="s">
        <v>1524</v>
      </c>
      <c r="BR418" s="211" t="s">
        <v>409</v>
      </c>
      <c r="BS418" s="211">
        <v>2.74</v>
      </c>
      <c r="BT418" s="210">
        <v>0</v>
      </c>
      <c r="BU418" s="258">
        <v>12.819883399815895</v>
      </c>
      <c r="BV418" s="138">
        <v>2.7853333333333331E-2</v>
      </c>
    </row>
    <row r="419" spans="1:74">
      <c r="A419" s="116">
        <v>8</v>
      </c>
      <c r="B419" s="116">
        <f>COUNTIFS($D$2:D419,D419,$F$2:F419,F419)</f>
        <v>1</v>
      </c>
      <c r="C419" s="189">
        <v>7794</v>
      </c>
      <c r="D419" s="154" t="s">
        <v>2278</v>
      </c>
      <c r="E419" s="152" t="s">
        <v>1328</v>
      </c>
      <c r="F419" s="152">
        <v>470407401</v>
      </c>
      <c r="G419" s="152">
        <v>71</v>
      </c>
      <c r="H419" s="152" t="s">
        <v>2277</v>
      </c>
      <c r="I419" s="324" t="s">
        <v>2276</v>
      </c>
      <c r="J419" s="153" t="s">
        <v>812</v>
      </c>
      <c r="K419" s="318" t="s">
        <v>670</v>
      </c>
      <c r="L419" s="152">
        <v>5</v>
      </c>
      <c r="M419" s="152" t="s">
        <v>868</v>
      </c>
      <c r="N419" s="152" t="s">
        <v>409</v>
      </c>
      <c r="O419" s="152" t="s">
        <v>1493</v>
      </c>
      <c r="P419" s="380"/>
      <c r="S419" s="261" t="s">
        <v>2172</v>
      </c>
      <c r="T419" s="286" t="s">
        <v>2254</v>
      </c>
      <c r="U419" s="350" t="s">
        <v>1477</v>
      </c>
      <c r="V419" s="261" t="s">
        <v>2219</v>
      </c>
      <c r="W419" s="388" t="s">
        <v>1511</v>
      </c>
      <c r="X419" s="261" t="s">
        <v>1477</v>
      </c>
      <c r="Y419" s="261" t="s">
        <v>1477</v>
      </c>
      <c r="Z419" s="260"/>
      <c r="AA419" s="260"/>
      <c r="AB419" s="339"/>
      <c r="AC419" s="334"/>
      <c r="AD419" s="334"/>
      <c r="AE419" s="334"/>
      <c r="AF419" s="334"/>
      <c r="AG419" s="222" t="s">
        <v>781</v>
      </c>
      <c r="AH419" s="126">
        <v>40.4</v>
      </c>
      <c r="AI419" s="146">
        <v>54.2</v>
      </c>
      <c r="AJ419" s="145">
        <v>1.83</v>
      </c>
      <c r="AK419" s="139">
        <v>23.4</v>
      </c>
      <c r="AL419" s="144">
        <v>2.37</v>
      </c>
      <c r="AM419" s="139">
        <v>5.86</v>
      </c>
      <c r="AN419" s="116" t="s">
        <v>124</v>
      </c>
      <c r="AO419" s="143">
        <v>8.39</v>
      </c>
      <c r="AP419" s="361">
        <v>1.7999999999999999E-2</v>
      </c>
      <c r="AQ419" s="116">
        <v>53.8</v>
      </c>
      <c r="AR419" s="116">
        <v>45.7</v>
      </c>
      <c r="AS419" s="142">
        <v>1.1772428884026256</v>
      </c>
      <c r="AT419" s="141">
        <v>0.11</v>
      </c>
      <c r="AU419" s="116" t="s">
        <v>124</v>
      </c>
      <c r="AV419" s="139">
        <v>20.399999999999999</v>
      </c>
      <c r="AW419" s="366">
        <v>29.4</v>
      </c>
      <c r="AX419" s="440"/>
      <c r="AY419" s="440"/>
      <c r="AZ419" s="440"/>
      <c r="BA419" s="440"/>
      <c r="BB419" s="440"/>
      <c r="BC419" s="440"/>
      <c r="BD419" s="440"/>
      <c r="BE419" s="440"/>
      <c r="BF419" s="440"/>
      <c r="BG419" s="440"/>
      <c r="BH419" s="440"/>
      <c r="BI419" s="440"/>
      <c r="BJ419" s="116" t="s">
        <v>792</v>
      </c>
      <c r="BK419" s="211" t="s">
        <v>409</v>
      </c>
      <c r="BL419" s="211" t="s">
        <v>409</v>
      </c>
      <c r="BM419" s="211">
        <v>331</v>
      </c>
      <c r="BN419" s="211">
        <v>10.6</v>
      </c>
      <c r="BO419" s="211">
        <v>89.4</v>
      </c>
      <c r="BP419" s="211" t="s">
        <v>409</v>
      </c>
      <c r="BQ419" s="211" t="s">
        <v>409</v>
      </c>
      <c r="BR419" s="211" t="s">
        <v>409</v>
      </c>
      <c r="BS419" s="211" t="s">
        <v>409</v>
      </c>
      <c r="BT419" s="210">
        <v>0</v>
      </c>
      <c r="BU419" s="258">
        <v>70.199399071291992</v>
      </c>
      <c r="BV419" s="138">
        <v>0.13706666666666667</v>
      </c>
    </row>
    <row r="420" spans="1:74">
      <c r="A420" s="116">
        <v>9</v>
      </c>
      <c r="B420" s="116">
        <f>COUNTIFS($D$2:D420,D420,$F$2:F420,F420)</f>
        <v>1</v>
      </c>
      <c r="C420" s="189">
        <v>7798</v>
      </c>
      <c r="D420" s="154" t="s">
        <v>2257</v>
      </c>
      <c r="E420" s="152" t="s">
        <v>1012</v>
      </c>
      <c r="F420" s="152">
        <v>6905275696</v>
      </c>
      <c r="G420" s="152">
        <v>49</v>
      </c>
      <c r="H420" s="152" t="s">
        <v>2275</v>
      </c>
      <c r="I420" s="324" t="s">
        <v>2168</v>
      </c>
      <c r="J420" s="153" t="s">
        <v>812</v>
      </c>
      <c r="K420" s="318" t="s">
        <v>670</v>
      </c>
      <c r="L420" s="152">
        <v>4</v>
      </c>
      <c r="M420" s="152">
        <v>2</v>
      </c>
      <c r="N420" s="152" t="s">
        <v>409</v>
      </c>
      <c r="O420" s="152" t="s">
        <v>1493</v>
      </c>
      <c r="P420" s="380" t="s">
        <v>2228</v>
      </c>
      <c r="S420" s="261" t="s">
        <v>2172</v>
      </c>
      <c r="T420" s="286" t="s">
        <v>1515</v>
      </c>
      <c r="U420" s="350"/>
      <c r="V420" s="261" t="s">
        <v>1493</v>
      </c>
      <c r="W420" s="388" t="s">
        <v>1511</v>
      </c>
      <c r="X420" s="261"/>
      <c r="Y420" s="261"/>
      <c r="Z420" s="260"/>
      <c r="AA420" s="260"/>
      <c r="AB420" s="339"/>
      <c r="AC420" s="334"/>
      <c r="AD420" s="334"/>
      <c r="AE420" s="334"/>
      <c r="AF420" s="334"/>
      <c r="AG420" s="222" t="s">
        <v>781</v>
      </c>
      <c r="AH420" s="126">
        <v>3.86</v>
      </c>
      <c r="AI420" s="146">
        <v>8.51</v>
      </c>
      <c r="AJ420" s="145">
        <v>84.9</v>
      </c>
      <c r="AK420" s="139">
        <v>0</v>
      </c>
      <c r="AL420" s="144">
        <v>0</v>
      </c>
      <c r="AM420" s="139">
        <v>0</v>
      </c>
      <c r="AN420" s="116" t="s">
        <v>124</v>
      </c>
      <c r="AO420" s="143">
        <v>0</v>
      </c>
      <c r="AP420" s="361">
        <v>0</v>
      </c>
      <c r="AQ420" s="116" t="s">
        <v>124</v>
      </c>
      <c r="AR420" s="116" t="s">
        <v>124</v>
      </c>
      <c r="AS420" s="142" t="s">
        <v>124</v>
      </c>
      <c r="AT420" s="141">
        <v>8.8999999999999996E-2</v>
      </c>
      <c r="AU420" s="116" t="s">
        <v>124</v>
      </c>
      <c r="AV420" s="139"/>
      <c r="AW420" s="366"/>
      <c r="AX420" s="440"/>
      <c r="AY420" s="440"/>
      <c r="AZ420" s="440"/>
      <c r="BA420" s="440"/>
      <c r="BB420" s="440"/>
      <c r="BC420" s="440"/>
      <c r="BD420" s="440"/>
      <c r="BE420" s="440"/>
      <c r="BF420" s="440"/>
      <c r="BG420" s="440"/>
      <c r="BH420" s="440"/>
      <c r="BI420" s="440"/>
      <c r="BJ420" s="116" t="s">
        <v>778</v>
      </c>
      <c r="BK420" s="208" t="s">
        <v>409</v>
      </c>
      <c r="BL420" s="208" t="s">
        <v>409</v>
      </c>
      <c r="BM420" s="211">
        <v>19091</v>
      </c>
      <c r="BN420" s="211">
        <v>83.5</v>
      </c>
      <c r="BO420" s="211">
        <v>16.5</v>
      </c>
      <c r="BP420" s="208" t="s">
        <v>409</v>
      </c>
      <c r="BQ420" s="208" t="s">
        <v>409</v>
      </c>
      <c r="BR420" s="208" t="s">
        <v>409</v>
      </c>
      <c r="BS420" s="208" t="s">
        <v>409</v>
      </c>
      <c r="BT420" s="210">
        <v>0</v>
      </c>
      <c r="BU420" s="258">
        <v>89.347826086956516</v>
      </c>
      <c r="BV420" s="138">
        <v>10.96</v>
      </c>
    </row>
    <row r="421" spans="1:74">
      <c r="A421" s="116">
        <v>10</v>
      </c>
      <c r="B421" s="116">
        <f>COUNTIFS($D$2:D421,D421,$F$2:F421,F421)</f>
        <v>4</v>
      </c>
      <c r="C421" s="189">
        <v>7803</v>
      </c>
      <c r="D421" s="154" t="s">
        <v>2155</v>
      </c>
      <c r="E421" s="152" t="s">
        <v>834</v>
      </c>
      <c r="F421" s="152">
        <v>481007231</v>
      </c>
      <c r="G421" s="152">
        <v>70</v>
      </c>
      <c r="H421" s="152" t="s">
        <v>2272</v>
      </c>
      <c r="I421" s="324" t="s">
        <v>152</v>
      </c>
      <c r="J421" s="153" t="s">
        <v>812</v>
      </c>
      <c r="K421" s="318" t="s">
        <v>670</v>
      </c>
      <c r="L421" s="152">
        <v>5</v>
      </c>
      <c r="M421" s="152">
        <v>9</v>
      </c>
      <c r="N421" s="152" t="s">
        <v>843</v>
      </c>
      <c r="O421" s="152" t="s">
        <v>1493</v>
      </c>
      <c r="P421" s="380" t="s">
        <v>2228</v>
      </c>
      <c r="S421" s="261" t="s">
        <v>2172</v>
      </c>
      <c r="T421" s="286" t="s">
        <v>2254</v>
      </c>
      <c r="U421" s="350" t="s">
        <v>1477</v>
      </c>
      <c r="V421" s="261" t="s">
        <v>2219</v>
      </c>
      <c r="W421" s="388" t="s">
        <v>1511</v>
      </c>
      <c r="X421" s="261" t="s">
        <v>1477</v>
      </c>
      <c r="Y421" s="261" t="s">
        <v>1477</v>
      </c>
      <c r="Z421" s="260"/>
      <c r="AA421" s="260"/>
      <c r="AB421" s="339"/>
      <c r="AC421" s="334"/>
      <c r="AD421" s="334"/>
      <c r="AE421" s="334"/>
      <c r="AF421" s="334"/>
      <c r="AG421" s="222" t="s">
        <v>781</v>
      </c>
      <c r="AH421" s="126">
        <v>0.46</v>
      </c>
      <c r="AI421" s="146">
        <v>1.42</v>
      </c>
      <c r="AJ421" s="145">
        <v>96.6</v>
      </c>
      <c r="AK421" s="139">
        <v>0.21</v>
      </c>
      <c r="AL421" s="144">
        <v>0.2</v>
      </c>
      <c r="AM421" s="139">
        <v>36.5</v>
      </c>
      <c r="AN421" s="116" t="s">
        <v>124</v>
      </c>
      <c r="AO421" s="143">
        <v>0.5</v>
      </c>
      <c r="AP421" s="361">
        <v>9.1599999999999997E-3</v>
      </c>
      <c r="AQ421" s="116">
        <v>56.6</v>
      </c>
      <c r="AR421" s="116">
        <v>43.6</v>
      </c>
      <c r="AS421" s="142">
        <v>1.298165137614679</v>
      </c>
      <c r="AT421" s="141">
        <v>6.5500000000000003E-3</v>
      </c>
      <c r="AU421" s="116" t="s">
        <v>124</v>
      </c>
      <c r="AV421" s="139">
        <v>2.19</v>
      </c>
      <c r="AW421" s="366">
        <v>3.47</v>
      </c>
      <c r="AX421" s="440"/>
      <c r="AY421" s="440"/>
      <c r="AZ421" s="440"/>
      <c r="BA421" s="440"/>
      <c r="BB421" s="440"/>
      <c r="BC421" s="440"/>
      <c r="BD421" s="440"/>
      <c r="BE421" s="440"/>
      <c r="BF421" s="440"/>
      <c r="BG421" s="440"/>
      <c r="BH421" s="440"/>
      <c r="BI421" s="440"/>
      <c r="BJ421" s="118" t="s">
        <v>778</v>
      </c>
      <c r="BK421" s="211">
        <v>61.9</v>
      </c>
      <c r="BL421" s="211">
        <v>42.4</v>
      </c>
      <c r="BM421" s="211">
        <v>29633</v>
      </c>
      <c r="BN421" s="211">
        <v>94.9</v>
      </c>
      <c r="BO421" s="211">
        <v>5.0999999999999996</v>
      </c>
      <c r="BP421" s="211">
        <v>26</v>
      </c>
      <c r="BQ421" s="211">
        <v>35904</v>
      </c>
      <c r="BR421" s="211">
        <v>3991</v>
      </c>
      <c r="BS421" s="211">
        <v>9.57</v>
      </c>
      <c r="BT421" s="210" t="s">
        <v>2274</v>
      </c>
      <c r="BU421" s="258">
        <v>23.055779816513763</v>
      </c>
      <c r="BV421" s="138">
        <v>25.130800000000001</v>
      </c>
    </row>
    <row r="422" spans="1:74">
      <c r="A422" s="116">
        <v>11</v>
      </c>
      <c r="B422" s="116">
        <f>COUNTIFS($D$2:D422,D422,$F$2:F422,F422)</f>
        <v>2</v>
      </c>
      <c r="C422" s="189">
        <v>7807</v>
      </c>
      <c r="D422" s="154" t="s">
        <v>2273</v>
      </c>
      <c r="E422" s="152" t="s">
        <v>899</v>
      </c>
      <c r="F422" s="152">
        <v>9503124851</v>
      </c>
      <c r="G422" s="152">
        <v>23</v>
      </c>
      <c r="H422" s="152" t="s">
        <v>2272</v>
      </c>
      <c r="I422" s="324" t="s">
        <v>2271</v>
      </c>
      <c r="J422" s="153" t="s">
        <v>812</v>
      </c>
      <c r="K422" s="318" t="s">
        <v>670</v>
      </c>
      <c r="L422" s="152">
        <v>9</v>
      </c>
      <c r="M422" s="152" t="s">
        <v>885</v>
      </c>
      <c r="N422" s="152" t="s">
        <v>409</v>
      </c>
      <c r="O422" s="152" t="s">
        <v>1493</v>
      </c>
      <c r="P422" s="380" t="s">
        <v>2228</v>
      </c>
      <c r="S422" s="261" t="s">
        <v>2172</v>
      </c>
      <c r="T422" s="286" t="s">
        <v>2254</v>
      </c>
      <c r="U422" s="350" t="s">
        <v>1477</v>
      </c>
      <c r="V422" s="261" t="s">
        <v>2219</v>
      </c>
      <c r="W422" s="388" t="s">
        <v>1511</v>
      </c>
      <c r="X422" s="261" t="s">
        <v>1477</v>
      </c>
      <c r="Y422" s="261" t="s">
        <v>1477</v>
      </c>
      <c r="Z422" s="260"/>
      <c r="AA422" s="260"/>
      <c r="AB422" s="339"/>
      <c r="AC422" s="334"/>
      <c r="AD422" s="334"/>
      <c r="AE422" s="334"/>
      <c r="AF422" s="334"/>
      <c r="AG422" s="222" t="s">
        <v>781</v>
      </c>
      <c r="AH422" s="126">
        <v>2.25</v>
      </c>
      <c r="AI422" s="146">
        <v>4.3899999999999997</v>
      </c>
      <c r="AJ422" s="145">
        <v>91.5</v>
      </c>
      <c r="AK422" s="139">
        <v>1.05</v>
      </c>
      <c r="AL422" s="144">
        <v>1.4999999999999999E-2</v>
      </c>
      <c r="AM422" s="139">
        <v>1.1499999999999999</v>
      </c>
      <c r="AN422" s="116" t="s">
        <v>124</v>
      </c>
      <c r="AO422" s="143">
        <v>0.2</v>
      </c>
      <c r="AP422" s="361">
        <v>1.4999999999999999E-2</v>
      </c>
      <c r="AQ422" s="116">
        <v>68.2</v>
      </c>
      <c r="AR422" s="116">
        <v>31.7</v>
      </c>
      <c r="AS422" s="142">
        <v>2.1514195583596214</v>
      </c>
      <c r="AT422" s="141">
        <v>1.4E-2</v>
      </c>
      <c r="AU422" s="116" t="s">
        <v>124</v>
      </c>
      <c r="AV422" s="139">
        <v>2.5999999999999999E-2</v>
      </c>
      <c r="AW422" s="366">
        <v>6.4000000000000001E-2</v>
      </c>
      <c r="AX422" s="440"/>
      <c r="AY422" s="440"/>
      <c r="AZ422" s="440"/>
      <c r="BA422" s="440"/>
      <c r="BB422" s="440"/>
      <c r="BC422" s="440"/>
      <c r="BD422" s="440"/>
      <c r="BE422" s="440"/>
      <c r="BF422" s="440"/>
      <c r="BG422" s="440"/>
      <c r="BH422" s="440"/>
      <c r="BI422" s="440"/>
      <c r="BJ422" s="118" t="s">
        <v>778</v>
      </c>
      <c r="BK422" s="211" t="s">
        <v>409</v>
      </c>
      <c r="BL422" s="211" t="s">
        <v>409</v>
      </c>
      <c r="BM422" s="211">
        <v>36017</v>
      </c>
      <c r="BN422" s="211">
        <v>93.4</v>
      </c>
      <c r="BO422" s="211">
        <v>6.6</v>
      </c>
      <c r="BP422" s="211" t="s">
        <v>409</v>
      </c>
      <c r="BQ422" s="211" t="s">
        <v>409</v>
      </c>
      <c r="BR422" s="211" t="s">
        <v>409</v>
      </c>
      <c r="BS422" s="211" t="s">
        <v>409</v>
      </c>
      <c r="BT422" s="210">
        <v>0</v>
      </c>
      <c r="BU422" s="258">
        <v>68.707482993197274</v>
      </c>
      <c r="BV422" s="138">
        <v>26.933333333333334</v>
      </c>
    </row>
    <row r="423" spans="1:74">
      <c r="A423" s="116">
        <v>12</v>
      </c>
      <c r="B423" s="116">
        <f>COUNTIFS($D$2:D423,D423,$F$2:F423,F423)</f>
        <v>1</v>
      </c>
      <c r="C423" s="189">
        <v>7821</v>
      </c>
      <c r="D423" s="154" t="s">
        <v>2270</v>
      </c>
      <c r="E423" s="152" t="s">
        <v>1118</v>
      </c>
      <c r="F423" s="152">
        <v>465506434</v>
      </c>
      <c r="G423" s="152">
        <v>72</v>
      </c>
      <c r="H423" s="152" t="s">
        <v>2268</v>
      </c>
      <c r="I423" s="324" t="s">
        <v>60</v>
      </c>
      <c r="J423" s="153" t="s">
        <v>812</v>
      </c>
      <c r="K423" s="318" t="s">
        <v>670</v>
      </c>
      <c r="L423" s="152">
        <v>5</v>
      </c>
      <c r="M423" s="152" t="s">
        <v>1577</v>
      </c>
      <c r="N423" s="152" t="s">
        <v>822</v>
      </c>
      <c r="O423" s="152" t="s">
        <v>1493</v>
      </c>
      <c r="P423" s="380" t="s">
        <v>2228</v>
      </c>
      <c r="S423" s="261" t="s">
        <v>2172</v>
      </c>
      <c r="T423" s="286" t="s">
        <v>2254</v>
      </c>
      <c r="U423" s="350" t="s">
        <v>1477</v>
      </c>
      <c r="V423" s="261" t="s">
        <v>2219</v>
      </c>
      <c r="W423" s="388" t="s">
        <v>1511</v>
      </c>
      <c r="X423" s="261" t="s">
        <v>1477</v>
      </c>
      <c r="Y423" s="261" t="s">
        <v>1477</v>
      </c>
      <c r="Z423" s="260"/>
      <c r="AA423" s="260"/>
      <c r="AB423" s="339"/>
      <c r="AC423" s="334"/>
      <c r="AD423" s="334"/>
      <c r="AE423" s="334"/>
      <c r="AF423" s="334"/>
      <c r="AG423" s="222" t="s">
        <v>781</v>
      </c>
      <c r="AH423" s="126">
        <v>13.7</v>
      </c>
      <c r="AI423" s="146">
        <v>5.64</v>
      </c>
      <c r="AJ423" s="145">
        <v>78.3</v>
      </c>
      <c r="AK423" s="139">
        <v>10.9</v>
      </c>
      <c r="AL423" s="144">
        <v>7.2999999999999995E-2</v>
      </c>
      <c r="AM423" s="139">
        <v>0.6</v>
      </c>
      <c r="AN423" s="116" t="s">
        <v>124</v>
      </c>
      <c r="AO423" s="143">
        <v>2.31</v>
      </c>
      <c r="AP423" s="361">
        <v>3.9E-2</v>
      </c>
      <c r="AQ423" s="116">
        <v>66.900000000000006</v>
      </c>
      <c r="AR423" s="116">
        <v>33.1</v>
      </c>
      <c r="AS423" s="142">
        <v>2.0211480362537766</v>
      </c>
      <c r="AT423" s="141">
        <v>1.1100000000000001</v>
      </c>
      <c r="AU423" s="116" t="s">
        <v>124</v>
      </c>
      <c r="AV423" s="139">
        <v>7.3</v>
      </c>
      <c r="AW423" s="366">
        <v>12.2</v>
      </c>
      <c r="AX423" s="440"/>
      <c r="AY423" s="440"/>
      <c r="AZ423" s="440"/>
      <c r="BA423" s="440"/>
      <c r="BB423" s="440"/>
      <c r="BC423" s="440"/>
      <c r="BD423" s="440"/>
      <c r="BE423" s="440"/>
      <c r="BF423" s="440"/>
      <c r="BG423" s="440"/>
      <c r="BH423" s="440"/>
      <c r="BI423" s="440"/>
      <c r="BJ423" s="116" t="s">
        <v>784</v>
      </c>
      <c r="BK423" s="211" t="s">
        <v>409</v>
      </c>
      <c r="BL423" s="211" t="s">
        <v>409</v>
      </c>
      <c r="BM423" s="211">
        <v>11269</v>
      </c>
      <c r="BN423" s="211">
        <v>72.5</v>
      </c>
      <c r="BO423" s="211">
        <v>27.5</v>
      </c>
      <c r="BP423" s="211" t="s">
        <v>409</v>
      </c>
      <c r="BQ423" s="211" t="s">
        <v>409</v>
      </c>
      <c r="BR423" s="211" t="s">
        <v>409</v>
      </c>
      <c r="BS423" s="211" t="s">
        <v>409</v>
      </c>
      <c r="BT423" s="210">
        <v>0</v>
      </c>
      <c r="BU423" s="258">
        <v>88.4</v>
      </c>
      <c r="BV423" s="138">
        <v>12.9</v>
      </c>
    </row>
    <row r="424" spans="1:74">
      <c r="A424" s="116">
        <v>13</v>
      </c>
      <c r="B424" s="116">
        <f>COUNTIFS($D$2:D424,D424,$F$2:F424,F424)</f>
        <v>1</v>
      </c>
      <c r="C424" s="189">
        <v>7822</v>
      </c>
      <c r="D424" s="154" t="s">
        <v>1941</v>
      </c>
      <c r="E424" s="152" t="s">
        <v>834</v>
      </c>
      <c r="F424" s="152">
        <v>6601070685</v>
      </c>
      <c r="G424" s="152">
        <v>52</v>
      </c>
      <c r="H424" s="152" t="s">
        <v>2268</v>
      </c>
      <c r="I424" s="324" t="s">
        <v>1519</v>
      </c>
      <c r="J424" s="153" t="s">
        <v>812</v>
      </c>
      <c r="K424" s="318" t="s">
        <v>670</v>
      </c>
      <c r="L424" s="152">
        <v>6</v>
      </c>
      <c r="M424" s="152" t="s">
        <v>1064</v>
      </c>
      <c r="N424" s="152" t="s">
        <v>822</v>
      </c>
      <c r="O424" s="152" t="s">
        <v>1493</v>
      </c>
      <c r="P424" s="380" t="s">
        <v>2228</v>
      </c>
      <c r="S424" s="261" t="s">
        <v>2172</v>
      </c>
      <c r="T424" s="286" t="s">
        <v>2254</v>
      </c>
      <c r="U424" s="350" t="s">
        <v>1477</v>
      </c>
      <c r="V424" s="261" t="s">
        <v>2219</v>
      </c>
      <c r="W424" s="388" t="s">
        <v>1511</v>
      </c>
      <c r="X424" s="261" t="s">
        <v>1477</v>
      </c>
      <c r="Y424" s="261" t="s">
        <v>1477</v>
      </c>
      <c r="Z424" s="260"/>
      <c r="AA424" s="260"/>
      <c r="AB424" s="339"/>
      <c r="AC424" s="334"/>
      <c r="AD424" s="334"/>
      <c r="AE424" s="334"/>
      <c r="AF424" s="334"/>
      <c r="AG424" s="222" t="s">
        <v>777</v>
      </c>
      <c r="AH424" s="126">
        <v>1.9</v>
      </c>
      <c r="AI424" s="146">
        <v>5.69</v>
      </c>
      <c r="AJ424" s="145">
        <v>85.9</v>
      </c>
      <c r="AK424" s="139">
        <v>4.1000000000000002E-2</v>
      </c>
      <c r="AL424" s="144">
        <v>1.2E-2</v>
      </c>
      <c r="AM424" s="139">
        <v>5.08</v>
      </c>
      <c r="AN424" s="116" t="s">
        <v>124</v>
      </c>
      <c r="AO424" s="143">
        <v>0.87</v>
      </c>
      <c r="AP424" s="361">
        <v>8.1499999999999993E-3</v>
      </c>
      <c r="AQ424" s="116">
        <v>76.7</v>
      </c>
      <c r="AR424" s="116">
        <v>23.3</v>
      </c>
      <c r="AS424" s="142">
        <v>3.2918454935622319</v>
      </c>
      <c r="AT424" s="141">
        <v>3.2000000000000002E-3</v>
      </c>
      <c r="AU424" s="116" t="s">
        <v>124</v>
      </c>
      <c r="AV424" s="139">
        <v>7.39</v>
      </c>
      <c r="AW424" s="366">
        <v>11.8</v>
      </c>
      <c r="AX424" s="440"/>
      <c r="AY424" s="440"/>
      <c r="AZ424" s="440"/>
      <c r="BA424" s="440"/>
      <c r="BB424" s="440"/>
      <c r="BC424" s="440"/>
      <c r="BD424" s="440"/>
      <c r="BE424" s="440"/>
      <c r="BF424" s="440"/>
      <c r="BG424" s="440"/>
      <c r="BH424" s="440"/>
      <c r="BI424" s="440"/>
      <c r="BJ424" s="116" t="s">
        <v>778</v>
      </c>
      <c r="BK424" s="211" t="s">
        <v>409</v>
      </c>
      <c r="BL424" s="211" t="s">
        <v>409</v>
      </c>
      <c r="BM424" s="211">
        <v>20178</v>
      </c>
      <c r="BN424" s="211">
        <v>84</v>
      </c>
      <c r="BO424" s="211">
        <v>16</v>
      </c>
      <c r="BP424" s="211" t="s">
        <v>409</v>
      </c>
      <c r="BQ424" s="211" t="s">
        <v>409</v>
      </c>
      <c r="BR424" s="211" t="s">
        <v>409</v>
      </c>
      <c r="BS424" s="211" t="s">
        <v>409</v>
      </c>
      <c r="BT424" s="210">
        <v>0</v>
      </c>
      <c r="BU424" s="258">
        <v>68.400000000000006</v>
      </c>
      <c r="BV424" s="138">
        <v>26.172000000000001</v>
      </c>
    </row>
    <row r="425" spans="1:74">
      <c r="A425" s="116">
        <v>14</v>
      </c>
      <c r="B425" s="116">
        <f>COUNTIFS($D$2:D425,D425,$F$2:F425,F425)</f>
        <v>1</v>
      </c>
      <c r="C425" s="189">
        <v>7823</v>
      </c>
      <c r="D425" s="154" t="s">
        <v>2269</v>
      </c>
      <c r="E425" s="152" t="s">
        <v>951</v>
      </c>
      <c r="F425" s="152">
        <v>460703156</v>
      </c>
      <c r="G425" s="152">
        <v>72</v>
      </c>
      <c r="H425" s="152" t="s">
        <v>2268</v>
      </c>
      <c r="I425" s="324" t="s">
        <v>2267</v>
      </c>
      <c r="J425" s="153" t="s">
        <v>812</v>
      </c>
      <c r="K425" s="318" t="s">
        <v>670</v>
      </c>
      <c r="L425" s="152">
        <v>6</v>
      </c>
      <c r="M425" s="152">
        <v>2</v>
      </c>
      <c r="N425" s="152" t="s">
        <v>409</v>
      </c>
      <c r="O425" s="152" t="s">
        <v>1493</v>
      </c>
      <c r="P425" s="380" t="s">
        <v>2228</v>
      </c>
      <c r="S425" s="261" t="s">
        <v>2172</v>
      </c>
      <c r="T425" s="286" t="s">
        <v>2254</v>
      </c>
      <c r="U425" s="350" t="s">
        <v>1477</v>
      </c>
      <c r="V425" s="261" t="s">
        <v>2219</v>
      </c>
      <c r="W425" s="388" t="s">
        <v>1511</v>
      </c>
      <c r="X425" s="261" t="s">
        <v>1477</v>
      </c>
      <c r="Y425" s="261" t="s">
        <v>1477</v>
      </c>
      <c r="Z425" s="260"/>
      <c r="AA425" s="260"/>
      <c r="AB425" s="339"/>
      <c r="AC425" s="334"/>
      <c r="AD425" s="334"/>
      <c r="AE425" s="334"/>
      <c r="AF425" s="334"/>
      <c r="AG425" s="222" t="s">
        <v>777</v>
      </c>
      <c r="AH425" s="126">
        <v>0.59</v>
      </c>
      <c r="AI425" s="146">
        <v>7.89</v>
      </c>
      <c r="AJ425" s="145">
        <v>85.3</v>
      </c>
      <c r="AK425" s="139">
        <v>0.5</v>
      </c>
      <c r="AL425" s="144">
        <v>0.11</v>
      </c>
      <c r="AM425" s="139">
        <v>8.9</v>
      </c>
      <c r="AN425" s="116" t="s">
        <v>124</v>
      </c>
      <c r="AO425" s="143">
        <v>1.33</v>
      </c>
      <c r="AP425" s="361">
        <v>1.9E-2</v>
      </c>
      <c r="AQ425" s="116">
        <v>29.3</v>
      </c>
      <c r="AR425" s="116">
        <v>70.099999999999994</v>
      </c>
      <c r="AS425" s="142">
        <v>0.41797432239657634</v>
      </c>
      <c r="AT425" s="141">
        <v>2.1999999999999999E-2</v>
      </c>
      <c r="AU425" s="116" t="s">
        <v>124</v>
      </c>
      <c r="AV425" s="139">
        <v>11.9</v>
      </c>
      <c r="AW425" s="366">
        <v>10.4</v>
      </c>
      <c r="AX425" s="440"/>
      <c r="AY425" s="440"/>
      <c r="AZ425" s="440"/>
      <c r="BA425" s="440"/>
      <c r="BB425" s="440"/>
      <c r="BC425" s="440"/>
      <c r="BD425" s="440"/>
      <c r="BE425" s="440"/>
      <c r="BF425" s="440"/>
      <c r="BG425" s="440"/>
      <c r="BH425" s="440"/>
      <c r="BI425" s="440"/>
      <c r="BJ425" s="116" t="s">
        <v>778</v>
      </c>
      <c r="BK425" s="211">
        <v>441.3</v>
      </c>
      <c r="BL425" s="211">
        <v>293.39999999999998</v>
      </c>
      <c r="BM425" s="211">
        <v>16508</v>
      </c>
      <c r="BN425" s="211">
        <v>18.899999999999999</v>
      </c>
      <c r="BO425" s="211">
        <v>81.099999999999994</v>
      </c>
      <c r="BP425" s="211" t="s">
        <v>409</v>
      </c>
      <c r="BQ425" s="211" t="s">
        <v>409</v>
      </c>
      <c r="BR425" s="211" t="s">
        <v>409</v>
      </c>
      <c r="BS425" s="211" t="s">
        <v>409</v>
      </c>
      <c r="BT425" s="210" t="s">
        <v>2266</v>
      </c>
      <c r="BU425" s="258">
        <v>63.9</v>
      </c>
      <c r="BV425" s="138">
        <v>7.0140000000000002</v>
      </c>
    </row>
    <row r="426" spans="1:74">
      <c r="A426" s="116">
        <v>15</v>
      </c>
      <c r="B426" s="116">
        <f>COUNTIFS($D$2:D426,D426,$F$2:F426,F426)</f>
        <v>2</v>
      </c>
      <c r="C426" s="189">
        <v>7829</v>
      </c>
      <c r="D426" s="154" t="s">
        <v>2265</v>
      </c>
      <c r="E426" s="152" t="s">
        <v>2264</v>
      </c>
      <c r="F426" s="152">
        <v>481228089</v>
      </c>
      <c r="G426" s="152">
        <v>70</v>
      </c>
      <c r="H426" s="152" t="s">
        <v>2256</v>
      </c>
      <c r="I426" s="324" t="s">
        <v>995</v>
      </c>
      <c r="J426" s="153" t="s">
        <v>812</v>
      </c>
      <c r="K426" s="318" t="s">
        <v>670</v>
      </c>
      <c r="L426" s="152">
        <v>8</v>
      </c>
      <c r="M426" s="152">
        <v>2</v>
      </c>
      <c r="N426" s="152" t="s">
        <v>409</v>
      </c>
      <c r="O426" s="152" t="s">
        <v>1493</v>
      </c>
      <c r="P426" s="380" t="s">
        <v>2228</v>
      </c>
      <c r="S426" s="261" t="s">
        <v>2172</v>
      </c>
      <c r="T426" s="286" t="s">
        <v>2254</v>
      </c>
      <c r="U426" s="350" t="s">
        <v>1477</v>
      </c>
      <c r="V426" s="261" t="s">
        <v>2219</v>
      </c>
      <c r="W426" s="388" t="s">
        <v>1511</v>
      </c>
      <c r="X426" s="261" t="s">
        <v>1477</v>
      </c>
      <c r="Y426" s="261" t="s">
        <v>1477</v>
      </c>
      <c r="Z426" s="260"/>
      <c r="AA426" s="260"/>
      <c r="AB426" s="339"/>
      <c r="AC426" s="334"/>
      <c r="AD426" s="334"/>
      <c r="AE426" s="334"/>
      <c r="AF426" s="334"/>
      <c r="AG426" s="222" t="s">
        <v>777</v>
      </c>
      <c r="AH426" s="126">
        <v>32.9</v>
      </c>
      <c r="AI426" s="146">
        <v>57.6</v>
      </c>
      <c r="AJ426" s="145">
        <v>4.75</v>
      </c>
      <c r="AK426" s="139">
        <v>20.5</v>
      </c>
      <c r="AL426" s="144">
        <v>0.42</v>
      </c>
      <c r="AM426" s="139">
        <v>1.55</v>
      </c>
      <c r="AN426" s="116" t="s">
        <v>124</v>
      </c>
      <c r="AO426" s="143">
        <v>29.7</v>
      </c>
      <c r="AP426" s="361">
        <v>0.16</v>
      </c>
      <c r="AQ426" s="116">
        <v>24.8</v>
      </c>
      <c r="AR426" s="116">
        <v>75.400000000000006</v>
      </c>
      <c r="AS426" s="142">
        <v>0.32891246684350128</v>
      </c>
      <c r="AT426" s="141">
        <v>0.13</v>
      </c>
      <c r="AU426" s="116" t="s">
        <v>124</v>
      </c>
      <c r="AV426" s="139">
        <v>4.66</v>
      </c>
      <c r="AW426" s="366">
        <v>8.26</v>
      </c>
      <c r="AX426" s="440"/>
      <c r="AY426" s="440"/>
      <c r="AZ426" s="440"/>
      <c r="BA426" s="440"/>
      <c r="BB426" s="440"/>
      <c r="BC426" s="440"/>
      <c r="BD426" s="440"/>
      <c r="BE426" s="440"/>
      <c r="BF426" s="440"/>
      <c r="BG426" s="440"/>
      <c r="BH426" s="440"/>
      <c r="BI426" s="440"/>
      <c r="BJ426" s="118" t="s">
        <v>792</v>
      </c>
      <c r="BK426" s="211" t="s">
        <v>409</v>
      </c>
      <c r="BL426" s="211" t="s">
        <v>409</v>
      </c>
      <c r="BM426" s="211">
        <v>91</v>
      </c>
      <c r="BN426" s="211">
        <v>25.3</v>
      </c>
      <c r="BO426" s="211">
        <v>74.7</v>
      </c>
      <c r="BP426" s="208" t="s">
        <v>409</v>
      </c>
      <c r="BQ426" s="208" t="s">
        <v>409</v>
      </c>
      <c r="BR426" s="208" t="s">
        <v>409</v>
      </c>
      <c r="BS426" s="208" t="s">
        <v>409</v>
      </c>
      <c r="BT426" s="210">
        <v>0</v>
      </c>
      <c r="BU426" s="258">
        <v>35.817258883248734</v>
      </c>
      <c r="BV426" s="138">
        <v>4.7039999999999998E-2</v>
      </c>
    </row>
    <row r="427" spans="1:74">
      <c r="A427" s="116">
        <v>16</v>
      </c>
      <c r="B427" s="116">
        <f>COUNTIFS($D$2:D427,D427,$F$2:F427,F427)</f>
        <v>1</v>
      </c>
      <c r="C427" s="189">
        <v>7830</v>
      </c>
      <c r="D427" s="154" t="s">
        <v>2263</v>
      </c>
      <c r="E427" s="152" t="s">
        <v>838</v>
      </c>
      <c r="F427" s="152">
        <v>6807282141</v>
      </c>
      <c r="G427" s="152">
        <v>50</v>
      </c>
      <c r="H427" s="152" t="s">
        <v>2256</v>
      </c>
      <c r="I427" s="324" t="s">
        <v>2262</v>
      </c>
      <c r="J427" s="153" t="s">
        <v>812</v>
      </c>
      <c r="K427" s="318" t="s">
        <v>670</v>
      </c>
      <c r="L427" s="152">
        <v>15</v>
      </c>
      <c r="M427" s="152">
        <v>2</v>
      </c>
      <c r="N427" s="152" t="s">
        <v>409</v>
      </c>
      <c r="O427" s="152" t="s">
        <v>1493</v>
      </c>
      <c r="P427" s="380" t="s">
        <v>2228</v>
      </c>
      <c r="S427" s="261" t="s">
        <v>2172</v>
      </c>
      <c r="T427" s="286" t="s">
        <v>2254</v>
      </c>
      <c r="U427" s="350" t="s">
        <v>1477</v>
      </c>
      <c r="V427" s="261" t="s">
        <v>2219</v>
      </c>
      <c r="W427" s="388" t="s">
        <v>1511</v>
      </c>
      <c r="X427" s="261" t="s">
        <v>1477</v>
      </c>
      <c r="Y427" s="261" t="s">
        <v>1477</v>
      </c>
      <c r="Z427" s="260"/>
      <c r="AA427" s="260"/>
      <c r="AB427" s="339"/>
      <c r="AC427" s="334"/>
      <c r="AD427" s="334"/>
      <c r="AE427" s="334"/>
      <c r="AF427" s="334"/>
      <c r="AG427" s="222" t="s">
        <v>781</v>
      </c>
      <c r="AH427" s="126">
        <v>20.100000000000001</v>
      </c>
      <c r="AI427" s="146">
        <v>73.5</v>
      </c>
      <c r="AJ427" s="145">
        <v>4.0599999999999996</v>
      </c>
      <c r="AK427" s="139">
        <v>11.8</v>
      </c>
      <c r="AL427" s="144">
        <v>0.42</v>
      </c>
      <c r="AM427" s="139">
        <v>2.73</v>
      </c>
      <c r="AN427" s="116" t="s">
        <v>124</v>
      </c>
      <c r="AO427" s="143">
        <v>30.9</v>
      </c>
      <c r="AP427" s="361">
        <v>5.1999999999999998E-2</v>
      </c>
      <c r="AQ427" s="116">
        <v>33.200000000000003</v>
      </c>
      <c r="AR427" s="116">
        <v>66.8</v>
      </c>
      <c r="AS427" s="142">
        <v>0.49700598802395218</v>
      </c>
      <c r="AT427" s="141">
        <v>7.0000000000000007E-2</v>
      </c>
      <c r="AU427" s="116" t="s">
        <v>124</v>
      </c>
      <c r="AV427" s="139">
        <v>11</v>
      </c>
      <c r="AW427" s="366">
        <v>22.5</v>
      </c>
      <c r="AX427" s="440"/>
      <c r="AY427" s="440"/>
      <c r="AZ427" s="440"/>
      <c r="BA427" s="440"/>
      <c r="BB427" s="440"/>
      <c r="BC427" s="440"/>
      <c r="BD427" s="440"/>
      <c r="BE427" s="440"/>
      <c r="BF427" s="440"/>
      <c r="BG427" s="440"/>
      <c r="BH427" s="440"/>
      <c r="BI427" s="440"/>
      <c r="BJ427" s="118" t="s">
        <v>792</v>
      </c>
      <c r="BK427" s="211" t="s">
        <v>409</v>
      </c>
      <c r="BL427" s="211" t="s">
        <v>409</v>
      </c>
      <c r="BM427" s="211">
        <v>163</v>
      </c>
      <c r="BN427" s="211">
        <v>8</v>
      </c>
      <c r="BO427" s="211">
        <v>92</v>
      </c>
      <c r="BP427" s="211" t="s">
        <v>409</v>
      </c>
      <c r="BQ427" s="211" t="s">
        <v>409</v>
      </c>
      <c r="BR427" s="211" t="s">
        <v>409</v>
      </c>
      <c r="BS427" s="211" t="s">
        <v>409</v>
      </c>
      <c r="BT427" s="210">
        <v>0</v>
      </c>
      <c r="BU427" s="258">
        <v>47.039280828610515</v>
      </c>
      <c r="BV427" s="138">
        <v>6.418666666666667E-2</v>
      </c>
    </row>
    <row r="428" spans="1:74">
      <c r="A428" s="116">
        <v>17</v>
      </c>
      <c r="B428" s="116">
        <f>COUNTIFS($D$2:D428,D428,$F$2:F428,F428)</f>
        <v>1</v>
      </c>
      <c r="C428" s="189">
        <v>7831</v>
      </c>
      <c r="D428" s="154" t="s">
        <v>2261</v>
      </c>
      <c r="E428" s="152" t="s">
        <v>854</v>
      </c>
      <c r="F428" s="152">
        <v>8310195344</v>
      </c>
      <c r="G428" s="152">
        <v>35</v>
      </c>
      <c r="H428" s="152" t="s">
        <v>2256</v>
      </c>
      <c r="I428" s="324" t="s">
        <v>2260</v>
      </c>
      <c r="J428" s="153" t="s">
        <v>812</v>
      </c>
      <c r="K428" s="318" t="s">
        <v>670</v>
      </c>
      <c r="L428" s="152">
        <v>18</v>
      </c>
      <c r="M428" s="152" t="s">
        <v>2041</v>
      </c>
      <c r="N428" s="152" t="s">
        <v>409</v>
      </c>
      <c r="O428" s="152" t="s">
        <v>1493</v>
      </c>
      <c r="P428" s="380" t="s">
        <v>2228</v>
      </c>
      <c r="S428" s="261" t="s">
        <v>2172</v>
      </c>
      <c r="T428" s="286" t="s">
        <v>2254</v>
      </c>
      <c r="U428" s="350" t="s">
        <v>1477</v>
      </c>
      <c r="V428" s="261" t="s">
        <v>2219</v>
      </c>
      <c r="W428" s="388" t="s">
        <v>1511</v>
      </c>
      <c r="X428" s="261" t="s">
        <v>1477</v>
      </c>
      <c r="Y428" s="261" t="s">
        <v>1477</v>
      </c>
      <c r="Z428" s="260"/>
      <c r="AA428" s="260"/>
      <c r="AB428" s="339"/>
      <c r="AC428" s="334"/>
      <c r="AD428" s="334"/>
      <c r="AE428" s="334"/>
      <c r="AF428" s="334"/>
      <c r="AG428" s="222" t="s">
        <v>781</v>
      </c>
      <c r="AH428" s="126">
        <v>57.7</v>
      </c>
      <c r="AI428" s="146">
        <v>23</v>
      </c>
      <c r="AJ428" s="145">
        <v>13</v>
      </c>
      <c r="AK428" s="139">
        <v>6.28</v>
      </c>
      <c r="AL428" s="144">
        <v>9.4E-2</v>
      </c>
      <c r="AM428" s="139">
        <v>0.52</v>
      </c>
      <c r="AN428" s="116" t="s">
        <v>124</v>
      </c>
      <c r="AO428" s="143">
        <v>45.5</v>
      </c>
      <c r="AP428" s="361">
        <v>0.11</v>
      </c>
      <c r="AQ428" s="116">
        <v>79</v>
      </c>
      <c r="AR428" s="116">
        <v>20.6</v>
      </c>
      <c r="AS428" s="142">
        <v>3.8349514563106792</v>
      </c>
      <c r="AT428" s="141">
        <v>3.3000000000000002E-2</v>
      </c>
      <c r="AU428" s="116" t="s">
        <v>124</v>
      </c>
      <c r="AV428" s="139">
        <v>5.15</v>
      </c>
      <c r="AW428" s="366">
        <v>11.2</v>
      </c>
      <c r="AX428" s="440"/>
      <c r="AY428" s="440"/>
      <c r="AZ428" s="440"/>
      <c r="BA428" s="440"/>
      <c r="BB428" s="440"/>
      <c r="BC428" s="440"/>
      <c r="BD428" s="440"/>
      <c r="BE428" s="440"/>
      <c r="BF428" s="440"/>
      <c r="BG428" s="440"/>
      <c r="BH428" s="440"/>
      <c r="BI428" s="440"/>
      <c r="BJ428" s="118" t="s">
        <v>793</v>
      </c>
      <c r="BK428" s="211" t="s">
        <v>409</v>
      </c>
      <c r="BL428" s="211" t="s">
        <v>409</v>
      </c>
      <c r="BM428" s="211">
        <v>426</v>
      </c>
      <c r="BN428" s="211">
        <v>31</v>
      </c>
      <c r="BO428" s="211">
        <v>69</v>
      </c>
      <c r="BP428" s="211" t="s">
        <v>409</v>
      </c>
      <c r="BQ428" s="211" t="s">
        <v>409</v>
      </c>
      <c r="BR428" s="211" t="s">
        <v>409</v>
      </c>
      <c r="BS428" s="211" t="s">
        <v>409</v>
      </c>
      <c r="BT428" s="210">
        <v>0</v>
      </c>
      <c r="BU428" s="258">
        <v>1.3258547008547008</v>
      </c>
      <c r="BV428" s="138">
        <v>0.16546666666666668</v>
      </c>
    </row>
    <row r="429" spans="1:74">
      <c r="A429" s="116">
        <v>18</v>
      </c>
      <c r="B429" s="116">
        <f>COUNTIFS($D$2:D429,D429,$F$2:F429,F429)</f>
        <v>1</v>
      </c>
      <c r="C429" s="189">
        <v>7833</v>
      </c>
      <c r="D429" s="154" t="s">
        <v>2259</v>
      </c>
      <c r="E429" s="152" t="s">
        <v>1353</v>
      </c>
      <c r="F429" s="152">
        <v>510118356</v>
      </c>
      <c r="G429" s="152">
        <v>67</v>
      </c>
      <c r="H429" s="152" t="s">
        <v>2256</v>
      </c>
      <c r="I429" s="324" t="s">
        <v>2258</v>
      </c>
      <c r="J429" s="153" t="s">
        <v>812</v>
      </c>
      <c r="K429" s="318" t="s">
        <v>670</v>
      </c>
      <c r="L429" s="152">
        <v>8</v>
      </c>
      <c r="M429" s="152">
        <v>9</v>
      </c>
      <c r="N429" s="152" t="s">
        <v>843</v>
      </c>
      <c r="O429" s="152"/>
      <c r="P429" s="380" t="s">
        <v>2228</v>
      </c>
      <c r="S429" s="261" t="s">
        <v>2172</v>
      </c>
      <c r="T429" s="286" t="s">
        <v>2254</v>
      </c>
      <c r="U429" s="350" t="s">
        <v>1477</v>
      </c>
      <c r="V429" s="261" t="s">
        <v>2219</v>
      </c>
      <c r="W429" s="388" t="s">
        <v>1511</v>
      </c>
      <c r="X429" s="261" t="s">
        <v>1477</v>
      </c>
      <c r="Y429" s="261" t="s">
        <v>1477</v>
      </c>
      <c r="Z429" s="260"/>
      <c r="AA429" s="260"/>
      <c r="AB429" s="339"/>
      <c r="AC429" s="334"/>
      <c r="AD429" s="334"/>
      <c r="AE429" s="334"/>
      <c r="AF429" s="334"/>
      <c r="AG429" s="222" t="s">
        <v>781</v>
      </c>
      <c r="AH429" s="126">
        <v>46</v>
      </c>
      <c r="AI429" s="146">
        <v>20.6</v>
      </c>
      <c r="AJ429" s="145">
        <v>25</v>
      </c>
      <c r="AK429" s="139">
        <v>27.6</v>
      </c>
      <c r="AL429" s="144">
        <v>0.32</v>
      </c>
      <c r="AM429" s="139">
        <v>0.99</v>
      </c>
      <c r="AN429" s="116" t="s">
        <v>124</v>
      </c>
      <c r="AO429" s="143">
        <v>0</v>
      </c>
      <c r="AP429" s="361">
        <v>0.2</v>
      </c>
      <c r="AQ429" s="116">
        <v>41.3</v>
      </c>
      <c r="AR429" s="116">
        <v>57.9</v>
      </c>
      <c r="AS429" s="142">
        <v>0.71329879101899829</v>
      </c>
      <c r="AT429" s="141">
        <v>0.67</v>
      </c>
      <c r="AU429" s="116" t="s">
        <v>124</v>
      </c>
      <c r="AV429" s="139">
        <v>29.9</v>
      </c>
      <c r="AW429" s="366">
        <v>45.8</v>
      </c>
      <c r="AX429" s="440">
        <v>10.6</v>
      </c>
      <c r="AY429" s="440">
        <v>93.3</v>
      </c>
      <c r="AZ429" s="440"/>
      <c r="BA429" s="437">
        <v>1.3000000000000007</v>
      </c>
      <c r="BB429" s="439">
        <v>18.600000000000001</v>
      </c>
      <c r="BC429" s="438">
        <v>13.3</v>
      </c>
      <c r="BD429" s="438">
        <v>2.5</v>
      </c>
      <c r="BE429" s="438">
        <v>42.8</v>
      </c>
      <c r="BF429" s="438">
        <v>8</v>
      </c>
      <c r="BG429" s="438">
        <v>36.5</v>
      </c>
      <c r="BH429" s="438">
        <v>6.8</v>
      </c>
      <c r="BI429" s="437" t="s">
        <v>124</v>
      </c>
      <c r="BJ429" s="118" t="s">
        <v>793</v>
      </c>
      <c r="BK429" s="211" t="s">
        <v>409</v>
      </c>
      <c r="BL429" s="211" t="s">
        <v>409</v>
      </c>
      <c r="BM429" s="211">
        <v>406</v>
      </c>
      <c r="BN429" s="211">
        <v>46.3</v>
      </c>
      <c r="BO429" s="211">
        <v>53.7</v>
      </c>
      <c r="BP429" s="211">
        <v>1</v>
      </c>
      <c r="BQ429" s="211">
        <v>1002</v>
      </c>
      <c r="BR429" s="211">
        <v>136.4</v>
      </c>
      <c r="BS429" s="211">
        <v>4.92</v>
      </c>
      <c r="BT429" s="210">
        <v>0</v>
      </c>
      <c r="BU429" s="258">
        <v>0.60656862745098039</v>
      </c>
      <c r="BV429" s="138">
        <v>0.24454545454545454</v>
      </c>
    </row>
    <row r="430" spans="1:74">
      <c r="A430" s="116">
        <v>19</v>
      </c>
      <c r="B430" s="116">
        <f>COUNTIFS($D$2:D430,D430,$F$2:F430,F430)</f>
        <v>2</v>
      </c>
      <c r="C430" s="189">
        <v>7834</v>
      </c>
      <c r="D430" s="154" t="s">
        <v>2257</v>
      </c>
      <c r="E430" s="152" t="s">
        <v>1012</v>
      </c>
      <c r="F430" s="152">
        <v>6905275696</v>
      </c>
      <c r="G430" s="152">
        <v>49</v>
      </c>
      <c r="H430" s="152" t="s">
        <v>2256</v>
      </c>
      <c r="I430" s="324" t="s">
        <v>2255</v>
      </c>
      <c r="J430" s="153" t="s">
        <v>812</v>
      </c>
      <c r="K430" s="318" t="s">
        <v>670</v>
      </c>
      <c r="L430" s="152">
        <v>21</v>
      </c>
      <c r="M430" s="152" t="s">
        <v>868</v>
      </c>
      <c r="N430" s="152" t="s">
        <v>409</v>
      </c>
      <c r="O430" s="152"/>
      <c r="P430" s="380" t="s">
        <v>2228</v>
      </c>
      <c r="S430" s="261" t="s">
        <v>2172</v>
      </c>
      <c r="T430" s="286" t="s">
        <v>2254</v>
      </c>
      <c r="U430" s="350" t="s">
        <v>1477</v>
      </c>
      <c r="V430" s="261" t="s">
        <v>2219</v>
      </c>
      <c r="W430" s="388" t="s">
        <v>1511</v>
      </c>
      <c r="X430" s="261" t="s">
        <v>1477</v>
      </c>
      <c r="Y430" s="261" t="s">
        <v>1477</v>
      </c>
      <c r="Z430" s="260"/>
      <c r="AA430" s="260"/>
      <c r="AB430" s="339"/>
      <c r="AC430" s="334"/>
      <c r="AD430" s="334"/>
      <c r="AE430" s="334"/>
      <c r="AF430" s="334"/>
      <c r="AG430" s="222" t="s">
        <v>781</v>
      </c>
      <c r="AH430" s="126">
        <v>46</v>
      </c>
      <c r="AI430" s="146">
        <v>26.1</v>
      </c>
      <c r="AJ430" s="145">
        <v>19.100000000000001</v>
      </c>
      <c r="AK430" s="139">
        <v>42.5</v>
      </c>
      <c r="AL430" s="144">
        <v>0.32</v>
      </c>
      <c r="AM430" s="139">
        <v>0.57999999999999996</v>
      </c>
      <c r="AN430" s="116" t="s">
        <v>124</v>
      </c>
      <c r="AO430" s="143">
        <v>6.11</v>
      </c>
      <c r="AP430" s="361">
        <v>0.17</v>
      </c>
      <c r="AQ430" s="116">
        <v>80.3</v>
      </c>
      <c r="AR430" s="116">
        <v>20</v>
      </c>
      <c r="AS430" s="142">
        <v>4.0149999999999997</v>
      </c>
      <c r="AT430" s="141">
        <v>0.55000000000000004</v>
      </c>
      <c r="AU430" s="116" t="s">
        <v>124</v>
      </c>
      <c r="AV430" s="139">
        <v>2.94</v>
      </c>
      <c r="AW430" s="366">
        <v>8.11</v>
      </c>
      <c r="AX430" s="440"/>
      <c r="AY430" s="440"/>
      <c r="AZ430" s="440"/>
      <c r="BA430" s="440"/>
      <c r="BB430" s="440"/>
      <c r="BC430" s="440"/>
      <c r="BD430" s="440"/>
      <c r="BE430" s="440"/>
      <c r="BF430" s="440"/>
      <c r="BG430" s="440"/>
      <c r="BH430" s="440"/>
      <c r="BI430" s="440"/>
      <c r="BJ430" s="118" t="s">
        <v>793</v>
      </c>
      <c r="BK430" s="208" t="s">
        <v>409</v>
      </c>
      <c r="BL430" s="208" t="s">
        <v>409</v>
      </c>
      <c r="BM430" s="211">
        <v>826</v>
      </c>
      <c r="BN430" s="211">
        <v>18.8</v>
      </c>
      <c r="BO430" s="211">
        <v>81.2</v>
      </c>
      <c r="BP430" s="211">
        <v>7.5</v>
      </c>
      <c r="BQ430" s="211">
        <v>672.6</v>
      </c>
      <c r="BR430" s="211" t="s">
        <v>409</v>
      </c>
      <c r="BS430" s="211">
        <v>1.66</v>
      </c>
      <c r="BT430" s="210">
        <v>0</v>
      </c>
      <c r="BU430" s="258">
        <v>26.510878323932314</v>
      </c>
      <c r="BV430" s="138">
        <v>0.58781333333333341</v>
      </c>
    </row>
    <row r="431" spans="1:74">
      <c r="A431" s="116">
        <v>20</v>
      </c>
      <c r="B431" s="116">
        <f>COUNTIFS($D$2:D431,D431,$F$2:F431,F431)</f>
        <v>1</v>
      </c>
      <c r="C431" s="189">
        <v>7852</v>
      </c>
      <c r="D431" s="154" t="s">
        <v>2253</v>
      </c>
      <c r="E431" s="152" t="s">
        <v>1022</v>
      </c>
      <c r="F431" s="152">
        <v>6359280849</v>
      </c>
      <c r="G431" s="152">
        <v>55</v>
      </c>
      <c r="H431" s="152" t="s">
        <v>2252</v>
      </c>
      <c r="I431" s="324" t="s">
        <v>2251</v>
      </c>
      <c r="J431" s="153" t="s">
        <v>812</v>
      </c>
      <c r="K431" s="318" t="s">
        <v>670</v>
      </c>
      <c r="L431" s="152">
        <v>6</v>
      </c>
      <c r="M431" s="152" t="s">
        <v>860</v>
      </c>
      <c r="N431" s="152" t="s">
        <v>843</v>
      </c>
      <c r="O431" s="152"/>
      <c r="P431" s="380" t="s">
        <v>2228</v>
      </c>
      <c r="S431" s="261" t="s">
        <v>2172</v>
      </c>
      <c r="T431" s="286" t="s">
        <v>1515</v>
      </c>
      <c r="U431" s="350" t="s">
        <v>1477</v>
      </c>
      <c r="V431" s="261" t="s">
        <v>2219</v>
      </c>
      <c r="W431" s="388" t="s">
        <v>1511</v>
      </c>
      <c r="X431" s="261" t="s">
        <v>1477</v>
      </c>
      <c r="Y431" s="261" t="s">
        <v>1477</v>
      </c>
      <c r="Z431" s="260"/>
      <c r="AA431" s="260"/>
      <c r="AB431" s="339"/>
      <c r="AC431" s="334"/>
      <c r="AD431" s="334"/>
      <c r="AE431" s="334"/>
      <c r="AF431" s="334"/>
      <c r="AG431" s="222"/>
      <c r="AH431" s="126">
        <v>16.899999999999999</v>
      </c>
      <c r="AI431" s="146">
        <v>45.1</v>
      </c>
      <c r="AJ431" s="145">
        <v>32.4</v>
      </c>
      <c r="AK431" s="139">
        <v>14.6</v>
      </c>
      <c r="AL431" s="144">
        <v>0.1</v>
      </c>
      <c r="AM431" s="139">
        <v>0.51</v>
      </c>
      <c r="AN431" s="116" t="s">
        <v>124</v>
      </c>
      <c r="AO431" s="143">
        <v>8.84</v>
      </c>
      <c r="AP431" s="361">
        <v>3.5000000000000003E-2</v>
      </c>
      <c r="AQ431" s="116">
        <v>60.2</v>
      </c>
      <c r="AR431" s="116">
        <v>39.700000000000003</v>
      </c>
      <c r="AS431" s="142">
        <v>1.5163727959697733</v>
      </c>
      <c r="AT431" s="141">
        <v>0.68</v>
      </c>
      <c r="AU431" s="116" t="s">
        <v>124</v>
      </c>
      <c r="AV431" s="139">
        <v>2.5099999999999998</v>
      </c>
      <c r="AW431" s="366">
        <v>0.87</v>
      </c>
      <c r="AX431" s="440"/>
      <c r="AY431" s="440"/>
      <c r="AZ431" s="440"/>
      <c r="BA431" s="440"/>
      <c r="BB431" s="440"/>
      <c r="BC431" s="440"/>
      <c r="BD431" s="440"/>
      <c r="BE431" s="440"/>
      <c r="BF431" s="440"/>
      <c r="BG431" s="440"/>
      <c r="BH431" s="440"/>
      <c r="BI431" s="440"/>
      <c r="BJ431" s="116" t="s">
        <v>789</v>
      </c>
      <c r="BK431" s="211">
        <v>4.2</v>
      </c>
      <c r="BL431" s="211" t="s">
        <v>409</v>
      </c>
      <c r="BM431" s="211" t="s">
        <v>409</v>
      </c>
      <c r="BN431" s="211" t="s">
        <v>409</v>
      </c>
      <c r="BO431" s="211" t="s">
        <v>409</v>
      </c>
      <c r="BP431" s="211">
        <v>3</v>
      </c>
      <c r="BQ431" s="211">
        <v>48200</v>
      </c>
      <c r="BR431" s="211" t="s">
        <v>409</v>
      </c>
      <c r="BS431" s="211">
        <v>12.58</v>
      </c>
      <c r="BT431" s="211">
        <v>0</v>
      </c>
      <c r="BU431" s="258">
        <v>78.413267326732679</v>
      </c>
      <c r="BV431" s="138">
        <v>10.559653333333333</v>
      </c>
    </row>
    <row r="432" spans="1:74">
      <c r="A432" s="116">
        <v>21</v>
      </c>
      <c r="B432" s="116">
        <f>COUNTIFS($D$2:D432,D432,$F$2:F432,F432)</f>
        <v>1</v>
      </c>
      <c r="C432" s="374">
        <v>7877</v>
      </c>
      <c r="D432" s="284" t="s">
        <v>2250</v>
      </c>
      <c r="E432" s="373" t="s">
        <v>955</v>
      </c>
      <c r="F432" s="152">
        <v>475326115</v>
      </c>
      <c r="G432" s="152">
        <v>71</v>
      </c>
      <c r="H432" s="152" t="s">
        <v>2248</v>
      </c>
      <c r="I432" s="324" t="s">
        <v>643</v>
      </c>
      <c r="J432" s="194" t="s">
        <v>1031</v>
      </c>
      <c r="K432" s="318" t="s">
        <v>670</v>
      </c>
      <c r="L432" s="152">
        <v>2</v>
      </c>
      <c r="M432" s="152" t="s">
        <v>868</v>
      </c>
      <c r="N432" s="152" t="s">
        <v>822</v>
      </c>
      <c r="O432" s="152"/>
      <c r="P432" s="380" t="s">
        <v>2228</v>
      </c>
      <c r="S432" s="261" t="s">
        <v>2249</v>
      </c>
      <c r="T432" s="286" t="s">
        <v>1515</v>
      </c>
      <c r="U432" s="350" t="s">
        <v>1477</v>
      </c>
      <c r="V432" s="261" t="s">
        <v>2219</v>
      </c>
      <c r="W432" s="388" t="s">
        <v>1493</v>
      </c>
      <c r="X432" s="261" t="s">
        <v>1477</v>
      </c>
      <c r="Y432" s="261" t="s">
        <v>1477</v>
      </c>
      <c r="Z432" s="260"/>
      <c r="AA432" s="260"/>
      <c r="AB432" s="339"/>
      <c r="AC432" s="334"/>
      <c r="AD432" s="334"/>
      <c r="AE432" s="334"/>
      <c r="AF432" s="334"/>
      <c r="AG432" s="222" t="s">
        <v>787</v>
      </c>
      <c r="AH432" s="126">
        <v>22</v>
      </c>
      <c r="AI432" s="146">
        <v>67.7</v>
      </c>
      <c r="AJ432" s="145">
        <v>3.9</v>
      </c>
      <c r="AK432" s="139">
        <v>16.7</v>
      </c>
      <c r="AL432" s="144">
        <v>0.43</v>
      </c>
      <c r="AM432" s="139">
        <v>2.06</v>
      </c>
      <c r="AN432" s="116" t="s">
        <v>124</v>
      </c>
      <c r="AO432" s="143">
        <v>13.7</v>
      </c>
      <c r="AP432" s="361">
        <v>0.16</v>
      </c>
      <c r="AQ432" s="116">
        <v>34.6</v>
      </c>
      <c r="AR432" s="116">
        <v>65.400000000000006</v>
      </c>
      <c r="AS432" s="142">
        <v>0.52905198776758411</v>
      </c>
      <c r="AT432" s="141" t="s">
        <v>124</v>
      </c>
      <c r="AU432" s="116" t="s">
        <v>124</v>
      </c>
      <c r="AV432" s="139">
        <v>6.51</v>
      </c>
      <c r="AW432" s="366">
        <v>8.86</v>
      </c>
      <c r="AX432" s="440">
        <v>42.3</v>
      </c>
      <c r="AY432" s="440">
        <v>82.3</v>
      </c>
      <c r="AZ432" s="440"/>
      <c r="BA432" s="437">
        <v>13.199999999999996</v>
      </c>
      <c r="BB432" s="439">
        <v>69.099999999999994</v>
      </c>
      <c r="BC432" s="438">
        <v>44.4</v>
      </c>
      <c r="BD432" s="438">
        <v>30.7</v>
      </c>
      <c r="BE432" s="438">
        <v>15.4</v>
      </c>
      <c r="BF432" s="438">
        <v>10.6</v>
      </c>
      <c r="BG432" s="438">
        <v>21</v>
      </c>
      <c r="BH432" s="438">
        <v>14.6</v>
      </c>
      <c r="BI432" s="437" t="s">
        <v>124</v>
      </c>
      <c r="BJ432" s="118" t="s">
        <v>172</v>
      </c>
      <c r="BK432" s="211">
        <v>0.6</v>
      </c>
      <c r="BL432" s="211" t="s">
        <v>409</v>
      </c>
      <c r="BM432" s="211" t="s">
        <v>409</v>
      </c>
      <c r="BN432" s="211" t="s">
        <v>409</v>
      </c>
      <c r="BO432" s="211" t="s">
        <v>409</v>
      </c>
      <c r="BP432" s="211" t="s">
        <v>409</v>
      </c>
      <c r="BQ432" s="211" t="s">
        <v>409</v>
      </c>
      <c r="BR432" s="211" t="s">
        <v>409</v>
      </c>
      <c r="BS432" s="211" t="s">
        <v>409</v>
      </c>
      <c r="BT432" s="211" t="s">
        <v>409</v>
      </c>
      <c r="BU432" s="258">
        <v>19.013566798101984</v>
      </c>
      <c r="BV432" s="138">
        <v>7.5866666666666666E-2</v>
      </c>
    </row>
    <row r="433" spans="1:74">
      <c r="A433" s="116">
        <v>22</v>
      </c>
      <c r="B433" s="116">
        <f>COUNTIFS($D$2:D433,D433,$F$2:F433,F433)</f>
        <v>1</v>
      </c>
      <c r="C433" s="189">
        <v>7885</v>
      </c>
      <c r="D433" s="154" t="s">
        <v>1499</v>
      </c>
      <c r="E433" s="152" t="s">
        <v>1250</v>
      </c>
      <c r="F433" s="152">
        <v>6555301918</v>
      </c>
      <c r="G433" s="152">
        <v>53</v>
      </c>
      <c r="H433" s="152" t="s">
        <v>2248</v>
      </c>
      <c r="I433" s="324" t="s">
        <v>226</v>
      </c>
      <c r="J433" s="153" t="s">
        <v>812</v>
      </c>
      <c r="K433" s="318" t="s">
        <v>670</v>
      </c>
      <c r="L433" s="152">
        <v>5</v>
      </c>
      <c r="M433" s="152">
        <v>1</v>
      </c>
      <c r="N433" s="152" t="s">
        <v>409</v>
      </c>
      <c r="O433" s="152"/>
      <c r="P433" s="380" t="s">
        <v>2228</v>
      </c>
      <c r="S433" s="261" t="s">
        <v>2172</v>
      </c>
      <c r="T433" s="286" t="s">
        <v>1515</v>
      </c>
      <c r="U433" s="350" t="s">
        <v>1477</v>
      </c>
      <c r="V433" s="261" t="s">
        <v>2219</v>
      </c>
      <c r="W433" s="388" t="s">
        <v>1511</v>
      </c>
      <c r="X433" s="261" t="s">
        <v>1477</v>
      </c>
      <c r="Y433" s="261" t="s">
        <v>1477</v>
      </c>
      <c r="Z433" s="260"/>
      <c r="AA433" s="260"/>
      <c r="AB433" s="339"/>
      <c r="AC433" s="334"/>
      <c r="AD433" s="334"/>
      <c r="AE433" s="334"/>
      <c r="AF433" s="334"/>
      <c r="AG433" s="222" t="s">
        <v>781</v>
      </c>
      <c r="AH433" s="126">
        <v>20.100000000000001</v>
      </c>
      <c r="AI433" s="146">
        <v>65.8</v>
      </c>
      <c r="AJ433" s="145">
        <v>6.16</v>
      </c>
      <c r="AK433" s="139">
        <v>7.39</v>
      </c>
      <c r="AL433" s="144">
        <v>0.49</v>
      </c>
      <c r="AM433" s="139">
        <v>3.23</v>
      </c>
      <c r="AN433" s="116" t="s">
        <v>124</v>
      </c>
      <c r="AO433" s="143">
        <v>80</v>
      </c>
      <c r="AP433" s="361">
        <v>9.9000000000000005E-2</v>
      </c>
      <c r="AQ433" s="116">
        <v>38.700000000000003</v>
      </c>
      <c r="AR433" s="116">
        <v>60</v>
      </c>
      <c r="AS433" s="142">
        <v>0.64500000000000002</v>
      </c>
      <c r="AT433" s="141">
        <v>0.16</v>
      </c>
      <c r="AU433" s="116" t="s">
        <v>124</v>
      </c>
      <c r="AV433" s="139">
        <v>11.5</v>
      </c>
      <c r="AW433" s="366">
        <v>31.1</v>
      </c>
      <c r="AX433" s="436"/>
      <c r="AY433" s="436"/>
      <c r="AZ433" s="436"/>
      <c r="BA433" s="436"/>
      <c r="BB433" s="436"/>
      <c r="BC433" s="436"/>
      <c r="BD433" s="436"/>
      <c r="BE433" s="436"/>
      <c r="BF433" s="436"/>
      <c r="BG433" s="436"/>
      <c r="BH433" s="436"/>
      <c r="BI433" s="436"/>
      <c r="BJ433" s="118" t="s">
        <v>172</v>
      </c>
      <c r="BK433" s="211" t="s">
        <v>409</v>
      </c>
      <c r="BL433" s="211" t="s">
        <v>409</v>
      </c>
      <c r="BM433" s="211">
        <v>375</v>
      </c>
      <c r="BN433" s="211">
        <v>10.9</v>
      </c>
      <c r="BO433" s="211">
        <v>89.1</v>
      </c>
      <c r="BP433" s="211" t="s">
        <v>409</v>
      </c>
      <c r="BQ433" s="211" t="s">
        <v>409</v>
      </c>
      <c r="BR433" s="211" t="s">
        <v>409</v>
      </c>
      <c r="BS433" s="211" t="s">
        <v>409</v>
      </c>
      <c r="BT433" s="210">
        <v>0</v>
      </c>
      <c r="BU433" s="258">
        <v>50.462351387054163</v>
      </c>
      <c r="BV433" s="138">
        <v>5.093333333333333E-2</v>
      </c>
    </row>
    <row r="434" spans="1:74">
      <c r="A434" s="116">
        <v>23</v>
      </c>
      <c r="B434" s="116">
        <f>COUNTIFS($D$2:D434,D434,$F$2:F434,F434)</f>
        <v>1</v>
      </c>
      <c r="C434" s="189">
        <v>7886</v>
      </c>
      <c r="D434" s="154" t="s">
        <v>2243</v>
      </c>
      <c r="E434" s="152" t="s">
        <v>941</v>
      </c>
      <c r="F434" s="152">
        <v>5712271851</v>
      </c>
      <c r="G434" s="152">
        <v>61</v>
      </c>
      <c r="H434" s="152" t="s">
        <v>2248</v>
      </c>
      <c r="I434" s="324" t="s">
        <v>55</v>
      </c>
      <c r="J434" s="153" t="s">
        <v>812</v>
      </c>
      <c r="K434" s="318" t="s">
        <v>670</v>
      </c>
      <c r="L434" s="152">
        <v>17</v>
      </c>
      <c r="M434" s="152">
        <v>1</v>
      </c>
      <c r="N434" s="152" t="s">
        <v>409</v>
      </c>
      <c r="O434" s="152"/>
      <c r="P434" s="380" t="s">
        <v>2228</v>
      </c>
      <c r="S434" s="261" t="s">
        <v>2172</v>
      </c>
      <c r="T434" s="286" t="s">
        <v>1515</v>
      </c>
      <c r="U434" s="350" t="s">
        <v>1477</v>
      </c>
      <c r="V434" s="261" t="s">
        <v>2219</v>
      </c>
      <c r="W434" s="388" t="s">
        <v>1511</v>
      </c>
      <c r="X434" s="261" t="s">
        <v>1477</v>
      </c>
      <c r="Y434" s="261" t="s">
        <v>1477</v>
      </c>
      <c r="Z434" s="260"/>
      <c r="AA434" s="260"/>
      <c r="AB434" s="339"/>
      <c r="AC434" s="334"/>
      <c r="AD434" s="334"/>
      <c r="AE434" s="334"/>
      <c r="AF434" s="334"/>
      <c r="AG434" s="222" t="s">
        <v>801</v>
      </c>
      <c r="AH434" s="126">
        <v>27.2</v>
      </c>
      <c r="AI434" s="146">
        <v>63.2</v>
      </c>
      <c r="AJ434" s="145">
        <v>7.39</v>
      </c>
      <c r="AK434" s="139">
        <v>18.8</v>
      </c>
      <c r="AL434" s="144">
        <v>1.1399999999999999</v>
      </c>
      <c r="AM434" s="139">
        <v>4.7699999999999996</v>
      </c>
      <c r="AN434" s="116" t="s">
        <v>124</v>
      </c>
      <c r="AO434" s="143">
        <v>75.099999999999994</v>
      </c>
      <c r="AP434" s="361">
        <v>3.9E-2</v>
      </c>
      <c r="AQ434" s="116">
        <v>26</v>
      </c>
      <c r="AR434" s="116">
        <v>73.2</v>
      </c>
      <c r="AS434" s="142">
        <v>0.3551912568306011</v>
      </c>
      <c r="AT434" s="141">
        <v>0.17</v>
      </c>
      <c r="AU434" s="116" t="s">
        <v>124</v>
      </c>
      <c r="AV434" s="139">
        <v>17</v>
      </c>
      <c r="AW434" s="366">
        <v>33.700000000000003</v>
      </c>
      <c r="AX434" s="436"/>
      <c r="AY434" s="436"/>
      <c r="AZ434" s="436"/>
      <c r="BA434" s="436"/>
      <c r="BB434" s="436"/>
      <c r="BC434" s="436"/>
      <c r="BD434" s="436"/>
      <c r="BE434" s="436"/>
      <c r="BF434" s="436"/>
      <c r="BG434" s="436"/>
      <c r="BH434" s="436"/>
      <c r="BI434" s="436"/>
      <c r="BJ434" s="118" t="s">
        <v>792</v>
      </c>
      <c r="BK434" s="208" t="s">
        <v>409</v>
      </c>
      <c r="BL434" s="208" t="s">
        <v>409</v>
      </c>
      <c r="BM434" s="208">
        <v>773</v>
      </c>
      <c r="BN434" s="208">
        <v>6.2</v>
      </c>
      <c r="BO434" s="211">
        <v>93.8</v>
      </c>
      <c r="BP434" s="208" t="s">
        <v>409</v>
      </c>
      <c r="BQ434" s="208" t="s">
        <v>409</v>
      </c>
      <c r="BR434" s="208" t="s">
        <v>409</v>
      </c>
      <c r="BS434" s="208" t="s">
        <v>409</v>
      </c>
      <c r="BT434" s="210">
        <v>0</v>
      </c>
      <c r="BU434" s="258">
        <v>61.950059453032104</v>
      </c>
      <c r="BV434" s="138">
        <v>0.12504000000000001</v>
      </c>
    </row>
    <row r="435" spans="1:74">
      <c r="A435" s="116">
        <v>24</v>
      </c>
      <c r="B435" s="116">
        <f>COUNTIFS($D$2:D435,D435,$F$2:F435,F435)</f>
        <v>1</v>
      </c>
      <c r="C435" s="189">
        <v>7887</v>
      </c>
      <c r="D435" s="154" t="s">
        <v>2205</v>
      </c>
      <c r="E435" s="152" t="s">
        <v>2204</v>
      </c>
      <c r="F435" s="152">
        <v>500422049</v>
      </c>
      <c r="G435" s="152">
        <v>68</v>
      </c>
      <c r="H435" s="152" t="s">
        <v>2248</v>
      </c>
      <c r="I435" s="324" t="s">
        <v>2203</v>
      </c>
      <c r="J435" s="153" t="s">
        <v>812</v>
      </c>
      <c r="K435" s="318" t="s">
        <v>670</v>
      </c>
      <c r="L435" s="152">
        <v>24</v>
      </c>
      <c r="M435" s="152" t="s">
        <v>2247</v>
      </c>
      <c r="N435" s="152" t="s">
        <v>409</v>
      </c>
      <c r="O435" s="152"/>
      <c r="P435" s="380" t="s">
        <v>2228</v>
      </c>
      <c r="S435" s="261" t="s">
        <v>2172</v>
      </c>
      <c r="T435" s="286" t="s">
        <v>1515</v>
      </c>
      <c r="U435" s="350" t="s">
        <v>1477</v>
      </c>
      <c r="V435" s="261" t="s">
        <v>2219</v>
      </c>
      <c r="W435" s="388" t="s">
        <v>1511</v>
      </c>
      <c r="X435" s="261" t="s">
        <v>1477</v>
      </c>
      <c r="Y435" s="261" t="s">
        <v>1477</v>
      </c>
      <c r="Z435" s="260"/>
      <c r="AA435" s="260"/>
      <c r="AB435" s="339"/>
      <c r="AC435" s="334"/>
      <c r="AD435" s="334"/>
      <c r="AE435" s="334"/>
      <c r="AF435" s="334"/>
      <c r="AG435" s="222" t="s">
        <v>777</v>
      </c>
      <c r="AH435" s="126">
        <v>59.2</v>
      </c>
      <c r="AI435" s="146">
        <v>36.6</v>
      </c>
      <c r="AJ435" s="145">
        <v>2.63</v>
      </c>
      <c r="AK435" s="139">
        <v>26.7</v>
      </c>
      <c r="AL435" s="144">
        <v>2.31</v>
      </c>
      <c r="AM435" s="139">
        <v>4.6500000000000004</v>
      </c>
      <c r="AN435" s="116" t="s">
        <v>124</v>
      </c>
      <c r="AO435" s="143">
        <v>8.6199999999999992</v>
      </c>
      <c r="AP435" s="361">
        <v>3.4000000000000002E-2</v>
      </c>
      <c r="AQ435" s="116">
        <v>20.6</v>
      </c>
      <c r="AR435" s="116">
        <v>79.400000000000006</v>
      </c>
      <c r="AS435" s="142">
        <v>0.25944584382871538</v>
      </c>
      <c r="AT435" s="141">
        <v>7.0000000000000007E-2</v>
      </c>
      <c r="AU435" s="116" t="s">
        <v>124</v>
      </c>
      <c r="AV435" s="139">
        <v>13.8</v>
      </c>
      <c r="AW435" s="366">
        <v>16.399999999999999</v>
      </c>
      <c r="AX435" s="139">
        <v>28.6</v>
      </c>
      <c r="AY435" s="139">
        <v>88.1</v>
      </c>
      <c r="AZ435" s="360">
        <v>64683</v>
      </c>
      <c r="BA435" s="139">
        <v>11.900000000000006</v>
      </c>
      <c r="BB435" s="139">
        <v>33.35</v>
      </c>
      <c r="BC435" s="139">
        <v>29.9</v>
      </c>
      <c r="BD435" s="139">
        <v>11.4</v>
      </c>
      <c r="BE435" s="139">
        <v>45.3</v>
      </c>
      <c r="BF435" s="139">
        <v>17.2</v>
      </c>
      <c r="BG435" s="139">
        <v>12.5</v>
      </c>
      <c r="BH435" s="139">
        <v>4.75</v>
      </c>
      <c r="BI435" s="139">
        <v>1.49</v>
      </c>
      <c r="BJ435" s="118" t="s">
        <v>793</v>
      </c>
      <c r="BK435" s="211" t="s">
        <v>409</v>
      </c>
      <c r="BL435" s="211" t="s">
        <v>409</v>
      </c>
      <c r="BM435" s="211">
        <v>897</v>
      </c>
      <c r="BN435" s="211">
        <v>5.2</v>
      </c>
      <c r="BO435" s="211">
        <v>94.8</v>
      </c>
      <c r="BP435" s="211">
        <v>11.7</v>
      </c>
      <c r="BQ435" s="211">
        <v>1475</v>
      </c>
      <c r="BR435" s="211" t="s">
        <v>409</v>
      </c>
      <c r="BS435" s="211">
        <v>3.31</v>
      </c>
      <c r="BT435" s="210">
        <v>0</v>
      </c>
      <c r="BU435" s="258">
        <v>7.5412252097524748</v>
      </c>
      <c r="BV435" s="138">
        <v>0.34658666666666665</v>
      </c>
    </row>
    <row r="436" spans="1:74">
      <c r="A436" s="116">
        <v>25</v>
      </c>
      <c r="B436" s="116">
        <f>COUNTIFS($D$2:D436,D436,$F$2:F436,F436)</f>
        <v>1</v>
      </c>
      <c r="C436" s="189">
        <v>7921</v>
      </c>
      <c r="D436" s="154" t="s">
        <v>2246</v>
      </c>
      <c r="E436" s="152" t="s">
        <v>987</v>
      </c>
      <c r="F436" s="152">
        <v>9112125704</v>
      </c>
      <c r="G436" s="152">
        <v>27</v>
      </c>
      <c r="H436" s="152" t="s">
        <v>2245</v>
      </c>
      <c r="I436" s="324" t="s">
        <v>923</v>
      </c>
      <c r="J436" s="153" t="s">
        <v>812</v>
      </c>
      <c r="K436" s="318" t="s">
        <v>670</v>
      </c>
      <c r="L436" s="152">
        <v>4</v>
      </c>
      <c r="M436" s="152" t="s">
        <v>906</v>
      </c>
      <c r="N436" s="152" t="s">
        <v>409</v>
      </c>
      <c r="O436" s="152"/>
      <c r="P436" s="380" t="s">
        <v>2228</v>
      </c>
      <c r="S436" s="261" t="s">
        <v>2172</v>
      </c>
      <c r="T436" s="286" t="s">
        <v>1515</v>
      </c>
      <c r="U436" s="350" t="s">
        <v>1477</v>
      </c>
      <c r="V436" s="261" t="s">
        <v>2219</v>
      </c>
      <c r="W436" s="388" t="s">
        <v>1511</v>
      </c>
      <c r="X436" s="261" t="s">
        <v>1477</v>
      </c>
      <c r="Y436" s="261" t="s">
        <v>1477</v>
      </c>
      <c r="Z436" s="260"/>
      <c r="AA436" s="260"/>
      <c r="AB436" s="339"/>
      <c r="AC436" s="334"/>
      <c r="AD436" s="334"/>
      <c r="AE436" s="334"/>
      <c r="AF436" s="334"/>
      <c r="AG436" s="222" t="s">
        <v>777</v>
      </c>
      <c r="AH436" s="126">
        <v>41.6</v>
      </c>
      <c r="AI436" s="146">
        <v>45.9</v>
      </c>
      <c r="AJ436" s="145">
        <v>5.16</v>
      </c>
      <c r="AK436" s="139">
        <v>24.2</v>
      </c>
      <c r="AL436" s="144">
        <v>0.66</v>
      </c>
      <c r="AM436" s="139">
        <v>2.0699999999999998</v>
      </c>
      <c r="AN436" s="116" t="s">
        <v>124</v>
      </c>
      <c r="AO436" s="143">
        <v>10.6</v>
      </c>
      <c r="AP436" s="361">
        <v>5.8999999999999997E-2</v>
      </c>
      <c r="AQ436" s="116">
        <v>59.6</v>
      </c>
      <c r="AR436" s="116">
        <v>40.1</v>
      </c>
      <c r="AS436" s="142">
        <v>1.486284289276808</v>
      </c>
      <c r="AT436" s="141">
        <v>0.56999999999999995</v>
      </c>
      <c r="AU436" s="116" t="s">
        <v>124</v>
      </c>
      <c r="AV436" s="139">
        <v>11.1</v>
      </c>
      <c r="AW436" s="366">
        <v>23.8</v>
      </c>
      <c r="AX436" s="139">
        <v>16.399999999999999</v>
      </c>
      <c r="AY436" s="139">
        <v>100</v>
      </c>
      <c r="AZ436" s="360">
        <v>6625</v>
      </c>
      <c r="BA436" s="139">
        <v>0</v>
      </c>
      <c r="BB436" s="139">
        <v>46.099999999999994</v>
      </c>
      <c r="BC436" s="139">
        <v>9.8000000000000007</v>
      </c>
      <c r="BD436" s="139">
        <v>4.0999999999999996</v>
      </c>
      <c r="BE436" s="139">
        <v>29.7</v>
      </c>
      <c r="BF436" s="139">
        <v>12.3</v>
      </c>
      <c r="BG436" s="139">
        <v>58.4</v>
      </c>
      <c r="BH436" s="139">
        <v>29.7</v>
      </c>
      <c r="BI436" s="139">
        <v>1.2</v>
      </c>
      <c r="BJ436" s="116" t="s">
        <v>792</v>
      </c>
      <c r="BK436" s="211" t="s">
        <v>409</v>
      </c>
      <c r="BL436" s="211" t="s">
        <v>409</v>
      </c>
      <c r="BM436" s="211">
        <v>224</v>
      </c>
      <c r="BN436" s="211">
        <v>10.3</v>
      </c>
      <c r="BO436" s="211">
        <v>89.7</v>
      </c>
      <c r="BP436" s="211" t="s">
        <v>409</v>
      </c>
      <c r="BQ436" s="211" t="s">
        <v>409</v>
      </c>
      <c r="BR436" s="211" t="s">
        <v>409</v>
      </c>
      <c r="BS436" s="211" t="s">
        <v>409</v>
      </c>
      <c r="BT436" s="210">
        <v>0</v>
      </c>
      <c r="BU436" s="258">
        <v>1.905744619462362</v>
      </c>
      <c r="BV436" s="138">
        <v>0.10392</v>
      </c>
    </row>
    <row r="437" spans="1:74">
      <c r="A437" s="116">
        <v>26</v>
      </c>
      <c r="B437" s="116">
        <f>COUNTIFS($D$2:D437,D437,$F$2:F437,F437)</f>
        <v>1</v>
      </c>
      <c r="C437" s="189">
        <v>7922</v>
      </c>
      <c r="D437" s="154" t="s">
        <v>1580</v>
      </c>
      <c r="E437" s="152" t="s">
        <v>1579</v>
      </c>
      <c r="F437" s="152">
        <v>470802768</v>
      </c>
      <c r="G437" s="152">
        <v>71</v>
      </c>
      <c r="H437" s="152" t="s">
        <v>2245</v>
      </c>
      <c r="I437" s="324" t="s">
        <v>2244</v>
      </c>
      <c r="J437" s="153" t="s">
        <v>812</v>
      </c>
      <c r="K437" s="318" t="s">
        <v>670</v>
      </c>
      <c r="L437" s="152">
        <v>10</v>
      </c>
      <c r="M437" s="152">
        <v>1</v>
      </c>
      <c r="N437" s="152" t="s">
        <v>822</v>
      </c>
      <c r="O437" s="152"/>
      <c r="P437" s="380" t="s">
        <v>2228</v>
      </c>
      <c r="S437" s="261" t="s">
        <v>2172</v>
      </c>
      <c r="T437" s="286" t="s">
        <v>1515</v>
      </c>
      <c r="U437" s="350" t="s">
        <v>1477</v>
      </c>
      <c r="V437" s="261" t="s">
        <v>2219</v>
      </c>
      <c r="W437" s="388" t="s">
        <v>1511</v>
      </c>
      <c r="X437" s="261" t="s">
        <v>1477</v>
      </c>
      <c r="Y437" s="261" t="s">
        <v>1477</v>
      </c>
      <c r="Z437" s="260"/>
      <c r="AA437" s="260"/>
      <c r="AB437" s="339"/>
      <c r="AC437" s="334"/>
      <c r="AD437" s="334"/>
      <c r="AE437" s="334"/>
      <c r="AF437" s="334"/>
      <c r="AG437" s="222" t="s">
        <v>777</v>
      </c>
      <c r="AH437" s="126">
        <v>33.700000000000003</v>
      </c>
      <c r="AI437" s="146">
        <v>50.9</v>
      </c>
      <c r="AJ437" s="145">
        <v>6.94</v>
      </c>
      <c r="AK437" s="139">
        <v>20.6</v>
      </c>
      <c r="AL437" s="144">
        <v>0.93</v>
      </c>
      <c r="AM437" s="139">
        <v>3.34</v>
      </c>
      <c r="AN437" s="116" t="s">
        <v>124</v>
      </c>
      <c r="AO437" s="143">
        <v>16.600000000000001</v>
      </c>
      <c r="AP437" s="361">
        <v>7.5999999999999998E-2</v>
      </c>
      <c r="AQ437" s="116">
        <v>41.7</v>
      </c>
      <c r="AR437" s="116">
        <v>58</v>
      </c>
      <c r="AS437" s="142">
        <v>0.71896551724137936</v>
      </c>
      <c r="AT437" s="141">
        <v>0.15</v>
      </c>
      <c r="AU437" s="116" t="s">
        <v>124</v>
      </c>
      <c r="AV437" s="139">
        <v>9.4600000000000009</v>
      </c>
      <c r="AW437" s="366">
        <v>14.2</v>
      </c>
      <c r="AX437" s="139">
        <v>37.6</v>
      </c>
      <c r="AY437" s="139">
        <v>100</v>
      </c>
      <c r="AZ437" s="360">
        <v>6854</v>
      </c>
      <c r="BA437" s="139">
        <v>0</v>
      </c>
      <c r="BB437" s="139">
        <v>56.8</v>
      </c>
      <c r="BC437" s="139">
        <v>37.200000000000003</v>
      </c>
      <c r="BD437" s="139">
        <v>22.5</v>
      </c>
      <c r="BE437" s="139">
        <v>25</v>
      </c>
      <c r="BF437" s="139">
        <v>15.1</v>
      </c>
      <c r="BG437" s="139">
        <v>31.7</v>
      </c>
      <c r="BH437" s="139">
        <v>19.2</v>
      </c>
      <c r="BI437" s="139">
        <v>0.62</v>
      </c>
      <c r="BJ437" s="116" t="s">
        <v>792</v>
      </c>
      <c r="BK437" s="211" t="s">
        <v>409</v>
      </c>
      <c r="BL437" s="211" t="s">
        <v>409</v>
      </c>
      <c r="BM437" s="211">
        <v>1160</v>
      </c>
      <c r="BN437" s="211">
        <v>24.7</v>
      </c>
      <c r="BO437" s="211">
        <v>75.3</v>
      </c>
      <c r="BP437" s="211" t="s">
        <v>409</v>
      </c>
      <c r="BQ437" s="211" t="s">
        <v>409</v>
      </c>
      <c r="BR437" s="211" t="s">
        <v>409</v>
      </c>
      <c r="BS437" s="211" t="s">
        <v>409</v>
      </c>
      <c r="BT437" s="210">
        <v>0</v>
      </c>
      <c r="BU437" s="258">
        <v>17.934835154210578</v>
      </c>
      <c r="BV437" s="138">
        <v>0.1484</v>
      </c>
    </row>
    <row r="438" spans="1:74">
      <c r="A438" s="116">
        <v>27</v>
      </c>
      <c r="B438" s="116">
        <f>COUNTIFS($D$2:D438,D438,$F$2:F438,F438)</f>
        <v>2</v>
      </c>
      <c r="C438" s="189">
        <v>7926</v>
      </c>
      <c r="D438" s="154" t="s">
        <v>2243</v>
      </c>
      <c r="E438" s="152" t="s">
        <v>941</v>
      </c>
      <c r="F438" s="152">
        <v>5712271851</v>
      </c>
      <c r="G438" s="152">
        <v>61</v>
      </c>
      <c r="H438" s="152" t="s">
        <v>2242</v>
      </c>
      <c r="I438" s="324" t="s">
        <v>2241</v>
      </c>
      <c r="J438" s="153" t="s">
        <v>812</v>
      </c>
      <c r="K438" s="318" t="s">
        <v>670</v>
      </c>
      <c r="L438" s="152">
        <v>9</v>
      </c>
      <c r="M438" s="152">
        <v>1</v>
      </c>
      <c r="N438" s="152" t="s">
        <v>409</v>
      </c>
      <c r="O438" s="152"/>
      <c r="P438" s="380" t="s">
        <v>2228</v>
      </c>
      <c r="S438" s="261" t="s">
        <v>2172</v>
      </c>
      <c r="T438" s="286" t="s">
        <v>1515</v>
      </c>
      <c r="U438" s="350" t="s">
        <v>1477</v>
      </c>
      <c r="V438" s="261" t="s">
        <v>2219</v>
      </c>
      <c r="W438" s="388" t="s">
        <v>1511</v>
      </c>
      <c r="X438" s="261" t="s">
        <v>1477</v>
      </c>
      <c r="Y438" s="261" t="s">
        <v>1477</v>
      </c>
      <c r="Z438" s="260"/>
      <c r="AA438" s="260"/>
      <c r="AB438" s="339"/>
      <c r="AC438" s="334"/>
      <c r="AD438" s="334"/>
      <c r="AE438" s="334"/>
      <c r="AF438" s="334"/>
      <c r="AG438" s="222" t="s">
        <v>777</v>
      </c>
      <c r="AH438" s="126">
        <v>21.6</v>
      </c>
      <c r="AI438" s="146">
        <v>36.799999999999997</v>
      </c>
      <c r="AJ438" s="145">
        <v>38.4</v>
      </c>
      <c r="AK438" s="139">
        <v>17.3</v>
      </c>
      <c r="AL438" s="144">
        <v>0.24</v>
      </c>
      <c r="AM438" s="139">
        <v>1.28</v>
      </c>
      <c r="AN438" s="116" t="s">
        <v>124</v>
      </c>
      <c r="AO438" s="143">
        <v>35.4</v>
      </c>
      <c r="AP438" s="361">
        <v>6.7000000000000004E-2</v>
      </c>
      <c r="AQ438" s="116">
        <v>27.1</v>
      </c>
      <c r="AR438" s="116">
        <v>72.400000000000006</v>
      </c>
      <c r="AS438" s="142">
        <v>0.37430939226519339</v>
      </c>
      <c r="AT438" s="141">
        <v>0.41</v>
      </c>
      <c r="AU438" s="116" t="s">
        <v>124</v>
      </c>
      <c r="AV438" s="139">
        <v>8.11</v>
      </c>
      <c r="AW438" s="366">
        <v>11</v>
      </c>
      <c r="AX438" s="139">
        <v>31.7</v>
      </c>
      <c r="AY438" s="139">
        <v>100</v>
      </c>
      <c r="AZ438" s="360">
        <v>8510</v>
      </c>
      <c r="BA438" s="139">
        <v>0</v>
      </c>
      <c r="BB438" s="139">
        <v>35.4</v>
      </c>
      <c r="BC438" s="139">
        <v>61.8</v>
      </c>
      <c r="BD438" s="139">
        <v>22.9</v>
      </c>
      <c r="BE438" s="139">
        <v>23.7</v>
      </c>
      <c r="BF438" s="139">
        <v>8.8000000000000007</v>
      </c>
      <c r="BG438" s="139">
        <v>9.9</v>
      </c>
      <c r="BH438" s="139">
        <v>3.7</v>
      </c>
      <c r="BI438" s="139">
        <v>0.31</v>
      </c>
      <c r="BJ438" s="118" t="s">
        <v>786</v>
      </c>
      <c r="BK438" s="211">
        <v>0.6</v>
      </c>
      <c r="BL438" s="211" t="s">
        <v>409</v>
      </c>
      <c r="BM438" s="211">
        <v>1491</v>
      </c>
      <c r="BN438" s="211">
        <v>22.9</v>
      </c>
      <c r="BO438" s="211">
        <v>77.099999999999994</v>
      </c>
      <c r="BP438" s="208" t="s">
        <v>409</v>
      </c>
      <c r="BQ438" s="208" t="s">
        <v>409</v>
      </c>
      <c r="BR438" s="208" t="s">
        <v>409</v>
      </c>
      <c r="BS438" s="208" t="s">
        <v>409</v>
      </c>
      <c r="BT438" s="210">
        <v>0</v>
      </c>
      <c r="BU438" s="258">
        <v>85.029876227059319</v>
      </c>
      <c r="BV438" s="138">
        <v>0.4250133333333333</v>
      </c>
    </row>
    <row r="439" spans="1:74">
      <c r="A439" s="116">
        <v>28</v>
      </c>
      <c r="B439" s="116">
        <f>COUNTIFS($D$2:D439,D439,$F$2:F439,F439)</f>
        <v>1</v>
      </c>
      <c r="C439" s="189">
        <v>7935</v>
      </c>
      <c r="D439" s="154" t="s">
        <v>90</v>
      </c>
      <c r="E439" s="152" t="s">
        <v>816</v>
      </c>
      <c r="F439" s="152">
        <v>6105170126</v>
      </c>
      <c r="G439" s="152">
        <v>57</v>
      </c>
      <c r="H439" s="152" t="s">
        <v>2240</v>
      </c>
      <c r="I439" s="324" t="s">
        <v>622</v>
      </c>
      <c r="J439" s="153" t="s">
        <v>812</v>
      </c>
      <c r="K439" s="318" t="s">
        <v>670</v>
      </c>
      <c r="L439" s="152">
        <v>47</v>
      </c>
      <c r="M439" s="152">
        <v>6</v>
      </c>
      <c r="N439" s="152" t="s">
        <v>843</v>
      </c>
      <c r="O439" s="152"/>
      <c r="P439" s="380" t="s">
        <v>2228</v>
      </c>
      <c r="S439" s="261" t="s">
        <v>2172</v>
      </c>
      <c r="T439" s="286" t="s">
        <v>1515</v>
      </c>
      <c r="U439" s="350" t="s">
        <v>1477</v>
      </c>
      <c r="V439" s="261" t="s">
        <v>2219</v>
      </c>
      <c r="W439" s="388" t="s">
        <v>1511</v>
      </c>
      <c r="X439" s="261" t="s">
        <v>1477</v>
      </c>
      <c r="Y439" s="261" t="s">
        <v>1477</v>
      </c>
      <c r="Z439" s="260"/>
      <c r="AA439" s="260"/>
      <c r="AB439" s="339"/>
      <c r="AC439" s="334"/>
      <c r="AD439" s="334"/>
      <c r="AE439" s="334"/>
      <c r="AF439" s="334"/>
      <c r="AG439" s="222" t="s">
        <v>777</v>
      </c>
      <c r="AH439" s="126">
        <v>9.52</v>
      </c>
      <c r="AI439" s="146">
        <v>8.18</v>
      </c>
      <c r="AJ439" s="145">
        <v>77.3</v>
      </c>
      <c r="AK439" s="139">
        <v>5.3</v>
      </c>
      <c r="AL439" s="144">
        <v>0.51</v>
      </c>
      <c r="AM439" s="139">
        <v>7.24</v>
      </c>
      <c r="AN439" s="116" t="s">
        <v>124</v>
      </c>
      <c r="AO439" s="143">
        <v>0.77</v>
      </c>
      <c r="AP439" s="361">
        <v>7.2100000000000003E-3</v>
      </c>
      <c r="AQ439" s="116">
        <v>63.6</v>
      </c>
      <c r="AR439" s="116">
        <v>36.299999999999997</v>
      </c>
      <c r="AS439" s="142">
        <v>1.7520661157024795</v>
      </c>
      <c r="AT439" s="141">
        <v>0.39</v>
      </c>
      <c r="AU439" s="116" t="s">
        <v>124</v>
      </c>
      <c r="AV439" s="139">
        <v>2.83</v>
      </c>
      <c r="AW439" s="366">
        <v>7.41</v>
      </c>
      <c r="AX439" s="139">
        <v>9.23</v>
      </c>
      <c r="AY439" s="139">
        <v>92.4</v>
      </c>
      <c r="AZ439" s="360">
        <v>11774</v>
      </c>
      <c r="BA439" s="139">
        <v>7.5999999999999943</v>
      </c>
      <c r="BB439" s="139">
        <v>9.39</v>
      </c>
      <c r="BC439" s="139">
        <v>24.9</v>
      </c>
      <c r="BD439" s="139">
        <v>2.78</v>
      </c>
      <c r="BE439" s="139">
        <v>57.7</v>
      </c>
      <c r="BF439" s="139">
        <v>6.45</v>
      </c>
      <c r="BG439" s="139">
        <v>1.44</v>
      </c>
      <c r="BH439" s="139">
        <v>0.16</v>
      </c>
      <c r="BI439" s="139">
        <v>0.47</v>
      </c>
      <c r="BJ439" s="116" t="s">
        <v>778</v>
      </c>
      <c r="BK439" s="211">
        <v>239.2</v>
      </c>
      <c r="BL439" s="211" t="s">
        <v>409</v>
      </c>
      <c r="BM439" s="211">
        <v>54352</v>
      </c>
      <c r="BN439" s="211">
        <v>85.1</v>
      </c>
      <c r="BO439" s="211">
        <v>14.9</v>
      </c>
      <c r="BP439" s="211">
        <v>49.5</v>
      </c>
      <c r="BQ439" s="211" t="s">
        <v>411</v>
      </c>
      <c r="BR439" s="211">
        <v>3007.6</v>
      </c>
      <c r="BS439" s="211">
        <v>13.14</v>
      </c>
      <c r="BT439" s="210" t="s">
        <v>779</v>
      </c>
      <c r="BU439" s="258">
        <v>65.682200175514268</v>
      </c>
      <c r="BV439" s="138">
        <v>5.8878399999999997</v>
      </c>
    </row>
    <row r="440" spans="1:74">
      <c r="A440" s="116">
        <v>29</v>
      </c>
      <c r="B440" s="116">
        <f>COUNTIFS($D$2:D440,D440,$F$2:F440,F440)</f>
        <v>1</v>
      </c>
      <c r="C440" s="189">
        <v>7988</v>
      </c>
      <c r="D440" s="154" t="s">
        <v>2176</v>
      </c>
      <c r="E440" s="152" t="s">
        <v>834</v>
      </c>
      <c r="F440" s="152">
        <v>6805067203</v>
      </c>
      <c r="G440" s="152">
        <v>50</v>
      </c>
      <c r="H440" s="152" t="s">
        <v>2238</v>
      </c>
      <c r="I440" s="324" t="s">
        <v>2175</v>
      </c>
      <c r="J440" s="153" t="s">
        <v>812</v>
      </c>
      <c r="K440" s="318" t="s">
        <v>670</v>
      </c>
      <c r="L440" s="152">
        <v>5</v>
      </c>
      <c r="M440" s="152" t="s">
        <v>868</v>
      </c>
      <c r="N440" s="152" t="s">
        <v>409</v>
      </c>
      <c r="O440" s="152"/>
      <c r="P440" s="380" t="s">
        <v>2142</v>
      </c>
      <c r="S440" s="261" t="s">
        <v>2172</v>
      </c>
      <c r="T440" s="286" t="s">
        <v>1515</v>
      </c>
      <c r="U440" s="350" t="s">
        <v>1477</v>
      </c>
      <c r="V440" s="261" t="s">
        <v>2219</v>
      </c>
      <c r="W440" s="388" t="s">
        <v>1511</v>
      </c>
      <c r="X440" s="261" t="s">
        <v>1477</v>
      </c>
      <c r="Y440" s="261" t="s">
        <v>1477</v>
      </c>
      <c r="Z440" s="260"/>
      <c r="AA440" s="260"/>
      <c r="AB440" s="339"/>
      <c r="AC440" s="334"/>
      <c r="AD440" s="334"/>
      <c r="AE440" s="334"/>
      <c r="AF440" s="334"/>
      <c r="AG440" s="222" t="s">
        <v>777</v>
      </c>
      <c r="AH440" s="126">
        <v>19.399999999999999</v>
      </c>
      <c r="AI440" s="146">
        <v>73.7</v>
      </c>
      <c r="AJ440" s="145">
        <v>4.34</v>
      </c>
      <c r="AK440" s="139">
        <v>14.2</v>
      </c>
      <c r="AL440" s="144">
        <v>0.45</v>
      </c>
      <c r="AM440" s="139">
        <v>2.5299999999999998</v>
      </c>
      <c r="AN440" s="116" t="s">
        <v>124</v>
      </c>
      <c r="AO440" s="143">
        <v>33.799999999999997</v>
      </c>
      <c r="AP440" s="361">
        <v>0.17</v>
      </c>
      <c r="AQ440" s="116">
        <v>65.400000000000006</v>
      </c>
      <c r="AR440" s="116">
        <v>34.5</v>
      </c>
      <c r="AS440" s="142">
        <v>1.8956521739130436</v>
      </c>
      <c r="AT440" s="141">
        <v>0.22</v>
      </c>
      <c r="AU440" s="116" t="s">
        <v>124</v>
      </c>
      <c r="AV440" s="139">
        <v>1.79</v>
      </c>
      <c r="AW440" s="366">
        <v>3.11</v>
      </c>
      <c r="AX440" s="139">
        <v>53.76</v>
      </c>
      <c r="AY440" s="139">
        <v>90.6</v>
      </c>
      <c r="AZ440" s="360">
        <v>15648</v>
      </c>
      <c r="BA440" s="139">
        <v>9.4000000000000057</v>
      </c>
      <c r="BB440" s="139">
        <v>65.459999999999994</v>
      </c>
      <c r="BC440" s="139">
        <v>59.4</v>
      </c>
      <c r="BD440" s="139">
        <v>43.8</v>
      </c>
      <c r="BE440" s="139">
        <v>13.5</v>
      </c>
      <c r="BF440" s="139">
        <v>9.9600000000000009</v>
      </c>
      <c r="BG440" s="139">
        <v>15.9</v>
      </c>
      <c r="BH440" s="139">
        <v>11.7</v>
      </c>
      <c r="BI440" s="139">
        <v>0.61</v>
      </c>
      <c r="BJ440" s="118" t="s">
        <v>792</v>
      </c>
      <c r="BK440" s="211" t="s">
        <v>409</v>
      </c>
      <c r="BL440" s="211" t="s">
        <v>409</v>
      </c>
      <c r="BM440" s="211">
        <v>559</v>
      </c>
      <c r="BN440" s="211">
        <v>7.9</v>
      </c>
      <c r="BO440" s="211">
        <v>92.1</v>
      </c>
      <c r="BP440" s="211" t="s">
        <v>409</v>
      </c>
      <c r="BQ440" s="211" t="s">
        <v>409</v>
      </c>
      <c r="BR440" s="211" t="s">
        <v>409</v>
      </c>
      <c r="BS440" s="211" t="s">
        <v>409</v>
      </c>
      <c r="BT440" s="210">
        <v>0</v>
      </c>
      <c r="BU440" s="258">
        <v>73.658536585365852</v>
      </c>
      <c r="BV440" s="138">
        <v>0.14898666666666668</v>
      </c>
    </row>
    <row r="441" spans="1:74">
      <c r="A441" s="116">
        <v>30</v>
      </c>
      <c r="B441" s="116">
        <f>COUNTIFS($D$2:D441,D441,$F$2:F441,F441)</f>
        <v>1</v>
      </c>
      <c r="C441" s="189">
        <v>7989</v>
      </c>
      <c r="D441" s="154" t="s">
        <v>2239</v>
      </c>
      <c r="E441" s="152" t="s">
        <v>1387</v>
      </c>
      <c r="F441" s="152">
        <v>7756155352</v>
      </c>
      <c r="G441" s="152">
        <v>41</v>
      </c>
      <c r="H441" s="152" t="s">
        <v>2238</v>
      </c>
      <c r="I441" s="324" t="s">
        <v>2237</v>
      </c>
      <c r="J441" s="153" t="s">
        <v>812</v>
      </c>
      <c r="K441" s="318" t="s">
        <v>670</v>
      </c>
      <c r="L441" s="152">
        <v>5</v>
      </c>
      <c r="M441" s="152">
        <v>2</v>
      </c>
      <c r="N441" s="152" t="s">
        <v>409</v>
      </c>
      <c r="O441" s="152"/>
      <c r="P441" s="380" t="s">
        <v>2142</v>
      </c>
      <c r="S441" s="261" t="s">
        <v>2172</v>
      </c>
      <c r="T441" s="286" t="s">
        <v>1515</v>
      </c>
      <c r="U441" s="350" t="s">
        <v>1477</v>
      </c>
      <c r="V441" s="261" t="s">
        <v>2219</v>
      </c>
      <c r="W441" s="388" t="s">
        <v>1511</v>
      </c>
      <c r="X441" s="261" t="s">
        <v>1477</v>
      </c>
      <c r="Y441" s="261" t="s">
        <v>1477</v>
      </c>
      <c r="Z441" s="260"/>
      <c r="AA441" s="260"/>
      <c r="AB441" s="339"/>
      <c r="AC441" s="334"/>
      <c r="AD441" s="334"/>
      <c r="AE441" s="334"/>
      <c r="AF441" s="334"/>
      <c r="AG441" s="222" t="s">
        <v>777</v>
      </c>
      <c r="AH441" s="126">
        <v>4.3499999999999996</v>
      </c>
      <c r="AI441" s="146">
        <v>6.74</v>
      </c>
      <c r="AJ441" s="145">
        <v>81.900000000000006</v>
      </c>
      <c r="AK441" s="139">
        <v>0.16</v>
      </c>
      <c r="AL441" s="144">
        <v>0</v>
      </c>
      <c r="AM441" s="139">
        <v>0</v>
      </c>
      <c r="AN441" s="116" t="s">
        <v>124</v>
      </c>
      <c r="AO441" s="143">
        <v>0</v>
      </c>
      <c r="AP441" s="361">
        <v>2.8000000000000001E-2</v>
      </c>
      <c r="AQ441" s="116">
        <v>53.6</v>
      </c>
      <c r="AR441" s="116">
        <v>46.4</v>
      </c>
      <c r="AS441" s="142">
        <v>1.1551724137931034</v>
      </c>
      <c r="AT441" s="141">
        <v>4.8500000000000001E-3</v>
      </c>
      <c r="AU441" s="116" t="s">
        <v>124</v>
      </c>
      <c r="AV441" s="139">
        <v>0</v>
      </c>
      <c r="AW441" s="366">
        <v>15.4</v>
      </c>
      <c r="AX441" s="139">
        <v>6.41</v>
      </c>
      <c r="AY441" s="139">
        <v>88.2</v>
      </c>
      <c r="AZ441" s="360">
        <v>15266</v>
      </c>
      <c r="BA441" s="139">
        <v>11.799999999999997</v>
      </c>
      <c r="BB441" s="139">
        <v>7.25</v>
      </c>
      <c r="BC441" s="139">
        <v>40.6</v>
      </c>
      <c r="BD441" s="139">
        <v>3.42</v>
      </c>
      <c r="BE441" s="139">
        <v>35.5</v>
      </c>
      <c r="BF441" s="139">
        <v>2.99</v>
      </c>
      <c r="BG441" s="139">
        <v>9.91</v>
      </c>
      <c r="BH441" s="139">
        <v>0.84</v>
      </c>
      <c r="BI441" s="139">
        <v>7.9000000000000001E-2</v>
      </c>
      <c r="BJ441" s="116" t="s">
        <v>784</v>
      </c>
      <c r="BK441" s="211" t="s">
        <v>409</v>
      </c>
      <c r="BL441" s="211" t="s">
        <v>409</v>
      </c>
      <c r="BM441" s="211">
        <v>535</v>
      </c>
      <c r="BN441" s="211">
        <v>49.9</v>
      </c>
      <c r="BO441" s="211">
        <v>50.1</v>
      </c>
      <c r="BP441" s="211" t="s">
        <v>409</v>
      </c>
      <c r="BQ441" s="211" t="s">
        <v>409</v>
      </c>
      <c r="BR441" s="211" t="s">
        <v>409</v>
      </c>
      <c r="BS441" s="211" t="s">
        <v>409</v>
      </c>
      <c r="BT441" s="210">
        <v>0</v>
      </c>
      <c r="BU441" s="258">
        <v>16.603596559812352</v>
      </c>
      <c r="BV441" s="138">
        <v>0.14157333333333333</v>
      </c>
    </row>
    <row r="442" spans="1:74">
      <c r="A442" s="116">
        <v>31</v>
      </c>
      <c r="B442" s="116">
        <f>COUNTIFS($D$2:D442,D442,$F$2:F442,F442)</f>
        <v>2</v>
      </c>
      <c r="C442" s="189">
        <v>7994</v>
      </c>
      <c r="D442" s="154" t="s">
        <v>45</v>
      </c>
      <c r="E442" s="152" t="s">
        <v>826</v>
      </c>
      <c r="F442" s="152">
        <v>530211088</v>
      </c>
      <c r="G442" s="152">
        <v>65</v>
      </c>
      <c r="H442" s="152" t="s">
        <v>2236</v>
      </c>
      <c r="I442" s="324" t="s">
        <v>1128</v>
      </c>
      <c r="J442" s="153" t="s">
        <v>812</v>
      </c>
      <c r="K442" s="318" t="s">
        <v>670</v>
      </c>
      <c r="L442" s="152">
        <v>10</v>
      </c>
      <c r="M442" s="152">
        <v>10</v>
      </c>
      <c r="N442" s="152" t="s">
        <v>843</v>
      </c>
      <c r="O442" s="152"/>
      <c r="P442" s="380" t="s">
        <v>2142</v>
      </c>
      <c r="S442" s="261" t="s">
        <v>2172</v>
      </c>
      <c r="T442" s="286" t="s">
        <v>1515</v>
      </c>
      <c r="U442" s="350" t="s">
        <v>1477</v>
      </c>
      <c r="V442" s="261" t="s">
        <v>2219</v>
      </c>
      <c r="W442" s="388" t="s">
        <v>1511</v>
      </c>
      <c r="X442" s="261" t="s">
        <v>1477</v>
      </c>
      <c r="Y442" s="261" t="s">
        <v>1477</v>
      </c>
      <c r="Z442" s="260"/>
      <c r="AA442" s="260"/>
      <c r="AB442" s="339"/>
      <c r="AC442" s="334"/>
      <c r="AD442" s="334"/>
      <c r="AE442" s="334"/>
      <c r="AF442" s="334"/>
      <c r="AG442" s="222" t="s">
        <v>781</v>
      </c>
      <c r="AH442" s="424" t="s">
        <v>124</v>
      </c>
      <c r="AI442" s="423" t="s">
        <v>124</v>
      </c>
      <c r="AJ442" s="422" t="s">
        <v>124</v>
      </c>
      <c r="AK442" s="139">
        <v>6.19</v>
      </c>
      <c r="AL442" s="144">
        <v>1.1000000000000001</v>
      </c>
      <c r="AM442" s="139">
        <v>1.92</v>
      </c>
      <c r="AN442" s="116" t="s">
        <v>124</v>
      </c>
      <c r="AO442" s="143">
        <v>1.1599999999999999</v>
      </c>
      <c r="AP442" s="361">
        <v>0.1</v>
      </c>
      <c r="AQ442" s="116">
        <v>51.7</v>
      </c>
      <c r="AR442" s="116">
        <v>48.1</v>
      </c>
      <c r="AS442" s="142">
        <v>1.0748440748440748</v>
      </c>
      <c r="AT442" s="141">
        <v>0</v>
      </c>
      <c r="AU442" s="116" t="s">
        <v>124</v>
      </c>
      <c r="AV442" s="139">
        <v>11.6</v>
      </c>
      <c r="AW442" s="366">
        <v>12.5</v>
      </c>
      <c r="AX442" s="278" t="s">
        <v>124</v>
      </c>
      <c r="AY442" s="278" t="s">
        <v>124</v>
      </c>
      <c r="AZ442" s="278" t="s">
        <v>124</v>
      </c>
      <c r="BA442" s="278" t="s">
        <v>124</v>
      </c>
      <c r="BB442" s="278" t="s">
        <v>124</v>
      </c>
      <c r="BC442" s="278" t="s">
        <v>124</v>
      </c>
      <c r="BD442" s="278" t="s">
        <v>124</v>
      </c>
      <c r="BE442" s="278" t="s">
        <v>124</v>
      </c>
      <c r="BF442" s="278" t="s">
        <v>124</v>
      </c>
      <c r="BG442" s="278" t="s">
        <v>124</v>
      </c>
      <c r="BH442" s="278" t="s">
        <v>124</v>
      </c>
      <c r="BI442" s="278" t="s">
        <v>124</v>
      </c>
      <c r="BJ442" s="118" t="s">
        <v>124</v>
      </c>
      <c r="BK442" s="211" t="s">
        <v>409</v>
      </c>
      <c r="BL442" s="211" t="s">
        <v>409</v>
      </c>
      <c r="BM442" s="211">
        <v>188</v>
      </c>
      <c r="BN442" s="211">
        <v>60.6</v>
      </c>
      <c r="BO442" s="211">
        <v>39.4</v>
      </c>
      <c r="BP442" s="211">
        <v>0.3</v>
      </c>
      <c r="BQ442" s="211">
        <v>252.4</v>
      </c>
      <c r="BR442" s="211" t="s">
        <v>409</v>
      </c>
      <c r="BS442" s="211">
        <v>5</v>
      </c>
      <c r="BT442" s="211">
        <v>0</v>
      </c>
      <c r="BU442" s="258">
        <v>0.17232142857142857</v>
      </c>
      <c r="BV442" s="138">
        <v>3.6026666666666665E-2</v>
      </c>
    </row>
    <row r="443" spans="1:74">
      <c r="A443" s="116">
        <v>32</v>
      </c>
      <c r="B443" s="116">
        <f>COUNTIFS($D$2:D443,D443,$F$2:F443,F443)</f>
        <v>1</v>
      </c>
      <c r="C443" s="189">
        <v>8001</v>
      </c>
      <c r="D443" s="154" t="s">
        <v>1260</v>
      </c>
      <c r="E443" s="152" t="s">
        <v>1259</v>
      </c>
      <c r="F443" s="152">
        <v>470727406</v>
      </c>
      <c r="G443" s="152">
        <v>71</v>
      </c>
      <c r="H443" s="152" t="s">
        <v>2233</v>
      </c>
      <c r="I443" s="324" t="s">
        <v>60</v>
      </c>
      <c r="J443" s="153" t="s">
        <v>812</v>
      </c>
      <c r="K443" s="318" t="s">
        <v>670</v>
      </c>
      <c r="L443" s="152">
        <v>6</v>
      </c>
      <c r="M443" s="152">
        <v>8</v>
      </c>
      <c r="N443" s="152" t="s">
        <v>409</v>
      </c>
      <c r="O443" s="152"/>
      <c r="P443" s="152" t="s">
        <v>2228</v>
      </c>
      <c r="Q443" s="116"/>
      <c r="R443" s="116"/>
      <c r="S443" s="377" t="s">
        <v>2172</v>
      </c>
      <c r="T443" s="286" t="s">
        <v>1515</v>
      </c>
      <c r="U443" s="350" t="s">
        <v>1477</v>
      </c>
      <c r="V443" s="261" t="s">
        <v>2219</v>
      </c>
      <c r="W443" s="261" t="s">
        <v>1511</v>
      </c>
      <c r="X443" s="261" t="s">
        <v>1477</v>
      </c>
      <c r="Y443" s="261" t="s">
        <v>1477</v>
      </c>
      <c r="AA443" s="260"/>
      <c r="AG443" s="222" t="s">
        <v>777</v>
      </c>
      <c r="AH443" s="126">
        <v>35.1</v>
      </c>
      <c r="AI443" s="146">
        <v>54.8</v>
      </c>
      <c r="AJ443" s="145">
        <v>7.2</v>
      </c>
      <c r="AK443" s="139">
        <v>6.41</v>
      </c>
      <c r="AL443" s="144">
        <v>0.51</v>
      </c>
      <c r="AM443" s="139">
        <v>2</v>
      </c>
      <c r="AN443" s="116" t="s">
        <v>124</v>
      </c>
      <c r="AO443" s="143">
        <v>28.3</v>
      </c>
      <c r="AP443" s="361">
        <v>4.2000000000000003E-2</v>
      </c>
      <c r="AQ443" s="116">
        <v>64.099999999999994</v>
      </c>
      <c r="AR443" s="116">
        <v>35.5</v>
      </c>
      <c r="AS443" s="142">
        <v>1.8056338028169012</v>
      </c>
      <c r="AT443" s="141">
        <v>3.9E-2</v>
      </c>
      <c r="AU443" s="116" t="s">
        <v>124</v>
      </c>
      <c r="AV443" s="139">
        <v>21.7</v>
      </c>
      <c r="AW443" s="366">
        <v>36.200000000000003</v>
      </c>
      <c r="AX443" s="139">
        <v>33.099999999999994</v>
      </c>
      <c r="AY443" s="139">
        <v>87</v>
      </c>
      <c r="AZ443" s="360">
        <v>14262</v>
      </c>
      <c r="BA443" s="139">
        <v>13</v>
      </c>
      <c r="BB443" s="139">
        <v>45.099999999999994</v>
      </c>
      <c r="BC443" s="139">
        <v>21.9</v>
      </c>
      <c r="BD443" s="139">
        <v>11.7</v>
      </c>
      <c r="BE443" s="139">
        <v>40.200000000000003</v>
      </c>
      <c r="BF443" s="139">
        <v>21.4</v>
      </c>
      <c r="BG443" s="139">
        <v>22.6</v>
      </c>
      <c r="BH443" s="139">
        <v>12</v>
      </c>
      <c r="BI443" s="139">
        <v>1.7</v>
      </c>
      <c r="BJ443" s="116" t="s">
        <v>792</v>
      </c>
      <c r="BK443" s="211" t="s">
        <v>409</v>
      </c>
      <c r="BL443" s="211" t="s">
        <v>409</v>
      </c>
      <c r="BM443" s="211">
        <v>179</v>
      </c>
      <c r="BN443" s="211">
        <v>7.8</v>
      </c>
      <c r="BO443" s="211" t="s">
        <v>409</v>
      </c>
      <c r="BP443" s="211" t="s">
        <v>409</v>
      </c>
      <c r="BQ443" s="211" t="s">
        <v>409</v>
      </c>
      <c r="BR443" s="211" t="s">
        <v>409</v>
      </c>
      <c r="BS443" s="211" t="s">
        <v>409</v>
      </c>
      <c r="BT443" s="210">
        <v>0</v>
      </c>
      <c r="BU443" s="258">
        <v>3.7294015611448397</v>
      </c>
      <c r="BV443" s="138">
        <v>4.9306666666666665E-2</v>
      </c>
    </row>
    <row r="444" spans="1:74">
      <c r="A444" s="116">
        <v>33</v>
      </c>
      <c r="B444" s="116">
        <f>COUNTIFS($D$2:D444,D444,$F$2:F444,F444)</f>
        <v>1</v>
      </c>
      <c r="C444" s="279">
        <v>8002</v>
      </c>
      <c r="D444" s="282" t="s">
        <v>2235</v>
      </c>
      <c r="E444" s="266" t="s">
        <v>1111</v>
      </c>
      <c r="F444" s="435" t="s">
        <v>2234</v>
      </c>
      <c r="G444" s="152">
        <v>118</v>
      </c>
      <c r="H444" s="266" t="s">
        <v>2233</v>
      </c>
      <c r="I444" s="328" t="s">
        <v>294</v>
      </c>
      <c r="J444" s="271" t="s">
        <v>812</v>
      </c>
      <c r="K444" s="299" t="s">
        <v>670</v>
      </c>
      <c r="L444" s="266">
        <v>8</v>
      </c>
      <c r="M444" s="266">
        <v>5</v>
      </c>
      <c r="N444" s="266" t="s">
        <v>409</v>
      </c>
      <c r="O444" s="266"/>
      <c r="P444" s="152" t="s">
        <v>2228</v>
      </c>
      <c r="Q444" s="116"/>
      <c r="R444" s="116"/>
      <c r="S444" s="384" t="s">
        <v>2172</v>
      </c>
      <c r="T444" s="319" t="s">
        <v>1515</v>
      </c>
      <c r="U444" s="367" t="s">
        <v>1477</v>
      </c>
      <c r="V444" s="269" t="s">
        <v>2219</v>
      </c>
      <c r="W444" s="269" t="s">
        <v>1511</v>
      </c>
      <c r="X444" s="269" t="s">
        <v>1477</v>
      </c>
      <c r="Y444" s="269" t="s">
        <v>1477</v>
      </c>
      <c r="AA444" s="268"/>
      <c r="AG444" s="222" t="s">
        <v>777</v>
      </c>
      <c r="AH444" s="126">
        <v>38</v>
      </c>
      <c r="AI444" s="146">
        <v>3.43</v>
      </c>
      <c r="AJ444" s="145">
        <v>56.1</v>
      </c>
      <c r="AK444" s="139">
        <v>33.200000000000003</v>
      </c>
      <c r="AL444" s="144">
        <v>2.35</v>
      </c>
      <c r="AM444" s="139">
        <v>6.22</v>
      </c>
      <c r="AN444" s="116" t="s">
        <v>124</v>
      </c>
      <c r="AO444" s="143">
        <v>2.4900000000000002</v>
      </c>
      <c r="AP444" s="361">
        <v>3.5999999999999997E-2</v>
      </c>
      <c r="AQ444" s="116">
        <v>42</v>
      </c>
      <c r="AR444" s="116">
        <v>57.7</v>
      </c>
      <c r="AS444" s="142">
        <v>0.72790294627383012</v>
      </c>
      <c r="AT444" s="141">
        <v>1.3</v>
      </c>
      <c r="AU444" s="116" t="s">
        <v>124</v>
      </c>
      <c r="AV444" s="139">
        <v>17.7</v>
      </c>
      <c r="AW444" s="366">
        <v>9.7100000000000009</v>
      </c>
      <c r="AX444" s="139">
        <v>2.75</v>
      </c>
      <c r="AY444" s="139">
        <v>88.5</v>
      </c>
      <c r="AZ444" s="360">
        <v>12106</v>
      </c>
      <c r="BA444" s="139">
        <v>11.5</v>
      </c>
      <c r="BB444" s="139">
        <v>3.6</v>
      </c>
      <c r="BC444" s="139">
        <v>28.6</v>
      </c>
      <c r="BD444" s="139">
        <v>1.26</v>
      </c>
      <c r="BE444" s="139">
        <v>33.9</v>
      </c>
      <c r="BF444" s="139">
        <v>1.49</v>
      </c>
      <c r="BG444" s="139">
        <v>19.3</v>
      </c>
      <c r="BH444" s="139">
        <v>0.85</v>
      </c>
      <c r="BI444" s="139">
        <v>0.98</v>
      </c>
      <c r="BJ444" s="116" t="s">
        <v>780</v>
      </c>
      <c r="BK444" s="211" t="s">
        <v>409</v>
      </c>
      <c r="BL444" s="211" t="s">
        <v>409</v>
      </c>
      <c r="BM444" s="211">
        <v>9575</v>
      </c>
      <c r="BN444" s="211">
        <v>49.1</v>
      </c>
      <c r="BO444" s="211">
        <v>50.9</v>
      </c>
      <c r="BP444" s="211" t="s">
        <v>409</v>
      </c>
      <c r="BQ444" s="211" t="s">
        <v>409</v>
      </c>
      <c r="BR444" s="211" t="s">
        <v>409</v>
      </c>
      <c r="BS444" s="211" t="s">
        <v>409</v>
      </c>
      <c r="BT444" s="210">
        <v>0</v>
      </c>
      <c r="BU444" s="258">
        <v>88.775492833066636</v>
      </c>
      <c r="BV444" s="138">
        <v>2.7812533333333334</v>
      </c>
    </row>
    <row r="445" spans="1:74">
      <c r="A445" s="116">
        <v>34</v>
      </c>
      <c r="B445" s="116">
        <f>COUNTIFS($D$2:D445,D445,$F$2:F445,F445)</f>
        <v>1</v>
      </c>
      <c r="C445" s="421">
        <v>8006</v>
      </c>
      <c r="D445" s="420" t="s">
        <v>2218</v>
      </c>
      <c r="E445" s="411" t="s">
        <v>888</v>
      </c>
      <c r="F445" s="411">
        <v>450311412</v>
      </c>
      <c r="G445" s="152">
        <v>73</v>
      </c>
      <c r="H445" s="411" t="s">
        <v>2232</v>
      </c>
      <c r="I445" s="419" t="s">
        <v>2217</v>
      </c>
      <c r="J445" s="418" t="s">
        <v>812</v>
      </c>
      <c r="K445" s="417" t="s">
        <v>670</v>
      </c>
      <c r="L445" s="411">
        <v>20</v>
      </c>
      <c r="M445" s="411">
        <v>9</v>
      </c>
      <c r="N445" s="411"/>
      <c r="O445" s="411"/>
      <c r="P445" s="415" t="s">
        <v>2228</v>
      </c>
      <c r="Q445" s="415"/>
      <c r="R445" s="415"/>
      <c r="S445" s="412"/>
      <c r="T445" s="412"/>
      <c r="U445" s="414"/>
      <c r="V445" s="412"/>
      <c r="W445" s="413"/>
      <c r="X445" s="412"/>
      <c r="Y445" s="412"/>
      <c r="Z445" s="411"/>
      <c r="AA445" s="411"/>
      <c r="AB445" s="410"/>
      <c r="AC445" s="409"/>
      <c r="AD445" s="409"/>
      <c r="AE445" s="409"/>
      <c r="AF445" s="409"/>
      <c r="AG445" s="222" t="s">
        <v>2231</v>
      </c>
      <c r="AH445" s="408"/>
      <c r="AI445" s="407"/>
      <c r="AJ445" s="406"/>
      <c r="AK445" s="402"/>
      <c r="AL445" s="405"/>
      <c r="AM445" s="402"/>
      <c r="AN445" s="116" t="s">
        <v>124</v>
      </c>
      <c r="AO445" s="404"/>
      <c r="AP445" s="403"/>
      <c r="AQ445" s="402"/>
      <c r="AR445" s="402"/>
      <c r="AS445" s="142" t="e">
        <v>#DIV/0!</v>
      </c>
      <c r="AT445" s="401"/>
      <c r="AU445" s="116" t="s">
        <v>124</v>
      </c>
      <c r="AV445" s="400"/>
      <c r="AW445" s="399"/>
      <c r="AX445" s="118" t="s">
        <v>124</v>
      </c>
      <c r="AY445" s="118" t="s">
        <v>124</v>
      </c>
      <c r="AZ445" s="118" t="s">
        <v>124</v>
      </c>
      <c r="BA445" s="118" t="s">
        <v>124</v>
      </c>
      <c r="BB445" s="118" t="s">
        <v>124</v>
      </c>
      <c r="BC445" s="118" t="s">
        <v>124</v>
      </c>
      <c r="BD445" s="118" t="s">
        <v>124</v>
      </c>
      <c r="BE445" s="118" t="s">
        <v>124</v>
      </c>
      <c r="BF445" s="118" t="s">
        <v>124</v>
      </c>
      <c r="BG445" s="118" t="s">
        <v>124</v>
      </c>
      <c r="BH445" s="118" t="s">
        <v>124</v>
      </c>
      <c r="BI445" s="118" t="s">
        <v>124</v>
      </c>
      <c r="BJ445" s="398" t="s">
        <v>124</v>
      </c>
      <c r="BK445" s="214">
        <v>3</v>
      </c>
      <c r="BL445" s="214">
        <v>9.4</v>
      </c>
      <c r="BM445" s="214">
        <v>2843</v>
      </c>
      <c r="BN445" s="289">
        <v>51.4</v>
      </c>
      <c r="BO445" s="289">
        <v>48.6</v>
      </c>
      <c r="BP445" s="289" t="s">
        <v>409</v>
      </c>
      <c r="BQ445" s="289" t="s">
        <v>409</v>
      </c>
      <c r="BR445" s="289" t="s">
        <v>409</v>
      </c>
      <c r="BS445" s="214" t="s">
        <v>409</v>
      </c>
      <c r="BT445" s="214">
        <v>0</v>
      </c>
      <c r="BU445" s="258" t="s">
        <v>124</v>
      </c>
      <c r="BV445" s="138" t="e">
        <v>#VALUE!</v>
      </c>
    </row>
    <row r="446" spans="1:74">
      <c r="A446" s="116">
        <v>35</v>
      </c>
      <c r="B446" s="116">
        <f>COUNTIFS($D$2:D446,D446,$F$2:F446,F446)</f>
        <v>1</v>
      </c>
      <c r="C446" s="434">
        <v>8018</v>
      </c>
      <c r="D446" s="433" t="s">
        <v>497</v>
      </c>
      <c r="E446" s="426" t="s">
        <v>1419</v>
      </c>
      <c r="F446" s="426">
        <v>5708261460</v>
      </c>
      <c r="G446" s="152">
        <v>61</v>
      </c>
      <c r="H446" s="426" t="s">
        <v>2230</v>
      </c>
      <c r="I446" s="432" t="s">
        <v>363</v>
      </c>
      <c r="J446" s="192" t="s">
        <v>812</v>
      </c>
      <c r="K446" s="427" t="s">
        <v>670</v>
      </c>
      <c r="L446" s="426">
        <v>10</v>
      </c>
      <c r="M446" s="426">
        <v>7</v>
      </c>
      <c r="N446" s="426" t="s">
        <v>409</v>
      </c>
      <c r="O446" s="426"/>
      <c r="P446" s="152" t="s">
        <v>2228</v>
      </c>
      <c r="Q446" s="426"/>
      <c r="R446" s="426"/>
      <c r="S446" s="431" t="s">
        <v>2172</v>
      </c>
      <c r="T446" s="430" t="s">
        <v>1515</v>
      </c>
      <c r="U446" s="429" t="s">
        <v>1477</v>
      </c>
      <c r="V446" s="428" t="s">
        <v>2219</v>
      </c>
      <c r="W446" s="428" t="s">
        <v>1511</v>
      </c>
      <c r="X446" s="428" t="s">
        <v>1477</v>
      </c>
      <c r="Y446" s="428" t="s">
        <v>1477</v>
      </c>
      <c r="Z446" s="427"/>
      <c r="AA446" s="426"/>
      <c r="AB446" s="425"/>
      <c r="AC446" s="425"/>
      <c r="AD446" s="425"/>
      <c r="AE446" s="425"/>
      <c r="AF446" s="425"/>
      <c r="AG446" s="222" t="s">
        <v>781</v>
      </c>
      <c r="AH446" s="126">
        <v>0.41</v>
      </c>
      <c r="AI446" s="146">
        <v>1.22</v>
      </c>
      <c r="AJ446" s="145">
        <v>97.9</v>
      </c>
      <c r="AK446" s="139">
        <v>0.28000000000000003</v>
      </c>
      <c r="AL446" s="144">
        <v>1.6E-2</v>
      </c>
      <c r="AM446" s="139">
        <v>3.86</v>
      </c>
      <c r="AN446" s="116" t="s">
        <v>124</v>
      </c>
      <c r="AO446" s="143">
        <v>3.27</v>
      </c>
      <c r="AP446" s="361">
        <v>1.6E-2</v>
      </c>
      <c r="AQ446" s="116">
        <v>83.6</v>
      </c>
      <c r="AR446" s="116">
        <v>16.100000000000001</v>
      </c>
      <c r="AS446" s="142">
        <v>5.1925465838509313</v>
      </c>
      <c r="AT446" s="141">
        <v>1.2999999999999999E-2</v>
      </c>
      <c r="AU446" s="116" t="s">
        <v>124</v>
      </c>
      <c r="AV446" s="139">
        <v>12.9</v>
      </c>
      <c r="AW446" s="366">
        <v>31.7</v>
      </c>
      <c r="AX446" s="139">
        <v>0.95599999999999996</v>
      </c>
      <c r="AY446" s="139">
        <v>85.4</v>
      </c>
      <c r="AZ446" s="360">
        <v>5818</v>
      </c>
      <c r="BA446" s="139">
        <v>14.599999999999994</v>
      </c>
      <c r="BB446" s="139">
        <v>1.0109999999999999</v>
      </c>
      <c r="BC446" s="139">
        <v>5.0199999999999996</v>
      </c>
      <c r="BD446" s="139">
        <v>6.6000000000000003E-2</v>
      </c>
      <c r="BE446" s="139">
        <v>68.099999999999994</v>
      </c>
      <c r="BF446" s="139">
        <v>0.89</v>
      </c>
      <c r="BG446" s="139">
        <v>4.17</v>
      </c>
      <c r="BH446" s="139">
        <v>5.5E-2</v>
      </c>
      <c r="BI446" s="139">
        <v>1.9599999999999999E-3</v>
      </c>
      <c r="BJ446" s="118" t="s">
        <v>778</v>
      </c>
      <c r="BK446" s="211">
        <v>184.8</v>
      </c>
      <c r="BL446" s="211" t="s">
        <v>409</v>
      </c>
      <c r="BM446" s="211">
        <v>29978</v>
      </c>
      <c r="BN446" s="211">
        <v>97.4</v>
      </c>
      <c r="BO446" s="211">
        <v>2.6</v>
      </c>
      <c r="BP446" s="211" t="s">
        <v>409</v>
      </c>
      <c r="BQ446" s="211" t="s">
        <v>409</v>
      </c>
      <c r="BR446" s="211" t="s">
        <v>409</v>
      </c>
      <c r="BS446" s="211" t="s">
        <v>409</v>
      </c>
      <c r="BT446" s="210" t="s">
        <v>782</v>
      </c>
      <c r="BU446" s="258">
        <v>82.211538461538467</v>
      </c>
      <c r="BV446" s="138">
        <v>22.8</v>
      </c>
    </row>
    <row r="447" spans="1:74">
      <c r="A447" s="116">
        <v>36</v>
      </c>
      <c r="B447" s="116">
        <f>COUNTIFS($D$2:D447,D447,$F$2:F447,F447)</f>
        <v>1</v>
      </c>
      <c r="C447" s="374">
        <v>8020</v>
      </c>
      <c r="D447" s="284" t="s">
        <v>2229</v>
      </c>
      <c r="E447" s="373" t="s">
        <v>1465</v>
      </c>
      <c r="F447" s="152">
        <v>535618366</v>
      </c>
      <c r="G447" s="152">
        <v>65</v>
      </c>
      <c r="H447" s="152" t="s">
        <v>2220</v>
      </c>
      <c r="I447" s="324" t="s">
        <v>2133</v>
      </c>
      <c r="J447" s="194" t="s">
        <v>1031</v>
      </c>
      <c r="K447" s="318" t="s">
        <v>670</v>
      </c>
      <c r="L447" s="152">
        <v>2</v>
      </c>
      <c r="M447" s="152">
        <v>9</v>
      </c>
      <c r="N447" s="152" t="s">
        <v>843</v>
      </c>
      <c r="O447" s="152"/>
      <c r="P447" s="152" t="s">
        <v>2228</v>
      </c>
      <c r="Q447" s="152"/>
      <c r="R447" s="152"/>
      <c r="S447" s="384" t="s">
        <v>2172</v>
      </c>
      <c r="T447" s="367" t="s">
        <v>1477</v>
      </c>
      <c r="U447" s="367" t="s">
        <v>1477</v>
      </c>
      <c r="V447" s="269" t="s">
        <v>2219</v>
      </c>
      <c r="W447" s="388"/>
      <c r="X447" s="261" t="s">
        <v>1477</v>
      </c>
      <c r="Y447" s="261" t="s">
        <v>1477</v>
      </c>
      <c r="Z447" s="395"/>
      <c r="AA447" s="260"/>
      <c r="AG447" s="222" t="s">
        <v>1501</v>
      </c>
      <c r="AH447" s="424" t="s">
        <v>124</v>
      </c>
      <c r="AI447" s="423" t="s">
        <v>124</v>
      </c>
      <c r="AJ447" s="422" t="s">
        <v>124</v>
      </c>
      <c r="AK447" s="139">
        <v>26.9</v>
      </c>
      <c r="AL447" s="144">
        <v>0.64</v>
      </c>
      <c r="AM447" s="139">
        <v>1.58</v>
      </c>
      <c r="AN447" s="116" t="s">
        <v>124</v>
      </c>
      <c r="AO447" s="143">
        <v>3.06</v>
      </c>
      <c r="AP447" s="361">
        <v>8.4000000000000005E-2</v>
      </c>
      <c r="AQ447" s="116">
        <v>43.4</v>
      </c>
      <c r="AR447" s="116">
        <v>55.4</v>
      </c>
      <c r="AS447" s="142">
        <v>0.78339350180505418</v>
      </c>
      <c r="AT447" s="141" t="s">
        <v>124</v>
      </c>
      <c r="AU447" s="116" t="s">
        <v>124</v>
      </c>
      <c r="AV447" s="139">
        <v>13</v>
      </c>
      <c r="AW447" s="366">
        <v>16.899999999999999</v>
      </c>
      <c r="AX447" s="118" t="s">
        <v>124</v>
      </c>
      <c r="AY447" s="118" t="s">
        <v>124</v>
      </c>
      <c r="AZ447" s="118" t="s">
        <v>124</v>
      </c>
      <c r="BA447" s="118" t="s">
        <v>124</v>
      </c>
      <c r="BB447" s="118" t="s">
        <v>124</v>
      </c>
      <c r="BC447" s="118" t="s">
        <v>124</v>
      </c>
      <c r="BD447" s="118" t="s">
        <v>124</v>
      </c>
      <c r="BE447" s="118" t="s">
        <v>124</v>
      </c>
      <c r="BF447" s="118" t="s">
        <v>124</v>
      </c>
      <c r="BG447" s="118" t="s">
        <v>124</v>
      </c>
      <c r="BH447" s="118" t="s">
        <v>124</v>
      </c>
      <c r="BI447" s="118" t="s">
        <v>124</v>
      </c>
      <c r="BJ447" s="118" t="s">
        <v>124</v>
      </c>
      <c r="BK447" s="211" t="s">
        <v>409</v>
      </c>
      <c r="BL447" s="211">
        <v>7.2</v>
      </c>
      <c r="BM447" s="211" t="s">
        <v>409</v>
      </c>
      <c r="BN447" s="211" t="s">
        <v>409</v>
      </c>
      <c r="BO447" s="211" t="s">
        <v>409</v>
      </c>
      <c r="BP447" s="211" t="s">
        <v>409</v>
      </c>
      <c r="BQ447" s="211" t="s">
        <v>409</v>
      </c>
      <c r="BR447" s="211" t="s">
        <v>409</v>
      </c>
      <c r="BS447" s="211" t="s">
        <v>409</v>
      </c>
      <c r="BT447" s="210" t="s">
        <v>2227</v>
      </c>
      <c r="BU447" s="258">
        <v>0.65615615615615619</v>
      </c>
      <c r="BV447" s="138">
        <v>0.17480000000000001</v>
      </c>
    </row>
    <row r="448" spans="1:74">
      <c r="A448" s="116">
        <v>37</v>
      </c>
      <c r="B448" s="116">
        <f>COUNTIFS($D$2:D448,D448,$F$2:F448,F448)</f>
        <v>3</v>
      </c>
      <c r="C448" s="189">
        <v>8027</v>
      </c>
      <c r="D448" s="154" t="s">
        <v>2226</v>
      </c>
      <c r="E448" s="152" t="s">
        <v>1561</v>
      </c>
      <c r="F448" s="152">
        <v>361108467</v>
      </c>
      <c r="G448" s="152">
        <v>82</v>
      </c>
      <c r="H448" s="152" t="s">
        <v>2220</v>
      </c>
      <c r="I448" s="324" t="s">
        <v>60</v>
      </c>
      <c r="J448" s="153" t="s">
        <v>812</v>
      </c>
      <c r="K448" s="318" t="s">
        <v>670</v>
      </c>
      <c r="L448" s="152">
        <v>5</v>
      </c>
      <c r="M448" s="152">
        <v>8</v>
      </c>
      <c r="N448" s="152" t="s">
        <v>843</v>
      </c>
      <c r="O448" s="152"/>
      <c r="P448" s="266" t="s">
        <v>2142</v>
      </c>
      <c r="Q448" s="152"/>
      <c r="R448" s="152"/>
      <c r="S448" s="384" t="s">
        <v>2172</v>
      </c>
      <c r="T448" s="319" t="s">
        <v>1515</v>
      </c>
      <c r="U448" s="367" t="s">
        <v>1477</v>
      </c>
      <c r="V448" s="261" t="s">
        <v>2219</v>
      </c>
      <c r="W448" s="388"/>
      <c r="X448" s="261" t="s">
        <v>1477</v>
      </c>
      <c r="Y448" s="261" t="s">
        <v>1477</v>
      </c>
      <c r="Z448" s="395"/>
      <c r="AA448" s="260"/>
      <c r="AG448" s="222" t="s">
        <v>777</v>
      </c>
      <c r="AH448" s="126">
        <v>21.9</v>
      </c>
      <c r="AI448" s="146">
        <v>42.9</v>
      </c>
      <c r="AJ448" s="145">
        <v>33</v>
      </c>
      <c r="AK448" s="139">
        <v>4.6100000000000003</v>
      </c>
      <c r="AL448" s="144">
        <v>0.45</v>
      </c>
      <c r="AM448" s="139">
        <v>5.92</v>
      </c>
      <c r="AN448" s="116" t="s">
        <v>124</v>
      </c>
      <c r="AO448" s="143">
        <v>14.5</v>
      </c>
      <c r="AP448" s="361">
        <v>0.22</v>
      </c>
      <c r="AQ448" s="116">
        <v>29.3</v>
      </c>
      <c r="AR448" s="116">
        <v>70.099999999999994</v>
      </c>
      <c r="AS448" s="142">
        <v>0.41797432239657634</v>
      </c>
      <c r="AT448" s="141">
        <v>2.5999999999999999E-2</v>
      </c>
      <c r="AU448" s="116" t="s">
        <v>124</v>
      </c>
      <c r="AV448" s="139">
        <v>8.1</v>
      </c>
      <c r="AW448" s="366">
        <v>12.8</v>
      </c>
      <c r="AX448" s="139">
        <v>25.9</v>
      </c>
      <c r="AY448" s="139">
        <v>84.7</v>
      </c>
      <c r="AZ448" s="360">
        <v>35177</v>
      </c>
      <c r="BA448" s="139">
        <v>15.299999999999997</v>
      </c>
      <c r="BB448" s="139">
        <v>33.68</v>
      </c>
      <c r="BC448" s="139">
        <v>26.4</v>
      </c>
      <c r="BD448" s="139">
        <v>10.7</v>
      </c>
      <c r="BE448" s="139">
        <v>37.4</v>
      </c>
      <c r="BF448" s="139">
        <v>15.2</v>
      </c>
      <c r="BG448" s="139">
        <v>19.2</v>
      </c>
      <c r="BH448" s="139">
        <v>7.78</v>
      </c>
      <c r="BI448" s="139">
        <v>0.35</v>
      </c>
      <c r="BJ448" s="118" t="s">
        <v>786</v>
      </c>
      <c r="BK448" s="211" t="s">
        <v>409</v>
      </c>
      <c r="BL448" s="211" t="s">
        <v>409</v>
      </c>
      <c r="BM448" s="211">
        <v>82</v>
      </c>
      <c r="BN448" s="211">
        <v>36.6</v>
      </c>
      <c r="BO448" s="211">
        <v>63.4</v>
      </c>
      <c r="BP448" s="211" t="s">
        <v>409</v>
      </c>
      <c r="BQ448" s="211" t="s">
        <v>409</v>
      </c>
      <c r="BR448" s="211" t="s">
        <v>409</v>
      </c>
      <c r="BS448" s="211" t="s">
        <v>409</v>
      </c>
      <c r="BT448" s="210">
        <v>0</v>
      </c>
      <c r="BU448" s="258">
        <v>4.1329776318489637</v>
      </c>
      <c r="BV448" s="138">
        <v>2.6853333333333333E-2</v>
      </c>
    </row>
    <row r="449" spans="1:74">
      <c r="A449" s="116">
        <v>38</v>
      </c>
      <c r="B449" s="116">
        <f>COUNTIFS($D$2:D449,D449,$F$2:F449,F449)</f>
        <v>2</v>
      </c>
      <c r="C449" s="189">
        <v>8028</v>
      </c>
      <c r="D449" s="154" t="s">
        <v>2225</v>
      </c>
      <c r="E449" s="152" t="s">
        <v>941</v>
      </c>
      <c r="F449" s="152">
        <v>7203315350</v>
      </c>
      <c r="G449" s="152">
        <v>46</v>
      </c>
      <c r="H449" s="152" t="s">
        <v>2220</v>
      </c>
      <c r="I449" s="324" t="s">
        <v>2224</v>
      </c>
      <c r="J449" s="153" t="s">
        <v>812</v>
      </c>
      <c r="K449" s="318" t="s">
        <v>670</v>
      </c>
      <c r="L449" s="152">
        <v>6</v>
      </c>
      <c r="M449" s="152">
        <v>2</v>
      </c>
      <c r="N449" s="152" t="s">
        <v>843</v>
      </c>
      <c r="O449" s="152"/>
      <c r="P449" s="266" t="s">
        <v>2142</v>
      </c>
      <c r="Q449" s="152"/>
      <c r="R449" s="152"/>
      <c r="S449" s="384" t="s">
        <v>2172</v>
      </c>
      <c r="T449" s="319" t="s">
        <v>1515</v>
      </c>
      <c r="U449" s="367" t="s">
        <v>1477</v>
      </c>
      <c r="V449" s="269" t="s">
        <v>2219</v>
      </c>
      <c r="W449" s="388"/>
      <c r="X449" s="261" t="s">
        <v>1477</v>
      </c>
      <c r="Y449" s="261" t="s">
        <v>1477</v>
      </c>
      <c r="Z449" s="395"/>
      <c r="AA449" s="260"/>
      <c r="AG449" s="222" t="s">
        <v>781</v>
      </c>
      <c r="AH449" s="126">
        <v>37.1</v>
      </c>
      <c r="AI449" s="146">
        <v>55.4</v>
      </c>
      <c r="AJ449" s="145">
        <v>5.33</v>
      </c>
      <c r="AK449" s="139">
        <v>29.8</v>
      </c>
      <c r="AL449" s="144">
        <v>1.78</v>
      </c>
      <c r="AM449" s="139">
        <v>4.8600000000000003</v>
      </c>
      <c r="AN449" s="116" t="s">
        <v>124</v>
      </c>
      <c r="AO449" s="143">
        <v>7.77</v>
      </c>
      <c r="AP449" s="361">
        <v>0.18</v>
      </c>
      <c r="AQ449" s="116">
        <v>22.3</v>
      </c>
      <c r="AR449" s="116">
        <v>78.3</v>
      </c>
      <c r="AS449" s="142">
        <v>0.28480204342273308</v>
      </c>
      <c r="AT449" s="141">
        <v>0.54</v>
      </c>
      <c r="AU449" s="116" t="s">
        <v>124</v>
      </c>
      <c r="AV449" s="139">
        <v>14.2</v>
      </c>
      <c r="AW449" s="366">
        <v>25.7</v>
      </c>
      <c r="AX449" s="139">
        <v>35.299999999999997</v>
      </c>
      <c r="AY449" s="139">
        <v>91.4</v>
      </c>
      <c r="AZ449" s="360">
        <v>48820</v>
      </c>
      <c r="BA449" s="139">
        <v>8.5999999999999943</v>
      </c>
      <c r="BB449" s="139">
        <v>51.3</v>
      </c>
      <c r="BC449" s="139">
        <v>43.2</v>
      </c>
      <c r="BD449" s="139">
        <v>24.4</v>
      </c>
      <c r="BE449" s="139">
        <v>19.3</v>
      </c>
      <c r="BF449" s="139">
        <v>10.9</v>
      </c>
      <c r="BG449" s="139">
        <v>28.3</v>
      </c>
      <c r="BH449" s="139">
        <v>16</v>
      </c>
      <c r="BI449" s="139">
        <v>0.93</v>
      </c>
      <c r="BJ449" s="116" t="s">
        <v>792</v>
      </c>
      <c r="BK449" s="211" t="s">
        <v>409</v>
      </c>
      <c r="BL449" s="211" t="s">
        <v>409</v>
      </c>
      <c r="BM449" s="211">
        <v>528</v>
      </c>
      <c r="BN449" s="211">
        <v>9.1</v>
      </c>
      <c r="BO449" s="211">
        <v>90.9</v>
      </c>
      <c r="BP449" s="211" t="s">
        <v>409</v>
      </c>
      <c r="BQ449" s="211" t="s">
        <v>409</v>
      </c>
      <c r="BR449" s="211" t="s">
        <v>409</v>
      </c>
      <c r="BS449" s="211" t="s">
        <v>409</v>
      </c>
      <c r="BT449" s="210">
        <v>0</v>
      </c>
      <c r="BU449" s="258">
        <v>59.780059836662083</v>
      </c>
      <c r="BV449" s="138">
        <v>0.19714666666666666</v>
      </c>
    </row>
    <row r="450" spans="1:74">
      <c r="A450" s="116">
        <v>39</v>
      </c>
      <c r="B450" s="116">
        <f>COUNTIFS($D$2:D450,D450,$F$2:F450,F450)</f>
        <v>3</v>
      </c>
      <c r="C450" s="189">
        <v>8029</v>
      </c>
      <c r="D450" s="154" t="s">
        <v>2225</v>
      </c>
      <c r="E450" s="152" t="s">
        <v>941</v>
      </c>
      <c r="F450" s="152">
        <v>7203315350</v>
      </c>
      <c r="G450" s="152">
        <v>46</v>
      </c>
      <c r="H450" s="152" t="s">
        <v>2220</v>
      </c>
      <c r="I450" s="324" t="s">
        <v>2224</v>
      </c>
      <c r="J450" s="153" t="s">
        <v>812</v>
      </c>
      <c r="K450" s="318" t="s">
        <v>670</v>
      </c>
      <c r="L450" s="152">
        <v>6</v>
      </c>
      <c r="M450" s="152">
        <v>2</v>
      </c>
      <c r="N450" s="152" t="s">
        <v>409</v>
      </c>
      <c r="O450" s="152"/>
      <c r="P450" s="266" t="s">
        <v>2142</v>
      </c>
      <c r="Q450" s="152"/>
      <c r="R450" s="152"/>
      <c r="S450" s="384" t="s">
        <v>2172</v>
      </c>
      <c r="T450" s="319" t="s">
        <v>1515</v>
      </c>
      <c r="U450" s="367" t="s">
        <v>1477</v>
      </c>
      <c r="V450" s="261" t="s">
        <v>2219</v>
      </c>
      <c r="W450" s="388"/>
      <c r="X450" s="261" t="s">
        <v>1477</v>
      </c>
      <c r="Y450" s="261" t="s">
        <v>1477</v>
      </c>
      <c r="Z450" s="395"/>
      <c r="AA450" s="260"/>
      <c r="AG450" s="222" t="s">
        <v>2223</v>
      </c>
      <c r="AH450" s="126">
        <v>40.299999999999997</v>
      </c>
      <c r="AI450" s="146">
        <v>53.6</v>
      </c>
      <c r="AJ450" s="145">
        <v>4.7</v>
      </c>
      <c r="AK450" s="139">
        <v>29.1</v>
      </c>
      <c r="AL450" s="144">
        <v>1.8</v>
      </c>
      <c r="AM450" s="139">
        <v>5</v>
      </c>
      <c r="AN450" s="116" t="s">
        <v>124</v>
      </c>
      <c r="AO450" s="143">
        <v>1</v>
      </c>
      <c r="AP450" s="361">
        <v>0.16</v>
      </c>
      <c r="AQ450" s="116">
        <v>29.2</v>
      </c>
      <c r="AR450" s="116">
        <v>70.2</v>
      </c>
      <c r="AS450" s="142">
        <v>0.4159544159544159</v>
      </c>
      <c r="AT450" s="141">
        <v>0.6</v>
      </c>
      <c r="AU450" s="116" t="s">
        <v>124</v>
      </c>
      <c r="AV450" s="139">
        <v>5.88</v>
      </c>
      <c r="AW450" s="366">
        <v>9.44</v>
      </c>
      <c r="AX450" s="139">
        <v>32.4</v>
      </c>
      <c r="AY450" s="139">
        <v>88.3</v>
      </c>
      <c r="AZ450" s="360">
        <v>58229</v>
      </c>
      <c r="BA450" s="139">
        <v>11.700000000000003</v>
      </c>
      <c r="BB450" s="139">
        <v>47.099999999999994</v>
      </c>
      <c r="BC450" s="139">
        <v>40.9</v>
      </c>
      <c r="BD450" s="139">
        <v>22</v>
      </c>
      <c r="BE450" s="139">
        <v>19.3</v>
      </c>
      <c r="BF450" s="139">
        <v>10.4</v>
      </c>
      <c r="BG450" s="139">
        <v>27.3</v>
      </c>
      <c r="BH450" s="139">
        <v>14.7</v>
      </c>
      <c r="BI450" s="139">
        <v>1</v>
      </c>
      <c r="BJ450" s="116" t="s">
        <v>792</v>
      </c>
      <c r="BK450" s="211" t="s">
        <v>409</v>
      </c>
      <c r="BL450" s="211" t="s">
        <v>409</v>
      </c>
      <c r="BM450" s="211">
        <v>487</v>
      </c>
      <c r="BN450" s="211">
        <v>8.4</v>
      </c>
      <c r="BO450" s="211">
        <v>91.6</v>
      </c>
      <c r="BP450" s="211" t="s">
        <v>409</v>
      </c>
      <c r="BQ450" s="211" t="s">
        <v>409</v>
      </c>
      <c r="BR450" s="211" t="s">
        <v>409</v>
      </c>
      <c r="BS450" s="211" t="s">
        <v>409</v>
      </c>
      <c r="BT450" s="210">
        <v>0</v>
      </c>
      <c r="BU450" s="258">
        <v>57.070442230379307</v>
      </c>
      <c r="BV450" s="138">
        <v>0.17413333333333333</v>
      </c>
    </row>
    <row r="451" spans="1:74">
      <c r="A451" s="116">
        <v>40</v>
      </c>
      <c r="B451" s="116">
        <f>COUNTIFS($D$2:D451,D451,$F$2:F451,F451)</f>
        <v>1</v>
      </c>
      <c r="C451" s="189">
        <v>8031</v>
      </c>
      <c r="D451" s="154" t="s">
        <v>501</v>
      </c>
      <c r="E451" s="152" t="s">
        <v>2222</v>
      </c>
      <c r="F451" s="267" t="s">
        <v>2221</v>
      </c>
      <c r="G451" s="152">
        <v>15</v>
      </c>
      <c r="H451" s="152" t="s">
        <v>2220</v>
      </c>
      <c r="I451" s="324" t="s">
        <v>502</v>
      </c>
      <c r="J451" s="365" t="s">
        <v>1495</v>
      </c>
      <c r="K451" s="318" t="s">
        <v>670</v>
      </c>
      <c r="L451" s="152">
        <v>6</v>
      </c>
      <c r="M451" s="152" t="s">
        <v>881</v>
      </c>
      <c r="N451" s="152" t="s">
        <v>409</v>
      </c>
      <c r="O451" s="152"/>
      <c r="P451" s="266" t="s">
        <v>2142</v>
      </c>
      <c r="Q451" s="152"/>
      <c r="R451" s="152"/>
      <c r="S451" s="384" t="s">
        <v>2172</v>
      </c>
      <c r="T451" s="319" t="s">
        <v>1515</v>
      </c>
      <c r="U451" s="367" t="s">
        <v>1477</v>
      </c>
      <c r="V451" s="269" t="s">
        <v>2219</v>
      </c>
      <c r="W451" s="388"/>
      <c r="X451" s="261" t="s">
        <v>1477</v>
      </c>
      <c r="Y451" s="261" t="s">
        <v>1477</v>
      </c>
      <c r="Z451" s="395"/>
      <c r="AA451" s="260"/>
      <c r="AG451" s="222" t="s">
        <v>783</v>
      </c>
      <c r="AH451" s="126">
        <v>11.2</v>
      </c>
      <c r="AI451" s="146">
        <v>6.4</v>
      </c>
      <c r="AJ451" s="145">
        <v>81.3</v>
      </c>
      <c r="AK451" s="139">
        <v>6.87</v>
      </c>
      <c r="AL451" s="144">
        <v>0.56000000000000005</v>
      </c>
      <c r="AM451" s="139">
        <v>6.3</v>
      </c>
      <c r="AN451" s="116" t="s">
        <v>124</v>
      </c>
      <c r="AO451" s="143">
        <v>2.15</v>
      </c>
      <c r="AP451" s="361">
        <v>6.0600000000000003E-3</v>
      </c>
      <c r="AQ451" s="116">
        <v>63.7</v>
      </c>
      <c r="AR451" s="116">
        <v>36.299999999999997</v>
      </c>
      <c r="AS451" s="142">
        <v>1.7548209366391188</v>
      </c>
      <c r="AT451" s="141">
        <v>0.9</v>
      </c>
      <c r="AU451" s="116" t="s">
        <v>124</v>
      </c>
      <c r="AV451" s="139">
        <v>3</v>
      </c>
      <c r="AW451" s="366">
        <v>4.46</v>
      </c>
      <c r="AX451" s="139">
        <v>6.21</v>
      </c>
      <c r="AY451" s="139">
        <v>99.5</v>
      </c>
      <c r="AZ451" s="360">
        <v>41698</v>
      </c>
      <c r="BA451" s="139">
        <v>0.5</v>
      </c>
      <c r="BB451" s="139">
        <v>6.88</v>
      </c>
      <c r="BC451" s="139">
        <v>80.900000000000006</v>
      </c>
      <c r="BD451" s="139">
        <v>5.8</v>
      </c>
      <c r="BE451" s="139">
        <v>5.72</v>
      </c>
      <c r="BF451" s="139">
        <v>0.41</v>
      </c>
      <c r="BG451" s="139">
        <v>9.34</v>
      </c>
      <c r="BH451" s="139">
        <v>0.67</v>
      </c>
      <c r="BI451" s="139">
        <v>5.2999999999999999E-2</v>
      </c>
      <c r="BJ451" s="116" t="s">
        <v>784</v>
      </c>
      <c r="BK451" s="211">
        <v>209.3</v>
      </c>
      <c r="BL451" s="211" t="s">
        <v>409</v>
      </c>
      <c r="BM451" s="211" t="s">
        <v>409</v>
      </c>
      <c r="BN451" s="211" t="s">
        <v>409</v>
      </c>
      <c r="BO451" s="211" t="s">
        <v>409</v>
      </c>
      <c r="BP451" s="211" t="s">
        <v>409</v>
      </c>
      <c r="BQ451" s="211" t="s">
        <v>409</v>
      </c>
      <c r="BR451" s="211" t="s">
        <v>409</v>
      </c>
      <c r="BS451" s="211" t="s">
        <v>409</v>
      </c>
      <c r="BT451" s="211">
        <v>0</v>
      </c>
      <c r="BU451" s="258">
        <v>94.676049382716045</v>
      </c>
      <c r="BV451" s="138">
        <v>10.225013333333335</v>
      </c>
    </row>
    <row r="452" spans="1:74">
      <c r="A452" s="116">
        <v>41</v>
      </c>
      <c r="B452" s="116">
        <f>COUNTIFS($D$2:D452,D452,$F$2:F452,F452)</f>
        <v>1</v>
      </c>
      <c r="C452" s="189">
        <v>8035</v>
      </c>
      <c r="D452" s="154" t="s">
        <v>1929</v>
      </c>
      <c r="E452" s="152" t="s">
        <v>934</v>
      </c>
      <c r="F452" s="152">
        <v>7107205325</v>
      </c>
      <c r="G452" s="152">
        <v>47</v>
      </c>
      <c r="H452" s="152" t="s">
        <v>2215</v>
      </c>
      <c r="I452" s="324" t="s">
        <v>46</v>
      </c>
      <c r="J452" s="153" t="s">
        <v>812</v>
      </c>
      <c r="K452" s="318" t="s">
        <v>670</v>
      </c>
      <c r="L452" s="152">
        <v>18</v>
      </c>
      <c r="M452" s="152">
        <v>2</v>
      </c>
      <c r="N452" s="152" t="s">
        <v>409</v>
      </c>
      <c r="P452" s="266" t="s">
        <v>2142</v>
      </c>
      <c r="Q452" s="152"/>
      <c r="R452" s="152"/>
      <c r="S452" s="384" t="s">
        <v>2172</v>
      </c>
      <c r="T452" s="319" t="s">
        <v>1515</v>
      </c>
      <c r="U452" s="350" t="s">
        <v>1477</v>
      </c>
      <c r="V452" s="261" t="s">
        <v>2219</v>
      </c>
      <c r="W452" s="388"/>
      <c r="X452" s="261" t="s">
        <v>1477</v>
      </c>
      <c r="Y452" s="261" t="s">
        <v>1477</v>
      </c>
      <c r="Z452" s="397"/>
      <c r="AA452" s="260"/>
      <c r="AG452" s="222" t="s">
        <v>781</v>
      </c>
      <c r="AH452" s="126">
        <v>57.6</v>
      </c>
      <c r="AI452" s="146">
        <v>25.1</v>
      </c>
      <c r="AJ452" s="145">
        <v>14.2</v>
      </c>
      <c r="AK452" s="139">
        <v>53.3</v>
      </c>
      <c r="AL452" s="144">
        <v>1.59</v>
      </c>
      <c r="AM452" s="139">
        <v>2.7</v>
      </c>
      <c r="AN452" s="116" t="s">
        <v>124</v>
      </c>
      <c r="AO452" s="143">
        <v>5.78</v>
      </c>
      <c r="AP452" s="361">
        <v>1.6E-2</v>
      </c>
      <c r="AQ452" s="116">
        <v>41</v>
      </c>
      <c r="AR452" s="116">
        <v>58.4</v>
      </c>
      <c r="AS452" s="142">
        <v>0.70205479452054798</v>
      </c>
      <c r="AT452" s="141">
        <v>1.08</v>
      </c>
      <c r="AU452" s="116" t="s">
        <v>124</v>
      </c>
      <c r="AV452" s="139">
        <v>4.07</v>
      </c>
      <c r="AW452" s="366">
        <v>10.4</v>
      </c>
      <c r="AX452" s="139">
        <v>13.5</v>
      </c>
      <c r="AY452" s="139">
        <v>83.6</v>
      </c>
      <c r="AZ452" s="360">
        <v>21784</v>
      </c>
      <c r="BA452" s="139">
        <v>16.400000000000006</v>
      </c>
      <c r="BB452" s="139">
        <v>18.600000000000001</v>
      </c>
      <c r="BC452" s="139">
        <v>45.3</v>
      </c>
      <c r="BD452" s="139">
        <v>10.7</v>
      </c>
      <c r="BE452" s="139">
        <v>12</v>
      </c>
      <c r="BF452" s="139">
        <v>2.8</v>
      </c>
      <c r="BG452" s="139">
        <v>21.5</v>
      </c>
      <c r="BH452" s="139">
        <v>5.0999999999999996</v>
      </c>
      <c r="BI452" s="139">
        <v>0.97</v>
      </c>
      <c r="BJ452" s="118" t="s">
        <v>793</v>
      </c>
      <c r="BK452" s="211" t="s">
        <v>409</v>
      </c>
      <c r="BL452" s="211" t="s">
        <v>409</v>
      </c>
      <c r="BM452" s="211">
        <v>1719</v>
      </c>
      <c r="BN452" s="211">
        <v>10.199999999999999</v>
      </c>
      <c r="BO452" s="211">
        <v>89.8</v>
      </c>
      <c r="BP452" s="211">
        <v>0.9</v>
      </c>
      <c r="BQ452" s="211">
        <v>421</v>
      </c>
      <c r="BR452" s="211" t="s">
        <v>409</v>
      </c>
      <c r="BS452" s="211">
        <v>1.99</v>
      </c>
      <c r="BT452" s="210">
        <v>0</v>
      </c>
      <c r="BU452" s="258">
        <v>45.749041385693509</v>
      </c>
      <c r="BV452" s="138">
        <v>0.27679999999999999</v>
      </c>
    </row>
    <row r="453" spans="1:74">
      <c r="A453" s="116">
        <v>42</v>
      </c>
      <c r="B453" s="116">
        <f>COUNTIFS($D$2:D453,D453,$F$2:F453,F453)</f>
        <v>2</v>
      </c>
      <c r="C453" s="421">
        <v>8036</v>
      </c>
      <c r="D453" s="420" t="s">
        <v>2218</v>
      </c>
      <c r="E453" s="411" t="s">
        <v>888</v>
      </c>
      <c r="F453" s="411">
        <v>450311412</v>
      </c>
      <c r="G453" s="152">
        <v>73</v>
      </c>
      <c r="H453" s="411" t="s">
        <v>2215</v>
      </c>
      <c r="I453" s="419" t="s">
        <v>2217</v>
      </c>
      <c r="J453" s="418" t="s">
        <v>812</v>
      </c>
      <c r="K453" s="417" t="s">
        <v>670</v>
      </c>
      <c r="L453" s="411">
        <v>19</v>
      </c>
      <c r="M453" s="416">
        <v>9</v>
      </c>
      <c r="N453" s="411" t="s">
        <v>409</v>
      </c>
      <c r="O453" s="411"/>
      <c r="P453" s="415" t="s">
        <v>2142</v>
      </c>
      <c r="Q453" s="415"/>
      <c r="R453" s="415"/>
      <c r="S453" s="412" t="s">
        <v>1493</v>
      </c>
      <c r="T453" s="412" t="s">
        <v>1493</v>
      </c>
      <c r="U453" s="414" t="s">
        <v>1477</v>
      </c>
      <c r="V453" s="412" t="s">
        <v>1493</v>
      </c>
      <c r="W453" s="413"/>
      <c r="X453" s="412" t="s">
        <v>1477</v>
      </c>
      <c r="Y453" s="412" t="s">
        <v>1477</v>
      </c>
      <c r="Z453" s="411"/>
      <c r="AA453" s="411"/>
      <c r="AB453" s="410"/>
      <c r="AC453" s="409"/>
      <c r="AD453" s="409"/>
      <c r="AE453" s="409"/>
      <c r="AF453" s="409"/>
      <c r="AG453" s="222" t="s">
        <v>2216</v>
      </c>
      <c r="AH453" s="408"/>
      <c r="AI453" s="407"/>
      <c r="AJ453" s="406"/>
      <c r="AK453" s="402"/>
      <c r="AL453" s="405"/>
      <c r="AM453" s="402"/>
      <c r="AN453" s="116" t="s">
        <v>124</v>
      </c>
      <c r="AO453" s="404"/>
      <c r="AP453" s="403"/>
      <c r="AQ453" s="402"/>
      <c r="AR453" s="402"/>
      <c r="AS453" s="142" t="e">
        <v>#DIV/0!</v>
      </c>
      <c r="AT453" s="401"/>
      <c r="AU453" s="116" t="s">
        <v>124</v>
      </c>
      <c r="AV453" s="400"/>
      <c r="AW453" s="399"/>
      <c r="AX453" s="118" t="s">
        <v>124</v>
      </c>
      <c r="AY453" s="118" t="s">
        <v>124</v>
      </c>
      <c r="AZ453" s="118" t="s">
        <v>124</v>
      </c>
      <c r="BA453" s="118" t="s">
        <v>124</v>
      </c>
      <c r="BB453" s="118" t="s">
        <v>124</v>
      </c>
      <c r="BC453" s="118" t="s">
        <v>124</v>
      </c>
      <c r="BD453" s="118" t="s">
        <v>124</v>
      </c>
      <c r="BE453" s="118" t="s">
        <v>124</v>
      </c>
      <c r="BF453" s="118" t="s">
        <v>124</v>
      </c>
      <c r="BG453" s="118" t="s">
        <v>124</v>
      </c>
      <c r="BH453" s="118" t="s">
        <v>124</v>
      </c>
      <c r="BI453" s="118" t="s">
        <v>124</v>
      </c>
      <c r="BJ453" s="398" t="s">
        <v>124</v>
      </c>
      <c r="BK453" s="214" t="s">
        <v>409</v>
      </c>
      <c r="BL453" s="214" t="s">
        <v>409</v>
      </c>
      <c r="BM453" s="214">
        <v>1344</v>
      </c>
      <c r="BN453" s="289">
        <v>35.1</v>
      </c>
      <c r="BO453" s="289">
        <v>64.900000000000006</v>
      </c>
      <c r="BP453" s="289">
        <v>0.3</v>
      </c>
      <c r="BQ453" s="289">
        <v>483</v>
      </c>
      <c r="BR453" s="289" t="s">
        <v>409</v>
      </c>
      <c r="BS453" s="214">
        <v>5.05</v>
      </c>
      <c r="BT453" s="214">
        <v>0</v>
      </c>
      <c r="BU453" s="258">
        <v>0.56035398230088496</v>
      </c>
      <c r="BV453" s="138">
        <v>0.26773784355179708</v>
      </c>
    </row>
    <row r="454" spans="1:74">
      <c r="A454" s="116">
        <v>43</v>
      </c>
      <c r="B454" s="116">
        <f>COUNTIFS($D$2:D454,D454,$F$2:F454,F454)</f>
        <v>2</v>
      </c>
      <c r="C454" s="189">
        <v>8039</v>
      </c>
      <c r="D454" s="154" t="s">
        <v>497</v>
      </c>
      <c r="E454" s="152" t="s">
        <v>1419</v>
      </c>
      <c r="F454" s="152">
        <v>5708261460</v>
      </c>
      <c r="G454" s="152">
        <v>61</v>
      </c>
      <c r="H454" s="152" t="s">
        <v>2215</v>
      </c>
      <c r="I454" s="324" t="s">
        <v>2214</v>
      </c>
      <c r="J454" s="153" t="s">
        <v>812</v>
      </c>
      <c r="K454" s="318" t="s">
        <v>670</v>
      </c>
      <c r="L454" s="266">
        <v>9</v>
      </c>
      <c r="M454" s="266">
        <v>6</v>
      </c>
      <c r="N454" s="266" t="s">
        <v>822</v>
      </c>
      <c r="P454" s="266" t="s">
        <v>2142</v>
      </c>
      <c r="Q454" s="152"/>
      <c r="R454" s="152"/>
      <c r="S454" s="384" t="s">
        <v>2172</v>
      </c>
      <c r="T454" s="286" t="s">
        <v>1515</v>
      </c>
      <c r="U454" s="350" t="s">
        <v>1477</v>
      </c>
      <c r="V454" s="264" t="s">
        <v>1514</v>
      </c>
      <c r="W454" s="261" t="s">
        <v>1511</v>
      </c>
      <c r="X454" s="261" t="s">
        <v>1477</v>
      </c>
      <c r="Y454" s="261" t="s">
        <v>1477</v>
      </c>
      <c r="Z454" s="397"/>
      <c r="AA454" s="260"/>
      <c r="AG454" s="222" t="s">
        <v>781</v>
      </c>
      <c r="AH454" s="126">
        <v>1.41</v>
      </c>
      <c r="AI454" s="146">
        <v>1.88</v>
      </c>
      <c r="AJ454" s="145">
        <v>95.4</v>
      </c>
      <c r="AK454" s="139">
        <v>0.89</v>
      </c>
      <c r="AL454" s="144">
        <v>3.9E-2</v>
      </c>
      <c r="AM454" s="139">
        <v>3.55</v>
      </c>
      <c r="AN454" s="116" t="s">
        <v>124</v>
      </c>
      <c r="AO454" s="143">
        <v>0.96</v>
      </c>
      <c r="AP454" s="361">
        <v>1.2999999999999999E-2</v>
      </c>
      <c r="AQ454" s="116">
        <v>75.400000000000006</v>
      </c>
      <c r="AR454" s="116">
        <v>23.7</v>
      </c>
      <c r="AS454" s="142">
        <v>3.1814345991561184</v>
      </c>
      <c r="AT454" s="141">
        <v>5.1999999999999998E-2</v>
      </c>
      <c r="AU454" s="116" t="s">
        <v>124</v>
      </c>
      <c r="AV454" s="139">
        <v>5.12</v>
      </c>
      <c r="AW454" s="366">
        <v>11.6</v>
      </c>
      <c r="AX454" s="139">
        <v>1.98</v>
      </c>
      <c r="AY454" s="139">
        <v>98.6</v>
      </c>
      <c r="AZ454" s="360">
        <v>36058</v>
      </c>
      <c r="BA454" s="139">
        <v>1.4000000000000057</v>
      </c>
      <c r="BB454" s="139">
        <v>2.0499999999999998</v>
      </c>
      <c r="BC454" s="139">
        <v>71.900000000000006</v>
      </c>
      <c r="BD454" s="139">
        <v>1.6</v>
      </c>
      <c r="BE454" s="139">
        <v>17.2</v>
      </c>
      <c r="BF454" s="139">
        <v>0.38</v>
      </c>
      <c r="BG454" s="139">
        <v>3.14</v>
      </c>
      <c r="BH454" s="139">
        <v>7.0000000000000007E-2</v>
      </c>
      <c r="BI454" s="139">
        <v>1.7000000000000001E-2</v>
      </c>
      <c r="BJ454" s="118" t="s">
        <v>778</v>
      </c>
      <c r="BK454" s="211">
        <v>141.69999999999999</v>
      </c>
      <c r="BL454" s="211" t="s">
        <v>409</v>
      </c>
      <c r="BM454" s="211">
        <v>110844</v>
      </c>
      <c r="BN454" s="211">
        <v>96.2</v>
      </c>
      <c r="BO454" s="211">
        <v>3.8</v>
      </c>
      <c r="BP454" s="211" t="s">
        <v>409</v>
      </c>
      <c r="BQ454" s="211" t="s">
        <v>409</v>
      </c>
      <c r="BR454" s="211" t="s">
        <v>409</v>
      </c>
      <c r="BS454" s="211" t="s">
        <v>409</v>
      </c>
      <c r="BT454" s="210" t="s">
        <v>2213</v>
      </c>
      <c r="BU454" s="258">
        <v>93</v>
      </c>
      <c r="BV454" s="138">
        <v>94.897959183673464</v>
      </c>
    </row>
    <row r="455" spans="1:74">
      <c r="A455" s="116">
        <v>44</v>
      </c>
      <c r="B455" s="116">
        <f>COUNTIFS($D$2:D455,D455,$F$2:F455,F455)</f>
        <v>1</v>
      </c>
      <c r="C455" s="374">
        <v>8043</v>
      </c>
      <c r="D455" s="284" t="s">
        <v>2212</v>
      </c>
      <c r="E455" s="373" t="s">
        <v>992</v>
      </c>
      <c r="F455" s="396">
        <v>460507432</v>
      </c>
      <c r="G455" s="152">
        <v>72</v>
      </c>
      <c r="H455" s="152" t="s">
        <v>2211</v>
      </c>
      <c r="I455" s="324" t="s">
        <v>60</v>
      </c>
      <c r="J455" s="194" t="s">
        <v>1031</v>
      </c>
      <c r="K455" s="318" t="s">
        <v>670</v>
      </c>
      <c r="L455" s="266">
        <v>8</v>
      </c>
      <c r="M455" s="266">
        <v>1</v>
      </c>
      <c r="N455" s="266" t="s">
        <v>409</v>
      </c>
      <c r="O455" s="266"/>
      <c r="P455" s="266" t="s">
        <v>2142</v>
      </c>
      <c r="Q455" s="266"/>
      <c r="R455" s="266"/>
      <c r="S455" s="384" t="s">
        <v>2172</v>
      </c>
      <c r="T455" s="319" t="s">
        <v>1515</v>
      </c>
      <c r="U455" s="367" t="s">
        <v>1477</v>
      </c>
      <c r="V455" s="264" t="s">
        <v>1514</v>
      </c>
      <c r="W455" s="269" t="s">
        <v>1511</v>
      </c>
      <c r="X455" s="269" t="s">
        <v>1477</v>
      </c>
      <c r="Y455" s="269" t="s">
        <v>1477</v>
      </c>
      <c r="Z455" s="397"/>
      <c r="AA455" s="268"/>
      <c r="AG455" s="222" t="s">
        <v>787</v>
      </c>
      <c r="AH455" s="126">
        <v>16.5</v>
      </c>
      <c r="AI455" s="146">
        <v>37.6</v>
      </c>
      <c r="AJ455" s="145">
        <v>37.5</v>
      </c>
      <c r="AK455" s="139">
        <v>11.3</v>
      </c>
      <c r="AL455" s="144">
        <v>0.39</v>
      </c>
      <c r="AM455" s="139">
        <v>2.77</v>
      </c>
      <c r="AN455" s="116" t="s">
        <v>124</v>
      </c>
      <c r="AO455" s="143">
        <v>7.32</v>
      </c>
      <c r="AP455" s="361">
        <v>8.5999999999999993E-2</v>
      </c>
      <c r="AQ455" s="116">
        <v>52.1</v>
      </c>
      <c r="AR455" s="116">
        <v>46</v>
      </c>
      <c r="AS455" s="142">
        <v>1.1326086956521739</v>
      </c>
      <c r="AT455" s="141">
        <v>0.47</v>
      </c>
      <c r="AU455" s="116" t="s">
        <v>124</v>
      </c>
      <c r="AV455" s="139">
        <v>3.22</v>
      </c>
      <c r="AW455" s="366">
        <v>3.37</v>
      </c>
      <c r="AX455" s="139">
        <v>27.259999999999998</v>
      </c>
      <c r="AY455" s="139">
        <v>86</v>
      </c>
      <c r="AZ455" s="360">
        <v>37770</v>
      </c>
      <c r="BA455" s="139">
        <v>14</v>
      </c>
      <c r="BB455" s="139">
        <v>30.459999999999997</v>
      </c>
      <c r="BC455" s="139">
        <v>13.3</v>
      </c>
      <c r="BD455" s="139">
        <v>4.76</v>
      </c>
      <c r="BE455" s="139">
        <v>62.9</v>
      </c>
      <c r="BF455" s="139">
        <v>22.5</v>
      </c>
      <c r="BG455" s="139">
        <v>8.9499999999999993</v>
      </c>
      <c r="BH455" s="139">
        <v>3.2</v>
      </c>
      <c r="BI455" s="139">
        <v>0.46</v>
      </c>
      <c r="BJ455" s="118" t="s">
        <v>786</v>
      </c>
      <c r="BK455" s="211">
        <v>174.7</v>
      </c>
      <c r="BL455" s="211" t="s">
        <v>409</v>
      </c>
      <c r="BM455" s="211" t="s">
        <v>409</v>
      </c>
      <c r="BN455" s="211" t="s">
        <v>409</v>
      </c>
      <c r="BO455" s="211" t="s">
        <v>409</v>
      </c>
      <c r="BP455" s="211" t="s">
        <v>409</v>
      </c>
      <c r="BQ455" s="211" t="s">
        <v>409</v>
      </c>
      <c r="BR455" s="211" t="s">
        <v>409</v>
      </c>
      <c r="BS455" s="211" t="s">
        <v>409</v>
      </c>
      <c r="BT455" s="211" t="s">
        <v>409</v>
      </c>
      <c r="BU455" s="258">
        <v>34.496379196840024</v>
      </c>
      <c r="BV455" s="138">
        <v>4.1919999999999999E-2</v>
      </c>
    </row>
    <row r="456" spans="1:74">
      <c r="A456" s="116">
        <v>45</v>
      </c>
      <c r="B456" s="116">
        <f>COUNTIFS($D$2:D456,D456,$F$2:F456,F456)</f>
        <v>1</v>
      </c>
      <c r="C456" s="189">
        <v>8084</v>
      </c>
      <c r="D456" s="154" t="s">
        <v>2210</v>
      </c>
      <c r="E456" s="152" t="s">
        <v>1264</v>
      </c>
      <c r="F456" s="396">
        <v>8809275167</v>
      </c>
      <c r="G456" s="152">
        <v>30</v>
      </c>
      <c r="H456" s="152" t="s">
        <v>2208</v>
      </c>
      <c r="I456" s="324" t="s">
        <v>2209</v>
      </c>
      <c r="J456" s="153" t="s">
        <v>812</v>
      </c>
      <c r="K456" s="318" t="s">
        <v>670</v>
      </c>
      <c r="L456" s="266">
        <v>6</v>
      </c>
      <c r="M456" s="292" t="s">
        <v>1585</v>
      </c>
      <c r="N456" s="266" t="s">
        <v>843</v>
      </c>
      <c r="O456" s="266"/>
      <c r="P456" s="266" t="s">
        <v>2142</v>
      </c>
      <c r="Q456" s="266"/>
      <c r="R456" s="266"/>
      <c r="S456" s="377" t="s">
        <v>1477</v>
      </c>
      <c r="T456" s="286" t="s">
        <v>1477</v>
      </c>
      <c r="U456" s="350" t="s">
        <v>1477</v>
      </c>
      <c r="V456" s="264" t="s">
        <v>1477</v>
      </c>
      <c r="W456" s="261" t="s">
        <v>1477</v>
      </c>
      <c r="X456" s="269"/>
      <c r="Y456" s="269"/>
      <c r="Z456" s="397"/>
      <c r="AA456" s="268"/>
      <c r="AG456" s="222" t="s">
        <v>777</v>
      </c>
      <c r="AH456" s="126">
        <v>38.9</v>
      </c>
      <c r="AI456" s="146">
        <v>55.8</v>
      </c>
      <c r="AJ456" s="145">
        <v>2.2999999999999998</v>
      </c>
      <c r="AK456" s="116" t="s">
        <v>124</v>
      </c>
      <c r="AL456" s="116" t="s">
        <v>124</v>
      </c>
      <c r="AM456" s="116" t="s">
        <v>124</v>
      </c>
      <c r="AN456" s="116" t="s">
        <v>124</v>
      </c>
      <c r="AO456" s="122" t="s">
        <v>124</v>
      </c>
      <c r="AP456" s="116" t="s">
        <v>124</v>
      </c>
      <c r="AQ456" s="116" t="s">
        <v>124</v>
      </c>
      <c r="AR456" s="116" t="s">
        <v>124</v>
      </c>
      <c r="AS456" s="116" t="s">
        <v>124</v>
      </c>
      <c r="AT456" s="116" t="s">
        <v>124</v>
      </c>
      <c r="AU456" s="116" t="s">
        <v>124</v>
      </c>
      <c r="AV456" s="116" t="s">
        <v>124</v>
      </c>
      <c r="AW456" s="116" t="s">
        <v>124</v>
      </c>
      <c r="AX456" s="118" t="s">
        <v>124</v>
      </c>
      <c r="AY456" s="118" t="s">
        <v>124</v>
      </c>
      <c r="AZ456" s="118" t="s">
        <v>124</v>
      </c>
      <c r="BA456" s="118" t="s">
        <v>124</v>
      </c>
      <c r="BB456" s="118" t="s">
        <v>124</v>
      </c>
      <c r="BC456" s="118" t="s">
        <v>124</v>
      </c>
      <c r="BD456" s="118" t="s">
        <v>124</v>
      </c>
      <c r="BE456" s="118" t="s">
        <v>124</v>
      </c>
      <c r="BF456" s="118" t="s">
        <v>124</v>
      </c>
      <c r="BG456" s="118" t="s">
        <v>124</v>
      </c>
      <c r="BH456" s="118" t="s">
        <v>124</v>
      </c>
      <c r="BI456" s="118" t="s">
        <v>124</v>
      </c>
      <c r="BJ456" s="116" t="s">
        <v>792</v>
      </c>
      <c r="BK456" s="211" t="s">
        <v>409</v>
      </c>
      <c r="BL456" s="211" t="s">
        <v>409</v>
      </c>
      <c r="BM456" s="211">
        <v>1148</v>
      </c>
      <c r="BN456" s="211">
        <v>13.9</v>
      </c>
      <c r="BO456" s="211">
        <v>86.1</v>
      </c>
      <c r="BP456" s="211">
        <v>0.3</v>
      </c>
      <c r="BQ456" s="211">
        <v>393.2</v>
      </c>
      <c r="BR456" s="211">
        <v>31.6</v>
      </c>
      <c r="BS456" s="211">
        <v>2.37</v>
      </c>
      <c r="BT456" s="210">
        <v>0</v>
      </c>
      <c r="BU456" s="258">
        <v>3.6168163316036415</v>
      </c>
      <c r="BV456" s="138">
        <v>0.37248000000000003</v>
      </c>
    </row>
    <row r="457" spans="1:74">
      <c r="A457" s="116">
        <v>46</v>
      </c>
      <c r="B457" s="116">
        <f>COUNTIFS($D$2:D457,D457,$F$2:F457,F457)</f>
        <v>1</v>
      </c>
      <c r="C457" s="189">
        <v>8085</v>
      </c>
      <c r="D457" s="154" t="s">
        <v>1856</v>
      </c>
      <c r="E457" s="152" t="s">
        <v>1419</v>
      </c>
      <c r="F457" s="396">
        <v>361024410</v>
      </c>
      <c r="G457" s="152">
        <v>82</v>
      </c>
      <c r="H457" s="152" t="s">
        <v>2208</v>
      </c>
      <c r="I457" s="324" t="s">
        <v>60</v>
      </c>
      <c r="J457" s="153" t="s">
        <v>812</v>
      </c>
      <c r="K457" s="318" t="s">
        <v>670</v>
      </c>
      <c r="L457" s="266">
        <v>15</v>
      </c>
      <c r="M457" s="266">
        <v>1</v>
      </c>
      <c r="N457" s="266" t="s">
        <v>409</v>
      </c>
      <c r="O457" s="266"/>
      <c r="P457" s="266" t="s">
        <v>2142</v>
      </c>
      <c r="Q457" s="266"/>
      <c r="R457" s="266"/>
      <c r="S457" s="377" t="s">
        <v>2172</v>
      </c>
      <c r="T457" s="286" t="s">
        <v>1515</v>
      </c>
      <c r="U457" s="350" t="s">
        <v>1477</v>
      </c>
      <c r="V457" s="264" t="s">
        <v>1514</v>
      </c>
      <c r="W457" s="261" t="s">
        <v>1511</v>
      </c>
      <c r="X457" s="269"/>
      <c r="Y457" s="269"/>
      <c r="Z457" s="397"/>
      <c r="AA457" s="268"/>
      <c r="AG457" s="222" t="s">
        <v>781</v>
      </c>
      <c r="AH457" s="126">
        <v>24.7</v>
      </c>
      <c r="AI457" s="146">
        <v>46.7</v>
      </c>
      <c r="AJ457" s="145">
        <v>20.8</v>
      </c>
      <c r="AK457" s="139">
        <v>19.8</v>
      </c>
      <c r="AL457" s="144">
        <v>0.68</v>
      </c>
      <c r="AM457" s="139">
        <v>2.5099999999999998</v>
      </c>
      <c r="AN457" s="116" t="s">
        <v>124</v>
      </c>
      <c r="AO457" s="143">
        <v>35.4</v>
      </c>
      <c r="AP457" s="361">
        <v>0.11</v>
      </c>
      <c r="AQ457" s="116">
        <v>42.5</v>
      </c>
      <c r="AR457" s="116">
        <v>58.5</v>
      </c>
      <c r="AS457" s="142">
        <v>0.72649572649572647</v>
      </c>
      <c r="AT457" s="141">
        <v>0.27</v>
      </c>
      <c r="AU457" s="116" t="s">
        <v>124</v>
      </c>
      <c r="AV457" s="139">
        <v>4.9000000000000004</v>
      </c>
      <c r="AW457" s="366">
        <v>3.9</v>
      </c>
      <c r="AX457" s="139">
        <v>28.6</v>
      </c>
      <c r="AY457" s="139">
        <v>82.8</v>
      </c>
      <c r="AZ457" s="360">
        <v>35396</v>
      </c>
      <c r="BA457" s="139">
        <v>17.200000000000003</v>
      </c>
      <c r="BB457" s="139">
        <v>37.58</v>
      </c>
      <c r="BC457" s="139">
        <v>32.6</v>
      </c>
      <c r="BD457" s="139">
        <v>15.5</v>
      </c>
      <c r="BE457" s="139">
        <v>27.6</v>
      </c>
      <c r="BF457" s="139">
        <v>13.1</v>
      </c>
      <c r="BG457" s="139">
        <v>19</v>
      </c>
      <c r="BH457" s="139">
        <v>8.98</v>
      </c>
      <c r="BI457" s="139">
        <v>0.83</v>
      </c>
      <c r="BJ457" s="117" t="s">
        <v>792</v>
      </c>
      <c r="BK457" s="211" t="s">
        <v>409</v>
      </c>
      <c r="BL457" s="211" t="s">
        <v>409</v>
      </c>
      <c r="BM457" s="211">
        <v>354</v>
      </c>
      <c r="BN457" s="211">
        <v>30.2</v>
      </c>
      <c r="BO457" s="211">
        <v>69.8</v>
      </c>
      <c r="BP457" s="211" t="s">
        <v>409</v>
      </c>
      <c r="BQ457" s="211" t="s">
        <v>409</v>
      </c>
      <c r="BR457" s="211" t="s">
        <v>409</v>
      </c>
      <c r="BS457" s="211" t="s">
        <v>409</v>
      </c>
      <c r="BT457" s="210">
        <v>0</v>
      </c>
      <c r="BU457" s="258">
        <v>14.640638864241348</v>
      </c>
      <c r="BV457" s="138">
        <v>1.7600000000000001E-2</v>
      </c>
    </row>
    <row r="458" spans="1:74">
      <c r="A458" s="116">
        <v>47</v>
      </c>
      <c r="B458" s="116">
        <f>COUNTIFS($D$2:D458,D458,$F$2:F458,F458)</f>
        <v>1</v>
      </c>
      <c r="C458" s="374">
        <v>8088</v>
      </c>
      <c r="D458" s="284" t="s">
        <v>2207</v>
      </c>
      <c r="E458" s="373" t="s">
        <v>1118</v>
      </c>
      <c r="F458" s="396">
        <v>485408423</v>
      </c>
      <c r="G458" s="152">
        <v>70</v>
      </c>
      <c r="H458" s="152" t="s">
        <v>2199</v>
      </c>
      <c r="I458" s="324" t="s">
        <v>2133</v>
      </c>
      <c r="J458" s="194" t="s">
        <v>1031</v>
      </c>
      <c r="K458" s="318" t="s">
        <v>670</v>
      </c>
      <c r="L458" s="152">
        <v>7</v>
      </c>
      <c r="M458" s="152" t="s">
        <v>868</v>
      </c>
      <c r="N458" s="152" t="s">
        <v>843</v>
      </c>
      <c r="O458" s="152"/>
      <c r="P458" s="266" t="s">
        <v>2142</v>
      </c>
      <c r="Q458" s="152"/>
      <c r="R458" s="152"/>
      <c r="S458" s="377" t="s">
        <v>2172</v>
      </c>
      <c r="T458" s="286" t="s">
        <v>1515</v>
      </c>
      <c r="U458" s="350" t="s">
        <v>1477</v>
      </c>
      <c r="V458" s="264" t="s">
        <v>1514</v>
      </c>
      <c r="W458" s="261" t="s">
        <v>1511</v>
      </c>
      <c r="X458" s="261" t="s">
        <v>1477</v>
      </c>
      <c r="Y458" s="261" t="s">
        <v>1477</v>
      </c>
      <c r="Z458" s="395"/>
      <c r="AA458" s="260"/>
      <c r="AG458" s="222" t="s">
        <v>2206</v>
      </c>
      <c r="AH458" s="126">
        <v>45</v>
      </c>
      <c r="AI458" s="125">
        <v>25.6</v>
      </c>
      <c r="AJ458" s="124">
        <v>27.8</v>
      </c>
      <c r="AK458" s="139">
        <v>18.600000000000001</v>
      </c>
      <c r="AL458" s="144">
        <v>0.91</v>
      </c>
      <c r="AM458" s="139">
        <v>2.79</v>
      </c>
      <c r="AN458" s="116" t="s">
        <v>124</v>
      </c>
      <c r="AO458" s="143">
        <v>1.1000000000000001</v>
      </c>
      <c r="AP458" s="361">
        <v>4.4999999999999998E-2</v>
      </c>
      <c r="AQ458" s="116">
        <v>40</v>
      </c>
      <c r="AR458" s="116">
        <v>59.3</v>
      </c>
      <c r="AS458" s="142">
        <v>0.67453625632377745</v>
      </c>
      <c r="AT458" s="141">
        <v>9.4E-2</v>
      </c>
      <c r="AU458" s="116" t="s">
        <v>124</v>
      </c>
      <c r="AV458" s="139">
        <v>3.3</v>
      </c>
      <c r="AW458" s="366">
        <v>8.6</v>
      </c>
      <c r="AX458" s="139">
        <v>16.25</v>
      </c>
      <c r="AY458" s="139">
        <v>89.3</v>
      </c>
      <c r="AZ458" s="360">
        <v>45189</v>
      </c>
      <c r="BA458" s="139">
        <v>10.700000000000003</v>
      </c>
      <c r="BB458" s="139">
        <v>21.71</v>
      </c>
      <c r="BC458" s="139">
        <v>12.1</v>
      </c>
      <c r="BD458" s="139">
        <v>3.15</v>
      </c>
      <c r="BE458" s="139">
        <v>50.5</v>
      </c>
      <c r="BF458" s="139">
        <v>13.1</v>
      </c>
      <c r="BG458" s="139">
        <v>21</v>
      </c>
      <c r="BH458" s="139">
        <v>5.46</v>
      </c>
      <c r="BI458" s="139">
        <v>2.4300000000000002</v>
      </c>
      <c r="BJ458" s="118" t="s">
        <v>172</v>
      </c>
      <c r="BK458" s="211">
        <v>3.4</v>
      </c>
      <c r="BL458" s="211">
        <v>4.4000000000000004</v>
      </c>
      <c r="BM458" s="211" t="s">
        <v>409</v>
      </c>
      <c r="BN458" s="211" t="s">
        <v>409</v>
      </c>
      <c r="BO458" s="211" t="s">
        <v>409</v>
      </c>
      <c r="BP458" s="211" t="s">
        <v>409</v>
      </c>
      <c r="BQ458" s="211" t="s">
        <v>409</v>
      </c>
      <c r="BR458" s="211" t="s">
        <v>409</v>
      </c>
      <c r="BS458" s="211" t="s">
        <v>409</v>
      </c>
      <c r="BT458" s="211">
        <v>0</v>
      </c>
      <c r="BU458" s="258">
        <v>33.998538520425917</v>
      </c>
      <c r="BV458" s="138">
        <v>1.0421866666666668</v>
      </c>
    </row>
    <row r="459" spans="1:74">
      <c r="A459" s="116">
        <v>48</v>
      </c>
      <c r="B459" s="116">
        <f>COUNTIFS($D$2:D459,D459,$F$2:F459,F459)</f>
        <v>2</v>
      </c>
      <c r="C459" s="189">
        <v>8093</v>
      </c>
      <c r="D459" s="154" t="s">
        <v>2205</v>
      </c>
      <c r="E459" s="152" t="s">
        <v>2204</v>
      </c>
      <c r="F459" s="396">
        <v>500422049</v>
      </c>
      <c r="G459" s="152">
        <v>68</v>
      </c>
      <c r="H459" s="152" t="s">
        <v>2199</v>
      </c>
      <c r="I459" s="324" t="s">
        <v>2203</v>
      </c>
      <c r="J459" s="153" t="s">
        <v>812</v>
      </c>
      <c r="K459" s="318" t="s">
        <v>670</v>
      </c>
      <c r="L459" s="152">
        <v>10</v>
      </c>
      <c r="M459" s="295">
        <v>9</v>
      </c>
      <c r="N459" s="152" t="s">
        <v>409</v>
      </c>
      <c r="O459" s="152"/>
      <c r="P459" s="266" t="s">
        <v>2142</v>
      </c>
      <c r="Q459" s="152"/>
      <c r="R459" s="152"/>
      <c r="S459" s="377" t="s">
        <v>2172</v>
      </c>
      <c r="T459" s="286" t="s">
        <v>1515</v>
      </c>
      <c r="U459" s="350" t="s">
        <v>1477</v>
      </c>
      <c r="V459" s="264" t="s">
        <v>1514</v>
      </c>
      <c r="W459" s="261" t="s">
        <v>1511</v>
      </c>
      <c r="X459" s="261"/>
      <c r="Y459" s="261"/>
      <c r="Z459" s="395"/>
      <c r="AA459" s="260"/>
      <c r="AG459" s="222" t="s">
        <v>777</v>
      </c>
      <c r="AH459" s="126">
        <v>20.7</v>
      </c>
      <c r="AI459" s="125">
        <v>66.099999999999994</v>
      </c>
      <c r="AJ459" s="145">
        <v>6.16</v>
      </c>
      <c r="AK459" s="139">
        <v>9.7899999999999991</v>
      </c>
      <c r="AL459" s="144">
        <v>1.76</v>
      </c>
      <c r="AM459" s="116">
        <v>5.29</v>
      </c>
      <c r="AN459" s="116" t="s">
        <v>124</v>
      </c>
      <c r="AO459" s="122">
        <v>9.9</v>
      </c>
      <c r="AP459" s="361">
        <v>0.12</v>
      </c>
      <c r="AQ459" s="116">
        <v>43.9</v>
      </c>
      <c r="AR459" s="116">
        <v>56.1</v>
      </c>
      <c r="AS459" s="142">
        <v>0.78253119429590012</v>
      </c>
      <c r="AT459" s="141">
        <v>7.8E-2</v>
      </c>
      <c r="AU459" s="116" t="s">
        <v>124</v>
      </c>
      <c r="AV459" s="139">
        <v>5.3</v>
      </c>
      <c r="AW459" s="366">
        <v>8.1999999999999993</v>
      </c>
      <c r="AX459" s="139">
        <v>34.799999999999997</v>
      </c>
      <c r="AY459" s="139">
        <v>88.3</v>
      </c>
      <c r="AZ459" s="360">
        <v>44221</v>
      </c>
      <c r="BA459" s="139">
        <v>11.700000000000003</v>
      </c>
      <c r="BB459" s="139">
        <v>48.9</v>
      </c>
      <c r="BC459" s="139">
        <v>36.5</v>
      </c>
      <c r="BD459" s="139">
        <v>20.399999999999999</v>
      </c>
      <c r="BE459" s="139">
        <v>25.8</v>
      </c>
      <c r="BF459" s="139">
        <v>14.4</v>
      </c>
      <c r="BG459" s="139">
        <v>25.2</v>
      </c>
      <c r="BH459" s="139">
        <v>14.1</v>
      </c>
      <c r="BI459" s="139">
        <v>1.1399999999999999</v>
      </c>
      <c r="BJ459" s="117" t="s">
        <v>792</v>
      </c>
      <c r="BK459" s="211" t="s">
        <v>409</v>
      </c>
      <c r="BL459" s="211" t="s">
        <v>409</v>
      </c>
      <c r="BM459" s="211">
        <v>519</v>
      </c>
      <c r="BN459" s="211">
        <v>7.1</v>
      </c>
      <c r="BO459" s="211">
        <v>92.9</v>
      </c>
      <c r="BP459" s="211">
        <v>2.4</v>
      </c>
      <c r="BQ459" s="211">
        <v>1851</v>
      </c>
      <c r="BR459" s="211" t="s">
        <v>409</v>
      </c>
      <c r="BS459" s="211">
        <v>3.05</v>
      </c>
      <c r="BT459" s="210" t="s">
        <v>409</v>
      </c>
      <c r="BU459" s="258">
        <v>1.4219909721311204</v>
      </c>
      <c r="BV459" s="138">
        <v>0.20522666666666667</v>
      </c>
    </row>
    <row r="460" spans="1:74">
      <c r="A460" s="116">
        <v>49</v>
      </c>
      <c r="B460" s="116">
        <f>COUNTIFS($D$2:D460,D460,$F$2:F460,F460)</f>
        <v>2</v>
      </c>
      <c r="C460" s="189">
        <v>8094</v>
      </c>
      <c r="D460" s="154" t="s">
        <v>2202</v>
      </c>
      <c r="E460" s="152" t="s">
        <v>1150</v>
      </c>
      <c r="F460" s="152">
        <v>5010091179</v>
      </c>
      <c r="G460" s="152">
        <v>68</v>
      </c>
      <c r="H460" s="152" t="s">
        <v>2199</v>
      </c>
      <c r="I460" s="324" t="s">
        <v>2201</v>
      </c>
      <c r="J460" s="153" t="s">
        <v>812</v>
      </c>
      <c r="K460" s="318" t="s">
        <v>670</v>
      </c>
      <c r="L460" s="152">
        <v>10</v>
      </c>
      <c r="M460" s="152">
        <v>2</v>
      </c>
      <c r="N460" s="152" t="s">
        <v>409</v>
      </c>
      <c r="O460" s="152"/>
      <c r="P460" s="266" t="s">
        <v>2142</v>
      </c>
      <c r="Q460" s="152"/>
      <c r="R460" s="152"/>
      <c r="S460" s="377" t="s">
        <v>2172</v>
      </c>
      <c r="T460" s="286" t="s">
        <v>1515</v>
      </c>
      <c r="U460" s="350" t="s">
        <v>1477</v>
      </c>
      <c r="V460" s="264" t="s">
        <v>1514</v>
      </c>
      <c r="W460" s="261" t="s">
        <v>1511</v>
      </c>
      <c r="X460" s="377"/>
      <c r="Y460" s="261" t="s">
        <v>125</v>
      </c>
      <c r="Z460" s="395"/>
      <c r="AA460" s="260"/>
      <c r="AG460" s="222" t="s">
        <v>781</v>
      </c>
      <c r="AH460" s="126">
        <v>13.3</v>
      </c>
      <c r="AI460" s="125">
        <v>76.900000000000006</v>
      </c>
      <c r="AJ460" s="145">
        <v>8.42</v>
      </c>
      <c r="AK460" s="139">
        <v>8.7799999999999994</v>
      </c>
      <c r="AL460" s="144">
        <v>0.81</v>
      </c>
      <c r="AM460" s="116">
        <v>6.08</v>
      </c>
      <c r="AN460" s="116" t="s">
        <v>124</v>
      </c>
      <c r="AO460" s="122">
        <v>8.6999999999999993</v>
      </c>
      <c r="AP460" s="361">
        <v>2.3E-2</v>
      </c>
      <c r="AQ460" s="116">
        <v>46.1</v>
      </c>
      <c r="AR460" s="116">
        <v>54.7</v>
      </c>
      <c r="AS460" s="142">
        <v>0.84277879341864714</v>
      </c>
      <c r="AT460" s="141">
        <v>0.15</v>
      </c>
      <c r="AU460" s="116" t="s">
        <v>124</v>
      </c>
      <c r="AV460" s="139">
        <v>1.9</v>
      </c>
      <c r="AW460" s="366">
        <v>3</v>
      </c>
      <c r="AX460" s="139">
        <v>49.3</v>
      </c>
      <c r="AY460" s="139">
        <v>91.7</v>
      </c>
      <c r="AZ460" s="360">
        <v>57158</v>
      </c>
      <c r="BA460" s="139">
        <v>8.2999999999999972</v>
      </c>
      <c r="BB460" s="139">
        <v>67.599999999999994</v>
      </c>
      <c r="BC460" s="139">
        <v>44.2</v>
      </c>
      <c r="BD460" s="139">
        <v>33.299999999999997</v>
      </c>
      <c r="BE460" s="139">
        <v>21.3</v>
      </c>
      <c r="BF460" s="139">
        <v>16</v>
      </c>
      <c r="BG460" s="139">
        <v>24.3</v>
      </c>
      <c r="BH460" s="139">
        <v>18.3</v>
      </c>
      <c r="BI460" s="139">
        <v>0.5</v>
      </c>
      <c r="BJ460" s="117" t="s">
        <v>792</v>
      </c>
      <c r="BK460" s="211" t="s">
        <v>409</v>
      </c>
      <c r="BL460" s="211" t="s">
        <v>409</v>
      </c>
      <c r="BM460" s="211">
        <v>363</v>
      </c>
      <c r="BN460" s="211">
        <v>37.5</v>
      </c>
      <c r="BO460" s="211">
        <v>62.5</v>
      </c>
      <c r="BP460" s="211">
        <v>0.6</v>
      </c>
      <c r="BQ460" s="211" t="s">
        <v>409</v>
      </c>
      <c r="BR460" s="211" t="s">
        <v>409</v>
      </c>
      <c r="BS460" s="211">
        <v>4.99</v>
      </c>
      <c r="BT460" s="210">
        <v>0</v>
      </c>
      <c r="BU460" s="258">
        <v>26.131240607780931</v>
      </c>
      <c r="BV460" s="138">
        <v>4.1733333333333338E-2</v>
      </c>
    </row>
    <row r="461" spans="1:74">
      <c r="A461" s="116">
        <v>50</v>
      </c>
      <c r="B461" s="116">
        <f>COUNTIFS($D$2:D461,D461,$F$2:F461,F461)</f>
        <v>1</v>
      </c>
      <c r="C461" s="189">
        <v>8095</v>
      </c>
      <c r="D461" s="154" t="s">
        <v>2200</v>
      </c>
      <c r="E461" s="152" t="s">
        <v>854</v>
      </c>
      <c r="F461" s="152">
        <v>5512030348</v>
      </c>
      <c r="G461" s="152">
        <v>63</v>
      </c>
      <c r="H461" s="152" t="s">
        <v>2199</v>
      </c>
      <c r="I461" s="324" t="s">
        <v>2198</v>
      </c>
      <c r="J461" s="153" t="s">
        <v>812</v>
      </c>
      <c r="K461" s="318" t="s">
        <v>670</v>
      </c>
      <c r="L461" s="152">
        <v>4</v>
      </c>
      <c r="M461" s="152">
        <v>2</v>
      </c>
      <c r="N461" s="152" t="s">
        <v>409</v>
      </c>
      <c r="O461" s="152"/>
      <c r="P461" s="266" t="s">
        <v>2142</v>
      </c>
      <c r="Q461" s="152"/>
      <c r="R461" s="152"/>
      <c r="S461" s="377" t="s">
        <v>2172</v>
      </c>
      <c r="T461" s="286" t="s">
        <v>1515</v>
      </c>
      <c r="U461" s="350" t="s">
        <v>1477</v>
      </c>
      <c r="V461" s="264" t="s">
        <v>1514</v>
      </c>
      <c r="W461" s="261" t="s">
        <v>1511</v>
      </c>
      <c r="X461" s="377"/>
      <c r="Y461" s="377"/>
      <c r="Z461" s="395"/>
      <c r="AA461" s="260"/>
      <c r="AG461" s="222" t="s">
        <v>777</v>
      </c>
      <c r="AH461" s="126">
        <v>28</v>
      </c>
      <c r="AI461" s="125">
        <v>69.900000000000006</v>
      </c>
      <c r="AJ461" s="145">
        <v>1.68</v>
      </c>
      <c r="AK461" s="139">
        <v>17.100000000000001</v>
      </c>
      <c r="AL461" s="144">
        <v>8.2899999999999991</v>
      </c>
      <c r="AM461" s="116">
        <v>27.2</v>
      </c>
      <c r="AN461" s="116" t="s">
        <v>124</v>
      </c>
      <c r="AO461" s="122">
        <v>3.8</v>
      </c>
      <c r="AP461" s="361">
        <v>0.94</v>
      </c>
      <c r="AQ461" s="116">
        <v>51</v>
      </c>
      <c r="AR461" s="116">
        <v>49.7</v>
      </c>
      <c r="AS461" s="142">
        <v>1.0261569416498992</v>
      </c>
      <c r="AT461" s="141">
        <v>0.26</v>
      </c>
      <c r="AU461" s="116" t="s">
        <v>124</v>
      </c>
      <c r="AV461" s="139">
        <v>10.199999999999999</v>
      </c>
      <c r="AW461" s="366">
        <v>11</v>
      </c>
      <c r="AX461" s="139">
        <v>26.1</v>
      </c>
      <c r="AY461" s="139">
        <v>85.3</v>
      </c>
      <c r="AZ461" s="360">
        <v>48071</v>
      </c>
      <c r="BA461" s="139">
        <v>14.700000000000003</v>
      </c>
      <c r="BB461" s="139">
        <v>59.2</v>
      </c>
      <c r="BC461" s="139">
        <v>19.3</v>
      </c>
      <c r="BD461" s="139">
        <v>13.7</v>
      </c>
      <c r="BE461" s="139">
        <v>17.5</v>
      </c>
      <c r="BF461" s="139">
        <v>12.4</v>
      </c>
      <c r="BG461" s="139">
        <v>46.6</v>
      </c>
      <c r="BH461" s="139">
        <v>33.1</v>
      </c>
      <c r="BI461" s="139">
        <v>1.44</v>
      </c>
      <c r="BJ461" s="117" t="s">
        <v>792</v>
      </c>
      <c r="BK461" s="211" t="s">
        <v>409</v>
      </c>
      <c r="BL461" s="211" t="s">
        <v>409</v>
      </c>
      <c r="BM461" s="211">
        <v>336</v>
      </c>
      <c r="BN461" s="211">
        <v>9.1999999999999993</v>
      </c>
      <c r="BO461" s="211">
        <v>90.8</v>
      </c>
      <c r="BP461" s="211" t="s">
        <v>409</v>
      </c>
      <c r="BQ461" s="211" t="s">
        <v>409</v>
      </c>
      <c r="BR461" s="211" t="s">
        <v>409</v>
      </c>
      <c r="BS461" s="211" t="s">
        <v>409</v>
      </c>
      <c r="BT461" s="210">
        <v>0</v>
      </c>
      <c r="BU461" s="258">
        <v>36.89790274256741</v>
      </c>
      <c r="BV461" s="138">
        <v>8.5386666666666666E-2</v>
      </c>
    </row>
    <row r="462" spans="1:74">
      <c r="A462" s="116">
        <v>51</v>
      </c>
      <c r="B462" s="116">
        <f>COUNTIFS($D$2:D462,D462,$F$2:F462,F462)</f>
        <v>1</v>
      </c>
      <c r="C462" s="374">
        <v>8100</v>
      </c>
      <c r="D462" s="284" t="s">
        <v>657</v>
      </c>
      <c r="E462" s="373" t="s">
        <v>1012</v>
      </c>
      <c r="F462" s="152">
        <v>450515407</v>
      </c>
      <c r="G462" s="152">
        <v>73</v>
      </c>
      <c r="H462" s="152" t="s">
        <v>2197</v>
      </c>
      <c r="I462" s="324" t="s">
        <v>2196</v>
      </c>
      <c r="J462" s="194" t="s">
        <v>1031</v>
      </c>
      <c r="K462" s="318" t="s">
        <v>670</v>
      </c>
      <c r="L462" s="152">
        <v>6</v>
      </c>
      <c r="M462" s="152">
        <v>8</v>
      </c>
      <c r="N462" s="152" t="s">
        <v>409</v>
      </c>
      <c r="P462" s="266" t="s">
        <v>2142</v>
      </c>
      <c r="Q462" s="152"/>
      <c r="R462" s="152"/>
      <c r="S462" s="377" t="s">
        <v>2172</v>
      </c>
      <c r="T462" s="286" t="s">
        <v>1515</v>
      </c>
      <c r="U462" s="350" t="s">
        <v>1477</v>
      </c>
      <c r="V462" s="264" t="s">
        <v>1514</v>
      </c>
      <c r="W462" s="261" t="s">
        <v>1511</v>
      </c>
      <c r="X462" s="261" t="s">
        <v>1477</v>
      </c>
      <c r="Y462" s="261" t="s">
        <v>1477</v>
      </c>
      <c r="Z462" s="395"/>
      <c r="AA462" s="260"/>
      <c r="AG462" s="222" t="s">
        <v>2195</v>
      </c>
      <c r="AH462" s="126">
        <v>38</v>
      </c>
      <c r="AI462" s="125">
        <v>16.600000000000001</v>
      </c>
      <c r="AJ462" s="145">
        <v>44.6</v>
      </c>
      <c r="AK462" s="139">
        <v>28.2</v>
      </c>
      <c r="AL462" s="144">
        <v>2.98</v>
      </c>
      <c r="AM462" s="139">
        <v>7.06</v>
      </c>
      <c r="AN462" s="116" t="s">
        <v>124</v>
      </c>
      <c r="AO462" s="143">
        <v>3.2</v>
      </c>
      <c r="AP462" s="361">
        <v>0.48</v>
      </c>
      <c r="AQ462" s="116">
        <v>37.1</v>
      </c>
      <c r="AR462" s="116">
        <v>62.9</v>
      </c>
      <c r="AS462" s="142">
        <v>0.58982511923688397</v>
      </c>
      <c r="AT462" s="141">
        <v>0.84</v>
      </c>
      <c r="AU462" s="116" t="s">
        <v>124</v>
      </c>
      <c r="AV462" s="139">
        <v>6.3</v>
      </c>
      <c r="AW462" s="366">
        <v>5.6</v>
      </c>
      <c r="AX462" s="139">
        <v>5.4399999999999995</v>
      </c>
      <c r="AY462" s="139">
        <v>90.1</v>
      </c>
      <c r="AZ462" s="360">
        <v>40179</v>
      </c>
      <c r="BA462" s="139">
        <v>9.9000000000000057</v>
      </c>
      <c r="BB462" s="139">
        <v>13.729999999999999</v>
      </c>
      <c r="BC462" s="139">
        <v>22.6</v>
      </c>
      <c r="BD462" s="139">
        <v>3.63</v>
      </c>
      <c r="BE462" s="139">
        <v>11.3</v>
      </c>
      <c r="BF462" s="139">
        <v>1.81</v>
      </c>
      <c r="BG462" s="139">
        <v>51.5</v>
      </c>
      <c r="BH462" s="139">
        <v>8.2899999999999991</v>
      </c>
      <c r="BI462" s="139">
        <v>1.24</v>
      </c>
      <c r="BJ462" s="116" t="s">
        <v>790</v>
      </c>
      <c r="BK462" s="211" t="s">
        <v>409</v>
      </c>
      <c r="BL462" s="211" t="s">
        <v>409</v>
      </c>
      <c r="BM462" s="211">
        <v>497</v>
      </c>
      <c r="BN462" s="211">
        <v>36.6</v>
      </c>
      <c r="BO462" s="211">
        <v>63.4</v>
      </c>
      <c r="BP462" s="211">
        <v>0.8</v>
      </c>
      <c r="BQ462" s="211">
        <v>160.6</v>
      </c>
      <c r="BR462" s="211" t="s">
        <v>409</v>
      </c>
      <c r="BS462" s="211">
        <v>2.82</v>
      </c>
      <c r="BT462" s="210">
        <v>0</v>
      </c>
      <c r="BU462" s="258">
        <v>3.4671036732721121</v>
      </c>
      <c r="BV462" s="138">
        <v>0.12242666666666666</v>
      </c>
    </row>
    <row r="463" spans="1:74">
      <c r="A463" s="116">
        <v>52</v>
      </c>
      <c r="B463" s="116">
        <f>COUNTIFS($D$2:D463,D463,$F$2:F463,F463)</f>
        <v>1</v>
      </c>
      <c r="C463" s="189">
        <v>8117</v>
      </c>
      <c r="D463" s="154" t="s">
        <v>2194</v>
      </c>
      <c r="E463" s="152" t="s">
        <v>1118</v>
      </c>
      <c r="F463" s="152">
        <v>525827007</v>
      </c>
      <c r="G463" s="152">
        <v>66</v>
      </c>
      <c r="H463" s="152" t="s">
        <v>2190</v>
      </c>
      <c r="I463" s="324" t="s">
        <v>2193</v>
      </c>
      <c r="J463" s="153" t="s">
        <v>812</v>
      </c>
      <c r="K463" s="318" t="s">
        <v>670</v>
      </c>
      <c r="L463" s="152">
        <v>5</v>
      </c>
      <c r="M463" s="152">
        <v>3</v>
      </c>
      <c r="N463" s="152" t="s">
        <v>843</v>
      </c>
      <c r="P463" s="266" t="s">
        <v>2142</v>
      </c>
      <c r="Q463" s="152"/>
      <c r="R463" s="152"/>
      <c r="S463" s="377" t="s">
        <v>2172</v>
      </c>
      <c r="T463" s="286" t="s">
        <v>1515</v>
      </c>
      <c r="U463" s="350" t="s">
        <v>1477</v>
      </c>
      <c r="V463" s="264" t="s">
        <v>1514</v>
      </c>
      <c r="W463" s="261" t="s">
        <v>1511</v>
      </c>
      <c r="X463" s="261" t="s">
        <v>1477</v>
      </c>
      <c r="Y463" s="261" t="s">
        <v>1477</v>
      </c>
      <c r="Z463" s="318"/>
      <c r="AA463" s="260"/>
      <c r="AG463" s="222" t="s">
        <v>777</v>
      </c>
      <c r="AH463" s="126">
        <v>16</v>
      </c>
      <c r="AI463" s="125">
        <v>81</v>
      </c>
      <c r="AJ463" s="145">
        <v>2.69</v>
      </c>
      <c r="AK463" s="139">
        <v>7.99</v>
      </c>
      <c r="AL463" s="144">
        <v>1.75</v>
      </c>
      <c r="AM463" s="116">
        <v>5.94</v>
      </c>
      <c r="AN463" s="116" t="s">
        <v>124</v>
      </c>
      <c r="AO463" s="143">
        <v>7.8</v>
      </c>
      <c r="AP463" s="361">
        <v>3.5000000000000003E-2</v>
      </c>
      <c r="AQ463" s="116">
        <v>48.1</v>
      </c>
      <c r="AR463" s="116">
        <v>51.9</v>
      </c>
      <c r="AS463" s="142">
        <v>0.92678227360308285</v>
      </c>
      <c r="AT463" s="141">
        <v>0.12</v>
      </c>
      <c r="AU463" s="116" t="s">
        <v>124</v>
      </c>
      <c r="AV463" s="139">
        <v>15.4</v>
      </c>
      <c r="AW463" s="366">
        <v>14</v>
      </c>
      <c r="AX463" s="139">
        <v>51.599999999999994</v>
      </c>
      <c r="AY463" s="139">
        <v>90.3</v>
      </c>
      <c r="AZ463" s="360">
        <v>46752</v>
      </c>
      <c r="BA463" s="139">
        <v>9.7000000000000028</v>
      </c>
      <c r="BB463" s="139">
        <v>70.599999999999994</v>
      </c>
      <c r="BC463" s="139">
        <v>49.7</v>
      </c>
      <c r="BD463" s="139">
        <v>40.299999999999997</v>
      </c>
      <c r="BE463" s="139">
        <v>13.9</v>
      </c>
      <c r="BF463" s="139">
        <v>11.3</v>
      </c>
      <c r="BG463" s="139">
        <v>23.5</v>
      </c>
      <c r="BH463" s="139">
        <v>19</v>
      </c>
      <c r="BI463" s="139">
        <v>0.91</v>
      </c>
      <c r="BJ463" s="117" t="s">
        <v>172</v>
      </c>
      <c r="BK463" s="211" t="s">
        <v>409</v>
      </c>
      <c r="BL463" s="211" t="s">
        <v>409</v>
      </c>
      <c r="BM463" s="211">
        <v>349</v>
      </c>
      <c r="BN463" s="211">
        <v>7.2</v>
      </c>
      <c r="BO463" s="211">
        <v>92.8</v>
      </c>
      <c r="BP463" s="211" t="s">
        <v>409</v>
      </c>
      <c r="BQ463" s="211" t="s">
        <v>409</v>
      </c>
      <c r="BR463" s="211" t="s">
        <v>409</v>
      </c>
      <c r="BS463" s="211" t="s">
        <v>409</v>
      </c>
      <c r="BT463" s="210">
        <v>0</v>
      </c>
      <c r="BU463" s="258">
        <v>15.327380952380953</v>
      </c>
      <c r="BV463" s="138">
        <v>9.6133333333333335E-2</v>
      </c>
    </row>
    <row r="464" spans="1:74">
      <c r="A464" s="116">
        <v>53</v>
      </c>
      <c r="B464" s="116">
        <f>COUNTIFS($D$2:D464,D464,$F$2:F464,F464)</f>
        <v>1</v>
      </c>
      <c r="C464" s="189">
        <v>8118</v>
      </c>
      <c r="D464" s="154" t="s">
        <v>2192</v>
      </c>
      <c r="E464" s="152" t="s">
        <v>838</v>
      </c>
      <c r="F464" s="152">
        <v>5904220003</v>
      </c>
      <c r="G464" s="152">
        <v>59</v>
      </c>
      <c r="H464" s="152" t="s">
        <v>2190</v>
      </c>
      <c r="I464" s="324" t="s">
        <v>989</v>
      </c>
      <c r="J464" s="153" t="s">
        <v>812</v>
      </c>
      <c r="K464" s="318" t="s">
        <v>670</v>
      </c>
      <c r="L464" s="152">
        <v>3</v>
      </c>
      <c r="M464" s="152">
        <v>3</v>
      </c>
      <c r="N464" s="152" t="s">
        <v>409</v>
      </c>
      <c r="P464" s="266" t="s">
        <v>2142</v>
      </c>
      <c r="Q464" s="152"/>
      <c r="R464" s="152"/>
      <c r="S464" s="377" t="s">
        <v>2172</v>
      </c>
      <c r="T464" s="286" t="s">
        <v>1515</v>
      </c>
      <c r="U464" s="350" t="s">
        <v>1477</v>
      </c>
      <c r="V464" s="264" t="s">
        <v>1514</v>
      </c>
      <c r="W464" s="261" t="s">
        <v>1511</v>
      </c>
      <c r="X464" s="261" t="s">
        <v>1477</v>
      </c>
      <c r="Y464" s="261" t="s">
        <v>1477</v>
      </c>
      <c r="Z464" s="395"/>
      <c r="AA464" s="260"/>
      <c r="AG464" s="222" t="s">
        <v>777</v>
      </c>
      <c r="AH464" s="126">
        <v>29.7</v>
      </c>
      <c r="AI464" s="125">
        <v>62.6</v>
      </c>
      <c r="AJ464" s="145">
        <v>8.0299999999999994</v>
      </c>
      <c r="AK464" s="139">
        <v>20.8</v>
      </c>
      <c r="AL464" s="144">
        <v>7.29</v>
      </c>
      <c r="AM464" s="116">
        <v>14.8</v>
      </c>
      <c r="AN464" s="116" t="s">
        <v>124</v>
      </c>
      <c r="AO464" s="143">
        <v>3.8</v>
      </c>
      <c r="AP464" s="361">
        <v>1.6E-2</v>
      </c>
      <c r="AQ464" s="116">
        <v>40.6</v>
      </c>
      <c r="AR464" s="116">
        <v>59.6</v>
      </c>
      <c r="AS464" s="142">
        <v>0.68120805369127513</v>
      </c>
      <c r="AT464" s="141">
        <v>7.6999999999999999E-2</v>
      </c>
      <c r="AU464" s="116" t="s">
        <v>124</v>
      </c>
      <c r="AV464" s="139">
        <v>12.7</v>
      </c>
      <c r="AW464" s="366">
        <v>15.2</v>
      </c>
      <c r="AX464" s="139">
        <v>31.71</v>
      </c>
      <c r="AY464" s="139">
        <v>92.8</v>
      </c>
      <c r="AZ464" s="360">
        <v>44358</v>
      </c>
      <c r="BA464" s="139">
        <v>7.2000000000000028</v>
      </c>
      <c r="BB464" s="139">
        <v>54.010000000000005</v>
      </c>
      <c r="BC464" s="139">
        <v>38.799999999999997</v>
      </c>
      <c r="BD464" s="139">
        <v>23.8</v>
      </c>
      <c r="BE464" s="139">
        <v>12.9</v>
      </c>
      <c r="BF464" s="139">
        <v>7.91</v>
      </c>
      <c r="BG464" s="139">
        <v>36.4</v>
      </c>
      <c r="BH464" s="139">
        <v>22.3</v>
      </c>
      <c r="BI464" s="139">
        <v>0.77</v>
      </c>
      <c r="BJ464" s="117" t="s">
        <v>792</v>
      </c>
      <c r="BK464" s="211" t="s">
        <v>409</v>
      </c>
      <c r="BL464" s="211" t="s">
        <v>409</v>
      </c>
      <c r="BM464" s="211">
        <v>119</v>
      </c>
      <c r="BN464" s="211">
        <v>24.4</v>
      </c>
      <c r="BO464" s="211">
        <v>75.599999999999994</v>
      </c>
      <c r="BP464" s="211" t="s">
        <v>409</v>
      </c>
      <c r="BQ464" s="211" t="s">
        <v>409</v>
      </c>
      <c r="BR464" s="211" t="s">
        <v>409</v>
      </c>
      <c r="BS464" s="211" t="s">
        <v>409</v>
      </c>
      <c r="BT464" s="210">
        <v>0</v>
      </c>
      <c r="BU464" s="258">
        <v>3.9472542725774269</v>
      </c>
      <c r="BV464" s="138">
        <v>4.8533333333333331E-2</v>
      </c>
    </row>
    <row r="465" spans="1:74">
      <c r="A465" s="116">
        <v>54</v>
      </c>
      <c r="B465" s="116">
        <f>COUNTIFS($D$2:D465,D465,$F$2:F465,F465)</f>
        <v>2</v>
      </c>
      <c r="C465" s="189">
        <v>8126</v>
      </c>
      <c r="D465" s="154" t="s">
        <v>2191</v>
      </c>
      <c r="E465" s="152" t="s">
        <v>1086</v>
      </c>
      <c r="F465" s="152">
        <v>6053141171</v>
      </c>
      <c r="G465" s="152">
        <v>58</v>
      </c>
      <c r="H465" s="152" t="s">
        <v>2190</v>
      </c>
      <c r="I465" s="324" t="s">
        <v>163</v>
      </c>
      <c r="J465" s="153" t="s">
        <v>812</v>
      </c>
      <c r="K465" s="318" t="s">
        <v>670</v>
      </c>
      <c r="L465" s="152">
        <v>7</v>
      </c>
      <c r="M465" s="152">
        <v>1</v>
      </c>
      <c r="N465" s="152" t="s">
        <v>409</v>
      </c>
      <c r="P465" s="266" t="s">
        <v>2142</v>
      </c>
      <c r="Q465" s="152"/>
      <c r="R465" s="152"/>
      <c r="S465" s="377" t="s">
        <v>2172</v>
      </c>
      <c r="T465" s="286" t="s">
        <v>1515</v>
      </c>
      <c r="U465" s="350" t="s">
        <v>1477</v>
      </c>
      <c r="V465" s="264" t="s">
        <v>1514</v>
      </c>
      <c r="W465" s="261" t="s">
        <v>1511</v>
      </c>
      <c r="X465" s="261" t="s">
        <v>1477</v>
      </c>
      <c r="Y465" s="261" t="s">
        <v>1477</v>
      </c>
      <c r="Z465" s="318"/>
      <c r="AA465" s="260"/>
      <c r="AG465" s="222" t="s">
        <v>801</v>
      </c>
      <c r="AH465" s="126">
        <v>50</v>
      </c>
      <c r="AI465" s="125">
        <v>43.4</v>
      </c>
      <c r="AJ465" s="145">
        <v>5.34</v>
      </c>
      <c r="AK465" s="139">
        <v>42.4</v>
      </c>
      <c r="AL465" s="144">
        <v>0.97</v>
      </c>
      <c r="AM465" s="116">
        <v>1.97</v>
      </c>
      <c r="AN465" s="116" t="s">
        <v>124</v>
      </c>
      <c r="AO465" s="143">
        <v>9.8000000000000007</v>
      </c>
      <c r="AP465" s="361">
        <v>0.17</v>
      </c>
      <c r="AQ465" s="116">
        <v>24.9</v>
      </c>
      <c r="AR465" s="116">
        <v>75.099999999999994</v>
      </c>
      <c r="AS465" s="142">
        <v>0.33155792276964047</v>
      </c>
      <c r="AT465" s="141">
        <v>0.35</v>
      </c>
      <c r="AU465" s="116" t="s">
        <v>124</v>
      </c>
      <c r="AV465" s="139">
        <v>3.9</v>
      </c>
      <c r="AW465" s="366">
        <v>5.8</v>
      </c>
      <c r="AX465" s="139">
        <v>10.06</v>
      </c>
      <c r="AY465" s="139">
        <v>86.2</v>
      </c>
      <c r="AZ465" s="360">
        <v>42479</v>
      </c>
      <c r="BA465" s="139">
        <v>13.799999999999997</v>
      </c>
      <c r="BB465" s="139">
        <v>35.56</v>
      </c>
      <c r="BC465" s="139">
        <v>16.399999999999999</v>
      </c>
      <c r="BD465" s="139">
        <v>7.17</v>
      </c>
      <c r="BE465" s="139">
        <v>6.6</v>
      </c>
      <c r="BF465" s="139">
        <v>2.89</v>
      </c>
      <c r="BG465" s="139">
        <v>58.2</v>
      </c>
      <c r="BH465" s="139">
        <v>25.5</v>
      </c>
      <c r="BI465" s="139">
        <v>1.5</v>
      </c>
      <c r="BJ465" s="117" t="s">
        <v>173</v>
      </c>
      <c r="BK465" s="211" t="s">
        <v>409</v>
      </c>
      <c r="BL465" s="211" t="s">
        <v>409</v>
      </c>
      <c r="BM465" s="211">
        <v>584</v>
      </c>
      <c r="BN465" s="211">
        <v>11.1</v>
      </c>
      <c r="BO465" s="211">
        <v>88.9</v>
      </c>
      <c r="BP465" s="211" t="s">
        <v>409</v>
      </c>
      <c r="BQ465" s="211" t="s">
        <v>409</v>
      </c>
      <c r="BR465" s="211" t="s">
        <v>409</v>
      </c>
      <c r="BS465" s="211" t="s">
        <v>409</v>
      </c>
      <c r="BT465" s="210">
        <v>0</v>
      </c>
      <c r="BU465" s="258">
        <v>58.939083695930378</v>
      </c>
      <c r="BV465" s="138">
        <v>0.24562666666666666</v>
      </c>
    </row>
    <row r="466" spans="1:74">
      <c r="A466" s="116">
        <v>55</v>
      </c>
      <c r="B466" s="116">
        <f>COUNTIFS($D$2:D466,D466,$F$2:F466,F466)</f>
        <v>3</v>
      </c>
      <c r="C466" s="189">
        <v>8135</v>
      </c>
      <c r="D466" s="154" t="s">
        <v>630</v>
      </c>
      <c r="E466" s="152" t="s">
        <v>894</v>
      </c>
      <c r="F466" s="152">
        <v>5552021761</v>
      </c>
      <c r="G466" s="152">
        <v>63</v>
      </c>
      <c r="H466" s="152" t="s">
        <v>2188</v>
      </c>
      <c r="I466" s="324" t="s">
        <v>631</v>
      </c>
      <c r="J466" s="153" t="s">
        <v>812</v>
      </c>
      <c r="K466" s="318" t="s">
        <v>670</v>
      </c>
      <c r="L466" s="152">
        <v>21</v>
      </c>
      <c r="M466" s="152">
        <v>1</v>
      </c>
      <c r="N466" s="152" t="s">
        <v>822</v>
      </c>
      <c r="P466" s="266" t="s">
        <v>2142</v>
      </c>
      <c r="Q466" s="152"/>
      <c r="R466" s="152"/>
      <c r="S466" s="377" t="s">
        <v>2172</v>
      </c>
      <c r="T466" s="286" t="s">
        <v>1515</v>
      </c>
      <c r="U466" s="350" t="s">
        <v>1477</v>
      </c>
      <c r="V466" s="264" t="s">
        <v>1514</v>
      </c>
      <c r="W466" s="261" t="s">
        <v>1511</v>
      </c>
      <c r="X466" s="261" t="s">
        <v>1477</v>
      </c>
      <c r="Y466" s="261" t="s">
        <v>1477</v>
      </c>
      <c r="Z466" s="318"/>
      <c r="AA466" s="260"/>
      <c r="AG466" s="222" t="s">
        <v>781</v>
      </c>
      <c r="AH466" s="126">
        <v>17.7</v>
      </c>
      <c r="AI466" s="125">
        <v>17</v>
      </c>
      <c r="AJ466" s="145">
        <v>58.9</v>
      </c>
      <c r="AK466" s="139">
        <v>9.8000000000000007</v>
      </c>
      <c r="AL466" s="144" t="s">
        <v>124</v>
      </c>
      <c r="AM466" s="116" t="s">
        <v>124</v>
      </c>
      <c r="AN466" s="116" t="s">
        <v>124</v>
      </c>
      <c r="AO466" s="143" t="s">
        <v>124</v>
      </c>
      <c r="AP466" s="361">
        <v>3.3000000000000002E-2</v>
      </c>
      <c r="AQ466" s="116">
        <v>31</v>
      </c>
      <c r="AR466" s="116">
        <v>68.7</v>
      </c>
      <c r="AS466" s="142">
        <v>0.45123726346433768</v>
      </c>
      <c r="AT466" s="141">
        <v>6.8000000000000005E-2</v>
      </c>
      <c r="AU466" s="116" t="s">
        <v>124</v>
      </c>
      <c r="AV466" s="139" t="s">
        <v>124</v>
      </c>
      <c r="AW466" s="366" t="s">
        <v>124</v>
      </c>
      <c r="AX466" s="139">
        <v>12.379999999999999</v>
      </c>
      <c r="AY466" s="139">
        <v>83.6</v>
      </c>
      <c r="AZ466" s="360">
        <v>44771</v>
      </c>
      <c r="BA466" s="139">
        <v>16.400000000000006</v>
      </c>
      <c r="BB466" s="139">
        <v>14.5</v>
      </c>
      <c r="BC466" s="139">
        <v>49.5</v>
      </c>
      <c r="BD466" s="139">
        <v>8.77</v>
      </c>
      <c r="BE466" s="139">
        <v>20.399999999999999</v>
      </c>
      <c r="BF466" s="139">
        <v>3.61</v>
      </c>
      <c r="BG466" s="139">
        <v>12</v>
      </c>
      <c r="BH466" s="139">
        <v>2.12</v>
      </c>
      <c r="BI466" s="139">
        <v>0</v>
      </c>
      <c r="BJ466" s="116" t="s">
        <v>780</v>
      </c>
      <c r="BK466" s="211" t="s">
        <v>409</v>
      </c>
      <c r="BL466" s="211" t="s">
        <v>409</v>
      </c>
      <c r="BM466" s="211">
        <v>479</v>
      </c>
      <c r="BN466" s="211">
        <v>41.1</v>
      </c>
      <c r="BO466" s="211">
        <v>58.9</v>
      </c>
      <c r="BP466" s="208" t="s">
        <v>409</v>
      </c>
      <c r="BQ466" s="208" t="s">
        <v>409</v>
      </c>
      <c r="BR466" s="208" t="s">
        <v>409</v>
      </c>
      <c r="BS466" s="208" t="s">
        <v>409</v>
      </c>
      <c r="BT466" s="210">
        <v>0</v>
      </c>
      <c r="BU466" s="258">
        <v>41.025641025641029</v>
      </c>
      <c r="BV466" s="138">
        <v>1.5359999999999999E-2</v>
      </c>
    </row>
    <row r="467" spans="1:74">
      <c r="A467" s="116">
        <v>56</v>
      </c>
      <c r="B467" s="116">
        <f>COUNTIFS($D$2:D467,D467,$F$2:F467,F467)</f>
        <v>1</v>
      </c>
      <c r="C467" s="189">
        <v>8136</v>
      </c>
      <c r="D467" s="154" t="s">
        <v>2189</v>
      </c>
      <c r="E467" s="152" t="s">
        <v>1012</v>
      </c>
      <c r="F467" s="152">
        <v>6201080644</v>
      </c>
      <c r="G467" s="152">
        <v>56</v>
      </c>
      <c r="H467" s="152" t="s">
        <v>2188</v>
      </c>
      <c r="I467" s="324" t="s">
        <v>2187</v>
      </c>
      <c r="J467" s="153" t="s">
        <v>812</v>
      </c>
      <c r="K467" s="318" t="s">
        <v>670</v>
      </c>
      <c r="L467" s="152">
        <v>6</v>
      </c>
      <c r="M467" s="152">
        <v>1</v>
      </c>
      <c r="N467" s="152" t="s">
        <v>843</v>
      </c>
      <c r="P467" s="266" t="s">
        <v>2142</v>
      </c>
      <c r="Q467" s="152"/>
      <c r="R467" s="152"/>
      <c r="S467" s="377" t="s">
        <v>2172</v>
      </c>
      <c r="T467" s="286" t="s">
        <v>1515</v>
      </c>
      <c r="U467" s="350" t="s">
        <v>1477</v>
      </c>
      <c r="V467" s="264" t="s">
        <v>1514</v>
      </c>
      <c r="W467" s="261" t="s">
        <v>1511</v>
      </c>
      <c r="X467" s="261" t="s">
        <v>1477</v>
      </c>
      <c r="Y467" s="261" t="s">
        <v>1477</v>
      </c>
      <c r="Z467" s="318"/>
      <c r="AA467" s="260"/>
      <c r="AG467" s="222" t="s">
        <v>781</v>
      </c>
      <c r="AH467" s="126">
        <v>42.6</v>
      </c>
      <c r="AI467" s="125">
        <v>41.7</v>
      </c>
      <c r="AJ467" s="124">
        <v>14.7</v>
      </c>
      <c r="AK467" s="139">
        <v>36.799999999999997</v>
      </c>
      <c r="AL467" s="144">
        <v>1.17</v>
      </c>
      <c r="AM467" s="116">
        <v>2.39</v>
      </c>
      <c r="AN467" s="116" t="s">
        <v>124</v>
      </c>
      <c r="AO467" s="143">
        <v>22</v>
      </c>
      <c r="AP467" s="361">
        <v>6.8000000000000005E-2</v>
      </c>
      <c r="AQ467" s="116">
        <v>39.799999999999997</v>
      </c>
      <c r="AR467" s="116">
        <v>59.6</v>
      </c>
      <c r="AS467" s="142">
        <v>0.66778523489932884</v>
      </c>
      <c r="AT467" s="141">
        <v>0.42</v>
      </c>
      <c r="AU467" s="116" t="s">
        <v>124</v>
      </c>
      <c r="AV467" s="139">
        <v>3.1</v>
      </c>
      <c r="AW467" s="366">
        <v>5.7</v>
      </c>
      <c r="AX467" s="139">
        <v>16.450000000000003</v>
      </c>
      <c r="AY467" s="139">
        <v>87.5</v>
      </c>
      <c r="AZ467" s="360">
        <v>30703</v>
      </c>
      <c r="BA467" s="139">
        <v>12.5</v>
      </c>
      <c r="BB467" s="139">
        <v>35.150000000000006</v>
      </c>
      <c r="BC467" s="139">
        <v>27.4</v>
      </c>
      <c r="BD467" s="139">
        <v>11.8</v>
      </c>
      <c r="BE467" s="139">
        <v>10.8</v>
      </c>
      <c r="BF467" s="139">
        <v>4.6500000000000004</v>
      </c>
      <c r="BG467" s="139">
        <v>43.3</v>
      </c>
      <c r="BH467" s="139">
        <v>18.7</v>
      </c>
      <c r="BI467" s="139">
        <v>2.5099999999999998</v>
      </c>
      <c r="BJ467" s="116" t="s">
        <v>792</v>
      </c>
      <c r="BK467" s="211" t="s">
        <v>409</v>
      </c>
      <c r="BL467" s="211" t="s">
        <v>409</v>
      </c>
      <c r="BM467" s="211">
        <v>750</v>
      </c>
      <c r="BN467" s="211">
        <v>14.9</v>
      </c>
      <c r="BO467" s="211">
        <v>85.1</v>
      </c>
      <c r="BP467" s="211" t="s">
        <v>409</v>
      </c>
      <c r="BQ467" s="211" t="s">
        <v>409</v>
      </c>
      <c r="BR467" s="211" t="s">
        <v>409</v>
      </c>
      <c r="BS467" s="211" t="s">
        <v>409</v>
      </c>
      <c r="BT467" s="210">
        <v>0</v>
      </c>
      <c r="BU467" s="258">
        <v>28.258567504105343</v>
      </c>
      <c r="BV467" s="138">
        <v>0.4910133333333333</v>
      </c>
    </row>
    <row r="468" spans="1:74">
      <c r="A468" s="116">
        <v>57</v>
      </c>
      <c r="B468" s="116">
        <f>COUNTIFS($D$2:D468,D468,$F$2:F468,F468)</f>
        <v>1</v>
      </c>
      <c r="C468" s="279">
        <v>8200</v>
      </c>
      <c r="D468" s="282" t="s">
        <v>90</v>
      </c>
      <c r="E468" s="266" t="s">
        <v>1051</v>
      </c>
      <c r="F468" s="266" t="s">
        <v>2186</v>
      </c>
      <c r="G468" s="152">
        <v>13</v>
      </c>
      <c r="H468" s="266" t="s">
        <v>2185</v>
      </c>
      <c r="I468" s="328" t="s">
        <v>2184</v>
      </c>
      <c r="J468" s="394" t="s">
        <v>896</v>
      </c>
      <c r="K468" s="299" t="s">
        <v>670</v>
      </c>
      <c r="L468" s="266">
        <v>11</v>
      </c>
      <c r="M468" s="266">
        <v>2</v>
      </c>
      <c r="N468" s="266" t="s">
        <v>843</v>
      </c>
      <c r="P468" s="266" t="s">
        <v>2142</v>
      </c>
      <c r="Q468" s="266"/>
      <c r="R468" s="266"/>
      <c r="S468" s="384" t="s">
        <v>2172</v>
      </c>
      <c r="T468" s="319" t="s">
        <v>1515</v>
      </c>
      <c r="U468" s="367" t="s">
        <v>1477</v>
      </c>
      <c r="V468" s="270" t="s">
        <v>1514</v>
      </c>
      <c r="W468" s="269" t="s">
        <v>1511</v>
      </c>
      <c r="X468" s="269" t="s">
        <v>1477</v>
      </c>
      <c r="Y468" s="269" t="s">
        <v>1477</v>
      </c>
      <c r="Z468" s="299"/>
      <c r="AA468" s="268"/>
      <c r="AG468" s="222" t="s">
        <v>781</v>
      </c>
      <c r="AH468" s="126">
        <v>8.3000000000000007</v>
      </c>
      <c r="AI468" s="146">
        <v>3.3</v>
      </c>
      <c r="AJ468" s="145">
        <v>87</v>
      </c>
      <c r="AK468" s="139">
        <v>5.51</v>
      </c>
      <c r="AL468" s="144">
        <v>0.15</v>
      </c>
      <c r="AM468" s="139">
        <v>2.14</v>
      </c>
      <c r="AN468" s="116" t="s">
        <v>124</v>
      </c>
      <c r="AO468" s="143">
        <v>3.72</v>
      </c>
      <c r="AP468" s="361">
        <v>1.2E-2</v>
      </c>
      <c r="AQ468" s="116">
        <v>64.599999999999994</v>
      </c>
      <c r="AR468" s="116">
        <v>35.200000000000003</v>
      </c>
      <c r="AS468" s="142">
        <v>1.8352272727272725</v>
      </c>
      <c r="AT468" s="141">
        <v>0.5</v>
      </c>
      <c r="AU468" s="116" t="s">
        <v>124</v>
      </c>
      <c r="AV468" s="139">
        <v>10.1</v>
      </c>
      <c r="AW468" s="366">
        <v>8.27</v>
      </c>
      <c r="AX468" s="139">
        <v>1.6300000000000001</v>
      </c>
      <c r="AY468" s="139">
        <v>97.7</v>
      </c>
      <c r="AZ468" s="360">
        <v>33792</v>
      </c>
      <c r="BA468" s="139">
        <v>2.2999999999999972</v>
      </c>
      <c r="BB468" s="139">
        <v>2.42</v>
      </c>
      <c r="BC468" s="139">
        <v>12.2</v>
      </c>
      <c r="BD468" s="139">
        <v>0.34</v>
      </c>
      <c r="BE468" s="139">
        <v>46.4</v>
      </c>
      <c r="BF468" s="139">
        <v>1.29</v>
      </c>
      <c r="BG468" s="139">
        <v>28.5</v>
      </c>
      <c r="BH468" s="139">
        <v>0.79</v>
      </c>
      <c r="BI468" s="139">
        <v>0.12</v>
      </c>
      <c r="BJ468" s="118" t="s">
        <v>778</v>
      </c>
      <c r="BK468" s="211">
        <v>1.2</v>
      </c>
      <c r="BL468" s="208" t="s">
        <v>409</v>
      </c>
      <c r="BM468" s="208" t="s">
        <v>409</v>
      </c>
      <c r="BN468" s="208" t="s">
        <v>409</v>
      </c>
      <c r="BO468" s="208" t="s">
        <v>409</v>
      </c>
      <c r="BP468" s="208" t="s">
        <v>409</v>
      </c>
      <c r="BQ468" s="208" t="s">
        <v>409</v>
      </c>
      <c r="BR468" s="208" t="s">
        <v>409</v>
      </c>
      <c r="BS468" s="208" t="s">
        <v>409</v>
      </c>
      <c r="BT468" s="211">
        <v>0</v>
      </c>
      <c r="BU468" s="258">
        <v>90.620235289510845</v>
      </c>
      <c r="BV468" s="138">
        <v>9.8740533333333325</v>
      </c>
    </row>
    <row r="469" spans="1:74">
      <c r="A469" s="116">
        <v>58</v>
      </c>
      <c r="B469" s="116">
        <f>COUNTIFS($D$2:D469,D469,$F$2:F469,F469)</f>
        <v>1</v>
      </c>
      <c r="C469" s="189">
        <v>8220</v>
      </c>
      <c r="D469" s="154" t="s">
        <v>1494</v>
      </c>
      <c r="E469" s="152" t="s">
        <v>1001</v>
      </c>
      <c r="F469" s="152">
        <v>1305201392</v>
      </c>
      <c r="G469" s="152">
        <v>5</v>
      </c>
      <c r="H469" s="152" t="s">
        <v>2183</v>
      </c>
      <c r="I469" s="324" t="s">
        <v>1224</v>
      </c>
      <c r="J469" s="365" t="s">
        <v>1495</v>
      </c>
      <c r="K469" s="318" t="s">
        <v>670</v>
      </c>
      <c r="L469" s="152">
        <v>1</v>
      </c>
      <c r="M469" s="152">
        <v>5</v>
      </c>
      <c r="N469" s="152" t="s">
        <v>822</v>
      </c>
      <c r="O469" s="152"/>
      <c r="P469" s="380" t="s">
        <v>2142</v>
      </c>
      <c r="Q469" s="380"/>
      <c r="R469" s="380"/>
      <c r="S469" s="261" t="s">
        <v>2172</v>
      </c>
      <c r="T469" s="286" t="s">
        <v>1515</v>
      </c>
      <c r="U469" s="350" t="s">
        <v>1477</v>
      </c>
      <c r="V469" s="261" t="s">
        <v>1514</v>
      </c>
      <c r="W469" s="388" t="s">
        <v>1511</v>
      </c>
      <c r="X469" s="261" t="s">
        <v>1477</v>
      </c>
      <c r="Y469" s="261" t="s">
        <v>1477</v>
      </c>
      <c r="Z469" s="260"/>
      <c r="AA469" s="260"/>
      <c r="AB469" s="339"/>
      <c r="AC469" s="339"/>
      <c r="AD469" s="339"/>
      <c r="AE469" s="339"/>
      <c r="AF469" s="392"/>
      <c r="AG469" s="222" t="s">
        <v>777</v>
      </c>
      <c r="AH469" s="126">
        <v>21.5</v>
      </c>
      <c r="AI469" s="125">
        <v>7.2</v>
      </c>
      <c r="AJ469" s="124">
        <v>69.5</v>
      </c>
      <c r="AK469" s="116">
        <v>20.399999999999999</v>
      </c>
      <c r="AL469" s="144">
        <v>0.5</v>
      </c>
      <c r="AM469" s="116">
        <v>2.2000000000000002</v>
      </c>
      <c r="AN469" s="116" t="s">
        <v>124</v>
      </c>
      <c r="AO469" s="143">
        <v>5.6</v>
      </c>
      <c r="AP469" s="361">
        <v>0.12</v>
      </c>
      <c r="AQ469" s="116">
        <v>57.7</v>
      </c>
      <c r="AR469" s="116">
        <v>41.8</v>
      </c>
      <c r="AS469" s="142">
        <v>1.3803827751196174</v>
      </c>
      <c r="AT469" s="141">
        <v>1.2</v>
      </c>
      <c r="AU469" s="116" t="s">
        <v>124</v>
      </c>
      <c r="AV469" s="139"/>
      <c r="AW469" s="366"/>
      <c r="BJ469" s="116" t="s">
        <v>790</v>
      </c>
      <c r="BK469" s="211" t="s">
        <v>410</v>
      </c>
      <c r="BL469" s="211" t="s">
        <v>409</v>
      </c>
      <c r="BM469" s="211" t="s">
        <v>409</v>
      </c>
      <c r="BN469" s="211" t="s">
        <v>409</v>
      </c>
      <c r="BO469" s="211" t="s">
        <v>409</v>
      </c>
      <c r="BP469" s="211" t="s">
        <v>409</v>
      </c>
      <c r="BQ469" s="211" t="s">
        <v>409</v>
      </c>
      <c r="BR469" s="211" t="s">
        <v>409</v>
      </c>
      <c r="BS469" s="211" t="s">
        <v>409</v>
      </c>
      <c r="BT469" s="210" t="s">
        <v>2182</v>
      </c>
      <c r="BU469" s="258">
        <v>77.213822894168473</v>
      </c>
      <c r="BV469" s="138">
        <v>1.8113333333333332</v>
      </c>
    </row>
    <row r="470" spans="1:74">
      <c r="A470" s="116">
        <v>59</v>
      </c>
      <c r="B470" s="116">
        <f>COUNTIFS($D$2:D470,D470,$F$2:F470,F470)</f>
        <v>1</v>
      </c>
      <c r="C470" s="374">
        <v>8226</v>
      </c>
      <c r="D470" s="284" t="s">
        <v>2181</v>
      </c>
      <c r="E470" s="373" t="s">
        <v>941</v>
      </c>
      <c r="F470" s="152">
        <v>490504051</v>
      </c>
      <c r="G470" s="152">
        <v>69</v>
      </c>
      <c r="H470" s="152" t="s">
        <v>2180</v>
      </c>
      <c r="I470" s="324" t="s">
        <v>643</v>
      </c>
      <c r="J470" s="194" t="s">
        <v>1031</v>
      </c>
      <c r="K470" s="318" t="s">
        <v>670</v>
      </c>
      <c r="L470" s="152">
        <v>3</v>
      </c>
      <c r="M470" s="152">
        <v>8</v>
      </c>
      <c r="N470" s="152" t="s">
        <v>409</v>
      </c>
      <c r="O470" s="152"/>
      <c r="P470" s="380" t="s">
        <v>2142</v>
      </c>
      <c r="Q470" s="380"/>
      <c r="R470" s="380"/>
      <c r="S470" s="261" t="s">
        <v>2172</v>
      </c>
      <c r="T470" s="286" t="s">
        <v>1515</v>
      </c>
      <c r="U470" s="350" t="s">
        <v>1477</v>
      </c>
      <c r="V470" s="261" t="s">
        <v>1514</v>
      </c>
      <c r="W470" s="388" t="s">
        <v>1511</v>
      </c>
      <c r="X470" s="261" t="s">
        <v>1477</v>
      </c>
      <c r="Y470" s="261" t="s">
        <v>1477</v>
      </c>
      <c r="Z470" s="260"/>
      <c r="AA470" s="260"/>
      <c r="AB470" s="339"/>
      <c r="AC470" s="339"/>
      <c r="AD470" s="339"/>
      <c r="AE470" s="339"/>
      <c r="AF470" s="339"/>
      <c r="AG470" s="222" t="s">
        <v>787</v>
      </c>
      <c r="AH470" s="126">
        <v>60.1</v>
      </c>
      <c r="AI470" s="125">
        <v>33.6</v>
      </c>
      <c r="AJ470" s="124">
        <v>1</v>
      </c>
      <c r="AK470" s="116">
        <v>46</v>
      </c>
      <c r="AL470" s="144">
        <v>1.17</v>
      </c>
      <c r="AM470" s="139">
        <v>1.95</v>
      </c>
      <c r="AN470" s="116" t="s">
        <v>124</v>
      </c>
      <c r="AO470" s="143">
        <v>19.600000000000001</v>
      </c>
      <c r="AP470" s="361">
        <v>0.17</v>
      </c>
      <c r="AQ470" s="116">
        <v>66.900000000000006</v>
      </c>
      <c r="AR470" s="116">
        <v>32.9</v>
      </c>
      <c r="AS470" s="142">
        <v>2.0334346504559275</v>
      </c>
      <c r="AT470" s="141">
        <v>1.45</v>
      </c>
      <c r="AU470" s="116" t="s">
        <v>124</v>
      </c>
      <c r="AV470" s="139">
        <v>13</v>
      </c>
      <c r="AW470" s="366">
        <v>15.5</v>
      </c>
      <c r="BJ470" s="118" t="s">
        <v>793</v>
      </c>
      <c r="BK470" s="211" t="s">
        <v>409</v>
      </c>
      <c r="BL470" s="211" t="s">
        <v>409</v>
      </c>
      <c r="BM470" s="211">
        <v>1389</v>
      </c>
      <c r="BN470" s="211">
        <v>47.9</v>
      </c>
      <c r="BO470" s="211">
        <v>52.1</v>
      </c>
      <c r="BP470" s="211" t="s">
        <v>409</v>
      </c>
      <c r="BQ470" s="211" t="s">
        <v>409</v>
      </c>
      <c r="BR470" s="211" t="s">
        <v>409</v>
      </c>
      <c r="BS470" s="211" t="s">
        <v>409</v>
      </c>
      <c r="BT470" s="210">
        <v>0</v>
      </c>
      <c r="BU470" s="258">
        <v>4.4408600441781747</v>
      </c>
      <c r="BV470" s="138">
        <v>0.14904000000000001</v>
      </c>
    </row>
    <row r="471" spans="1:74">
      <c r="A471" s="116">
        <v>60</v>
      </c>
      <c r="B471" s="116">
        <f>COUNTIFS($D$2:D471,D471,$F$2:F471,F471)</f>
        <v>1</v>
      </c>
      <c r="C471" s="189">
        <v>8264</v>
      </c>
      <c r="D471" s="154" t="s">
        <v>2179</v>
      </c>
      <c r="E471" s="152" t="s">
        <v>831</v>
      </c>
      <c r="F471" s="152">
        <v>9257185729</v>
      </c>
      <c r="G471" s="152">
        <v>26</v>
      </c>
      <c r="H471" s="152" t="s">
        <v>2178</v>
      </c>
      <c r="I471" s="324" t="s">
        <v>164</v>
      </c>
      <c r="J471" s="153" t="s">
        <v>812</v>
      </c>
      <c r="K471" s="318" t="s">
        <v>670</v>
      </c>
      <c r="L471" s="152">
        <v>7</v>
      </c>
      <c r="M471" s="152" t="s">
        <v>2177</v>
      </c>
      <c r="N471" s="152" t="s">
        <v>843</v>
      </c>
      <c r="O471" s="152"/>
      <c r="P471" s="380" t="s">
        <v>2142</v>
      </c>
      <c r="Q471" s="380"/>
      <c r="R471" s="380"/>
      <c r="S471" s="261" t="s">
        <v>2172</v>
      </c>
      <c r="T471" s="286" t="s">
        <v>1515</v>
      </c>
      <c r="U471" s="350" t="s">
        <v>1477</v>
      </c>
      <c r="V471" s="261" t="s">
        <v>1514</v>
      </c>
      <c r="W471" s="388" t="s">
        <v>1511</v>
      </c>
      <c r="X471" s="261" t="s">
        <v>1477</v>
      </c>
      <c r="Y471" s="261" t="s">
        <v>1477</v>
      </c>
      <c r="Z471" s="260"/>
      <c r="AA471" s="260"/>
      <c r="AB471" s="339"/>
      <c r="AC471" s="339"/>
      <c r="AD471" s="339"/>
      <c r="AE471" s="339"/>
      <c r="AF471" s="339"/>
      <c r="AG471" s="222" t="s">
        <v>777</v>
      </c>
      <c r="AH471" s="126">
        <v>10</v>
      </c>
      <c r="AI471" s="125">
        <v>51.8</v>
      </c>
      <c r="AJ471" s="124">
        <v>32.9</v>
      </c>
      <c r="AK471" s="116">
        <v>6.79</v>
      </c>
      <c r="AL471" s="144">
        <v>0.18</v>
      </c>
      <c r="AM471" s="116">
        <v>1.1000000000000001</v>
      </c>
      <c r="AN471" s="116" t="s">
        <v>124</v>
      </c>
      <c r="AO471" s="143">
        <v>7.59</v>
      </c>
      <c r="AP471" s="361">
        <v>6.6699999999999997E-3</v>
      </c>
      <c r="AQ471" s="116">
        <v>71.099999999999994</v>
      </c>
      <c r="AR471" s="116">
        <v>28.7</v>
      </c>
      <c r="AS471" s="142">
        <v>2.4773519163763065</v>
      </c>
      <c r="AT471" s="141" t="s">
        <v>124</v>
      </c>
      <c r="AU471" s="116" t="s">
        <v>124</v>
      </c>
      <c r="AV471" s="139">
        <v>0.39</v>
      </c>
      <c r="AW471" s="366">
        <v>1.59</v>
      </c>
      <c r="AX471" s="118" t="s">
        <v>124</v>
      </c>
      <c r="AY471" s="118" t="s">
        <v>124</v>
      </c>
      <c r="AZ471" s="118" t="s">
        <v>124</v>
      </c>
      <c r="BA471" s="118" t="s">
        <v>124</v>
      </c>
      <c r="BB471" s="118" t="s">
        <v>124</v>
      </c>
      <c r="BC471" s="118" t="s">
        <v>124</v>
      </c>
      <c r="BD471" s="118" t="s">
        <v>124</v>
      </c>
      <c r="BE471" s="118" t="s">
        <v>124</v>
      </c>
      <c r="BF471" s="118" t="s">
        <v>124</v>
      </c>
      <c r="BG471" s="118" t="s">
        <v>124</v>
      </c>
      <c r="BH471" s="118" t="s">
        <v>124</v>
      </c>
      <c r="BI471" s="118" t="s">
        <v>124</v>
      </c>
      <c r="BJ471" s="118" t="s">
        <v>789</v>
      </c>
      <c r="BK471" s="211" t="s">
        <v>409</v>
      </c>
      <c r="BL471" s="211" t="s">
        <v>409</v>
      </c>
      <c r="BM471" s="211">
        <v>1448</v>
      </c>
      <c r="BN471" s="211">
        <v>19.899999999999999</v>
      </c>
      <c r="BO471" s="211">
        <v>80.099999999999994</v>
      </c>
      <c r="BP471" s="211" t="s">
        <v>409</v>
      </c>
      <c r="BQ471" s="211" t="s">
        <v>409</v>
      </c>
      <c r="BR471" s="211" t="s">
        <v>409</v>
      </c>
      <c r="BS471" s="211" t="s">
        <v>409</v>
      </c>
      <c r="BT471" s="210">
        <v>0</v>
      </c>
      <c r="BU471" s="258">
        <v>95.615299106591465</v>
      </c>
      <c r="BV471" s="138">
        <v>0.61930666666666656</v>
      </c>
    </row>
    <row r="472" spans="1:74">
      <c r="A472" s="116">
        <v>61</v>
      </c>
      <c r="B472" s="116">
        <f>COUNTIFS($D$2:D472,D472,$F$2:F472,F472)</f>
        <v>2</v>
      </c>
      <c r="C472" s="189">
        <v>8273</v>
      </c>
      <c r="D472" s="154" t="s">
        <v>2176</v>
      </c>
      <c r="E472" s="152" t="s">
        <v>834</v>
      </c>
      <c r="F472" s="152">
        <v>6805067203</v>
      </c>
      <c r="G472" s="152">
        <v>50</v>
      </c>
      <c r="H472" s="152" t="s">
        <v>2173</v>
      </c>
      <c r="I472" s="324" t="s">
        <v>2175</v>
      </c>
      <c r="J472" s="153" t="s">
        <v>812</v>
      </c>
      <c r="K472" s="318" t="s">
        <v>670</v>
      </c>
      <c r="L472" s="152">
        <v>16</v>
      </c>
      <c r="M472" s="152" t="s">
        <v>868</v>
      </c>
      <c r="N472" s="152" t="s">
        <v>409</v>
      </c>
      <c r="O472" s="152"/>
      <c r="P472" s="380" t="s">
        <v>2142</v>
      </c>
      <c r="Q472" s="380"/>
      <c r="R472" s="380"/>
      <c r="S472" s="261" t="s">
        <v>2172</v>
      </c>
      <c r="T472" s="286" t="s">
        <v>1515</v>
      </c>
      <c r="U472" s="350" t="s">
        <v>1477</v>
      </c>
      <c r="V472" s="261" t="s">
        <v>1514</v>
      </c>
      <c r="W472" s="388" t="s">
        <v>1511</v>
      </c>
      <c r="X472" s="261" t="s">
        <v>1477</v>
      </c>
      <c r="Y472" s="261" t="s">
        <v>1477</v>
      </c>
      <c r="Z472" s="260"/>
      <c r="AA472" s="260"/>
      <c r="AB472" s="339"/>
      <c r="AC472" s="339"/>
      <c r="AD472" s="339"/>
      <c r="AE472" s="339"/>
      <c r="AF472" s="339"/>
      <c r="AG472" s="222" t="s">
        <v>777</v>
      </c>
      <c r="AH472" s="126">
        <v>33.200000000000003</v>
      </c>
      <c r="AI472" s="125">
        <v>49.4</v>
      </c>
      <c r="AJ472" s="124">
        <v>9.4600000000000009</v>
      </c>
      <c r="AK472" s="116">
        <v>26.4</v>
      </c>
      <c r="AL472" s="144">
        <v>0.59</v>
      </c>
      <c r="AM472" s="116">
        <v>1.52</v>
      </c>
      <c r="AN472" s="116" t="s">
        <v>124</v>
      </c>
      <c r="AO472" s="143">
        <v>8.33</v>
      </c>
      <c r="AP472" s="361">
        <v>0</v>
      </c>
      <c r="AQ472" s="116">
        <v>32.799999999999997</v>
      </c>
      <c r="AR472" s="116">
        <v>66.900000000000006</v>
      </c>
      <c r="AS472" s="142">
        <v>0.49028400597907318</v>
      </c>
      <c r="AT472" s="141">
        <v>0.51</v>
      </c>
      <c r="AU472" s="116" t="s">
        <v>124</v>
      </c>
      <c r="AV472" s="139">
        <v>0.32</v>
      </c>
      <c r="AW472" s="366">
        <v>0.75</v>
      </c>
      <c r="AX472" s="139">
        <v>31.92</v>
      </c>
      <c r="AY472" s="139">
        <v>85.4</v>
      </c>
      <c r="AZ472" s="360">
        <v>33687</v>
      </c>
      <c r="BA472" s="139">
        <v>14.599999999999994</v>
      </c>
      <c r="BB472" s="139">
        <v>48.22</v>
      </c>
      <c r="BC472" s="139">
        <v>40.700000000000003</v>
      </c>
      <c r="BD472" s="139">
        <v>23.2</v>
      </c>
      <c r="BE472" s="139">
        <v>15.3</v>
      </c>
      <c r="BF472" s="139">
        <v>8.7200000000000006</v>
      </c>
      <c r="BG472" s="139">
        <v>28.5</v>
      </c>
      <c r="BH472" s="139">
        <v>16.3</v>
      </c>
      <c r="BI472" s="139">
        <v>1.4</v>
      </c>
      <c r="BJ472" s="116" t="s">
        <v>792</v>
      </c>
      <c r="BK472" s="211" t="s">
        <v>409</v>
      </c>
      <c r="BL472" s="211" t="s">
        <v>409</v>
      </c>
      <c r="BM472" s="211">
        <v>250</v>
      </c>
      <c r="BN472" s="211">
        <v>22.8</v>
      </c>
      <c r="BO472" s="211">
        <v>77.2</v>
      </c>
      <c r="BP472" s="211" t="s">
        <v>409</v>
      </c>
      <c r="BQ472" s="211" t="s">
        <v>409</v>
      </c>
      <c r="BR472" s="211" t="s">
        <v>409</v>
      </c>
      <c r="BS472" s="211" t="s">
        <v>409</v>
      </c>
      <c r="BT472" s="210">
        <v>0</v>
      </c>
      <c r="BU472" s="258">
        <v>61.508401719421649</v>
      </c>
      <c r="BV472" s="138">
        <v>4.1973333333333335E-2</v>
      </c>
    </row>
    <row r="473" spans="1:74">
      <c r="A473" s="116">
        <v>62</v>
      </c>
      <c r="B473" s="116">
        <f>COUNTIFS($D$2:D473,D473,$F$2:F473,F473)</f>
        <v>2</v>
      </c>
      <c r="C473" s="189">
        <v>8274</v>
      </c>
      <c r="D473" s="154" t="s">
        <v>2174</v>
      </c>
      <c r="E473" s="152" t="s">
        <v>992</v>
      </c>
      <c r="F473" s="152">
        <v>6111161496</v>
      </c>
      <c r="G473" s="152">
        <v>57</v>
      </c>
      <c r="H473" s="152" t="s">
        <v>2173</v>
      </c>
      <c r="I473" s="324" t="s">
        <v>60</v>
      </c>
      <c r="J473" s="153" t="s">
        <v>812</v>
      </c>
      <c r="K473" s="318" t="s">
        <v>670</v>
      </c>
      <c r="L473" s="152">
        <v>21</v>
      </c>
      <c r="M473" s="152" t="s">
        <v>868</v>
      </c>
      <c r="N473" s="152" t="s">
        <v>409</v>
      </c>
      <c r="O473" s="152"/>
      <c r="P473" s="380" t="s">
        <v>2142</v>
      </c>
      <c r="Q473" s="380"/>
      <c r="R473" s="380"/>
      <c r="S473" s="261" t="s">
        <v>2172</v>
      </c>
      <c r="T473" s="286" t="s">
        <v>1515</v>
      </c>
      <c r="U473" s="350" t="s">
        <v>1477</v>
      </c>
      <c r="V473" s="261" t="s">
        <v>1514</v>
      </c>
      <c r="W473" s="388" t="s">
        <v>1511</v>
      </c>
      <c r="X473" s="261" t="s">
        <v>1477</v>
      </c>
      <c r="Y473" s="261" t="s">
        <v>1477</v>
      </c>
      <c r="Z473" s="260"/>
      <c r="AA473" s="260"/>
      <c r="AB473" s="339"/>
      <c r="AC473" s="339"/>
      <c r="AD473" s="339"/>
      <c r="AE473" s="339"/>
      <c r="AF473" s="339"/>
      <c r="AG473" s="222" t="s">
        <v>777</v>
      </c>
      <c r="AH473" s="126">
        <v>27.4</v>
      </c>
      <c r="AI473" s="125">
        <v>45.9</v>
      </c>
      <c r="AJ473" s="124">
        <v>17.399999999999999</v>
      </c>
      <c r="AK473" s="116">
        <v>9.84</v>
      </c>
      <c r="AL473" s="144">
        <v>0.19</v>
      </c>
      <c r="AM473" s="116">
        <v>0.71</v>
      </c>
      <c r="AN473" s="116" t="s">
        <v>124</v>
      </c>
      <c r="AO473" s="143">
        <v>20</v>
      </c>
      <c r="AP473" s="361">
        <v>0.21</v>
      </c>
      <c r="AQ473" s="116">
        <v>50.6</v>
      </c>
      <c r="AR473" s="116">
        <v>48.9</v>
      </c>
      <c r="AS473" s="142">
        <v>1.0347648261758693</v>
      </c>
      <c r="AT473" s="141">
        <v>9.8000000000000004E-2</v>
      </c>
      <c r="AU473" s="116" t="s">
        <v>124</v>
      </c>
      <c r="AV473" s="139">
        <v>1.1299999999999999</v>
      </c>
      <c r="AW473" s="366">
        <v>1.56</v>
      </c>
      <c r="AX473" s="139">
        <v>26.89</v>
      </c>
      <c r="AY473" s="139">
        <v>87.6</v>
      </c>
      <c r="AZ473" s="360">
        <v>33792</v>
      </c>
      <c r="BA473" s="139">
        <v>12.400000000000006</v>
      </c>
      <c r="BB473" s="139">
        <v>46.59</v>
      </c>
      <c r="BC473" s="139">
        <v>37.9</v>
      </c>
      <c r="BD473" s="139">
        <v>20.8</v>
      </c>
      <c r="BE473" s="139">
        <v>11.1</v>
      </c>
      <c r="BF473" s="139">
        <v>6.09</v>
      </c>
      <c r="BG473" s="139">
        <v>35.9</v>
      </c>
      <c r="BH473" s="139">
        <v>19.7</v>
      </c>
      <c r="BI473" s="139">
        <v>1.1599999999999999</v>
      </c>
      <c r="BJ473" s="118" t="s">
        <v>792</v>
      </c>
      <c r="BK473" s="211" t="s">
        <v>409</v>
      </c>
      <c r="BL473" s="211" t="s">
        <v>409</v>
      </c>
      <c r="BM473" s="211">
        <v>147</v>
      </c>
      <c r="BN473" s="211">
        <v>17.7</v>
      </c>
      <c r="BO473" s="211">
        <v>82.3</v>
      </c>
      <c r="BP473" s="211" t="s">
        <v>410</v>
      </c>
      <c r="BQ473" s="211">
        <v>224.8</v>
      </c>
      <c r="BR473" s="211" t="s">
        <v>409</v>
      </c>
      <c r="BS473" s="211">
        <v>3.58</v>
      </c>
      <c r="BT473" s="210">
        <v>0</v>
      </c>
      <c r="BU473" s="258">
        <v>48.327566320645907</v>
      </c>
      <c r="BV473" s="138">
        <v>2.2346666666666667E-2</v>
      </c>
    </row>
    <row r="474" spans="1:74">
      <c r="A474" s="116">
        <v>63</v>
      </c>
      <c r="B474" s="116">
        <f>COUNTIFS($D$2:D474,D474,$F$2:F474,F474)</f>
        <v>1</v>
      </c>
      <c r="C474" s="189">
        <v>8279</v>
      </c>
      <c r="D474" s="154" t="s">
        <v>633</v>
      </c>
      <c r="E474" s="152" t="s">
        <v>1236</v>
      </c>
      <c r="F474" s="152">
        <v>436103424</v>
      </c>
      <c r="G474" s="152">
        <v>75</v>
      </c>
      <c r="H474" s="152" t="s">
        <v>2171</v>
      </c>
      <c r="I474" s="324" t="s">
        <v>634</v>
      </c>
      <c r="J474" s="153" t="s">
        <v>812</v>
      </c>
      <c r="K474" s="318" t="s">
        <v>670</v>
      </c>
      <c r="L474" s="152">
        <v>6</v>
      </c>
      <c r="M474" s="152">
        <v>10</v>
      </c>
      <c r="N474" s="152" t="s">
        <v>843</v>
      </c>
      <c r="O474" s="152"/>
      <c r="P474" s="380" t="s">
        <v>2142</v>
      </c>
      <c r="Q474" s="380"/>
      <c r="R474" s="380"/>
      <c r="S474" s="261" t="s">
        <v>1521</v>
      </c>
      <c r="T474" s="286" t="s">
        <v>1515</v>
      </c>
      <c r="U474" s="350" t="s">
        <v>1477</v>
      </c>
      <c r="V474" s="261" t="s">
        <v>1514</v>
      </c>
      <c r="W474" s="388" t="s">
        <v>1511</v>
      </c>
      <c r="X474" s="261" t="s">
        <v>1477</v>
      </c>
      <c r="Y474" s="261" t="s">
        <v>1477</v>
      </c>
      <c r="Z474" s="260"/>
      <c r="AA474" s="260"/>
      <c r="AB474" s="339"/>
      <c r="AC474" s="339"/>
      <c r="AD474" s="339"/>
      <c r="AE474" s="339"/>
      <c r="AF474" s="339"/>
      <c r="AG474" s="222" t="s">
        <v>785</v>
      </c>
      <c r="AH474" s="126">
        <v>19.600000000000001</v>
      </c>
      <c r="AI474" s="125">
        <v>14.2</v>
      </c>
      <c r="AJ474" s="124">
        <v>57.4</v>
      </c>
      <c r="AK474" s="116">
        <v>18.899999999999999</v>
      </c>
      <c r="AL474" s="144">
        <v>2.56</v>
      </c>
      <c r="AM474" s="139">
        <v>9.2200000000000006</v>
      </c>
      <c r="AN474" s="116" t="s">
        <v>124</v>
      </c>
      <c r="AO474" s="143">
        <v>3.45</v>
      </c>
      <c r="AP474" s="361">
        <v>0.17</v>
      </c>
      <c r="AQ474" s="116">
        <v>45.5</v>
      </c>
      <c r="AR474" s="116">
        <v>54.5</v>
      </c>
      <c r="AS474" s="142">
        <v>0.83486238532110091</v>
      </c>
      <c r="AT474" s="141">
        <v>0.33</v>
      </c>
      <c r="AU474" s="116" t="s">
        <v>124</v>
      </c>
      <c r="AV474" s="139">
        <v>4.3499999999999996</v>
      </c>
      <c r="AW474" s="366">
        <v>7.76</v>
      </c>
      <c r="AX474" s="139">
        <v>2.68</v>
      </c>
      <c r="AY474" s="139">
        <v>95.5</v>
      </c>
      <c r="AZ474" s="360">
        <v>46320</v>
      </c>
      <c r="BA474" s="139">
        <v>4.5</v>
      </c>
      <c r="BB474" s="139">
        <v>6.57</v>
      </c>
      <c r="BC474" s="139">
        <v>12.5</v>
      </c>
      <c r="BD474" s="139">
        <v>0.93</v>
      </c>
      <c r="BE474" s="139">
        <v>23.7</v>
      </c>
      <c r="BF474" s="139">
        <v>1.75</v>
      </c>
      <c r="BG474" s="139">
        <v>52.6</v>
      </c>
      <c r="BH474" s="139">
        <v>3.89</v>
      </c>
      <c r="BI474" s="139">
        <v>7.5999999999999998E-2</v>
      </c>
      <c r="BJ474" s="116" t="s">
        <v>780</v>
      </c>
      <c r="BK474" s="211">
        <v>13.5</v>
      </c>
      <c r="BL474" s="211">
        <v>97.8</v>
      </c>
      <c r="BM474" s="211">
        <v>180</v>
      </c>
      <c r="BN474" s="211">
        <v>45.6</v>
      </c>
      <c r="BO474" s="211">
        <v>54.4</v>
      </c>
      <c r="BP474" s="283" t="s">
        <v>409</v>
      </c>
      <c r="BQ474" s="283" t="s">
        <v>409</v>
      </c>
      <c r="BR474" s="283" t="s">
        <v>409</v>
      </c>
      <c r="BS474" s="393" t="s">
        <v>409</v>
      </c>
      <c r="BT474" s="210">
        <v>0</v>
      </c>
      <c r="BU474" s="258">
        <v>7.607259443494482</v>
      </c>
      <c r="BV474" s="138">
        <v>0.10440000000000001</v>
      </c>
    </row>
    <row r="475" spans="1:74">
      <c r="A475" s="116">
        <v>64</v>
      </c>
      <c r="B475" s="116">
        <f>COUNTIFS($D$2:D475,D475,$F$2:F475,F475)</f>
        <v>1</v>
      </c>
      <c r="C475" s="374">
        <v>8291</v>
      </c>
      <c r="D475" s="284" t="s">
        <v>1530</v>
      </c>
      <c r="E475" s="373" t="s">
        <v>816</v>
      </c>
      <c r="F475" s="152">
        <v>460301447</v>
      </c>
      <c r="G475" s="152">
        <v>72</v>
      </c>
      <c r="H475" s="152" t="s">
        <v>2163</v>
      </c>
      <c r="I475" s="324" t="s">
        <v>2133</v>
      </c>
      <c r="J475" s="194" t="s">
        <v>1031</v>
      </c>
      <c r="K475" s="318" t="s">
        <v>670</v>
      </c>
      <c r="L475" s="152">
        <v>5</v>
      </c>
      <c r="M475" s="152">
        <v>8</v>
      </c>
      <c r="N475" s="152" t="s">
        <v>409</v>
      </c>
      <c r="O475" s="152"/>
      <c r="P475" s="380" t="s">
        <v>2142</v>
      </c>
      <c r="Q475" s="380"/>
      <c r="R475" s="380"/>
      <c r="S475" s="261" t="s">
        <v>1521</v>
      </c>
      <c r="T475" s="286" t="s">
        <v>1515</v>
      </c>
      <c r="U475" s="350" t="s">
        <v>1477</v>
      </c>
      <c r="V475" s="261" t="s">
        <v>1514</v>
      </c>
      <c r="W475" s="388" t="s">
        <v>1511</v>
      </c>
      <c r="X475" s="261" t="s">
        <v>1477</v>
      </c>
      <c r="Y475" s="261" t="s">
        <v>1477</v>
      </c>
      <c r="Z475" s="260"/>
      <c r="AA475" s="260"/>
      <c r="AB475" s="339"/>
      <c r="AC475" s="339"/>
      <c r="AD475" s="339"/>
      <c r="AE475" s="339"/>
      <c r="AF475" s="339"/>
      <c r="AG475" s="222" t="s">
        <v>787</v>
      </c>
      <c r="AH475" s="126">
        <v>40.1</v>
      </c>
      <c r="AI475" s="125">
        <v>51</v>
      </c>
      <c r="AJ475" s="124">
        <v>6.2</v>
      </c>
      <c r="AK475" s="116">
        <v>3.07</v>
      </c>
      <c r="AL475" s="144">
        <v>4.4999999999999998E-2</v>
      </c>
      <c r="AM475" s="139">
        <v>0.13</v>
      </c>
      <c r="AN475" s="116" t="s">
        <v>124</v>
      </c>
      <c r="AO475" s="143">
        <v>9.09</v>
      </c>
      <c r="AP475" s="361">
        <v>0.86</v>
      </c>
      <c r="AQ475" s="116">
        <v>48.8</v>
      </c>
      <c r="AR475" s="116">
        <v>50.5</v>
      </c>
      <c r="AS475" s="142">
        <v>0.96633663366336631</v>
      </c>
      <c r="AT475" s="141">
        <v>0.22</v>
      </c>
      <c r="AU475" s="116" t="s">
        <v>124</v>
      </c>
      <c r="AV475" s="139">
        <v>6.63</v>
      </c>
      <c r="AW475" s="366">
        <v>8</v>
      </c>
      <c r="AX475" s="139">
        <v>21.7</v>
      </c>
      <c r="AY475" s="139">
        <v>86.8</v>
      </c>
      <c r="AZ475" s="360">
        <v>33068</v>
      </c>
      <c r="BA475" s="139">
        <v>13.200000000000003</v>
      </c>
      <c r="BB475" s="139">
        <v>31.6</v>
      </c>
      <c r="BC475" s="139">
        <v>28.2</v>
      </c>
      <c r="BD475" s="139">
        <v>11</v>
      </c>
      <c r="BE475" s="139">
        <v>27.5</v>
      </c>
      <c r="BF475" s="139">
        <v>10.7</v>
      </c>
      <c r="BG475" s="139">
        <v>25.3</v>
      </c>
      <c r="BH475" s="139">
        <v>9.9</v>
      </c>
      <c r="BI475" s="139">
        <v>0.57999999999999996</v>
      </c>
      <c r="BJ475" s="116" t="s">
        <v>792</v>
      </c>
      <c r="BK475" s="211">
        <v>63.8</v>
      </c>
      <c r="BL475" s="211">
        <v>6</v>
      </c>
      <c r="BM475" s="211">
        <v>1117</v>
      </c>
      <c r="BN475" s="211">
        <v>37.799999999999997</v>
      </c>
      <c r="BO475" s="211">
        <v>62.2</v>
      </c>
      <c r="BP475" s="211">
        <v>2.2999999999999998</v>
      </c>
      <c r="BQ475" s="211">
        <v>360.8</v>
      </c>
      <c r="BR475" s="211" t="s">
        <v>409</v>
      </c>
      <c r="BS475" s="211">
        <v>7.1</v>
      </c>
      <c r="BT475" s="210">
        <v>0</v>
      </c>
      <c r="BU475" s="258">
        <v>15.616384403308389</v>
      </c>
      <c r="BV475" s="138">
        <v>2.1146666666666668E-2</v>
      </c>
    </row>
    <row r="476" spans="1:74">
      <c r="A476" s="116">
        <v>65</v>
      </c>
      <c r="B476" s="116">
        <f>COUNTIFS($D$2:D476,D476,$F$2:F476,F476)</f>
        <v>1</v>
      </c>
      <c r="C476" s="189">
        <v>8295</v>
      </c>
      <c r="D476" s="154" t="s">
        <v>2170</v>
      </c>
      <c r="E476" s="152" t="s">
        <v>1328</v>
      </c>
      <c r="F476" s="152" t="s">
        <v>2169</v>
      </c>
      <c r="G476" s="152">
        <v>115</v>
      </c>
      <c r="H476" s="152" t="s">
        <v>2163</v>
      </c>
      <c r="I476" s="324" t="s">
        <v>2168</v>
      </c>
      <c r="J476" s="153" t="s">
        <v>812</v>
      </c>
      <c r="K476" s="318" t="s">
        <v>670</v>
      </c>
      <c r="L476" s="152">
        <v>6</v>
      </c>
      <c r="M476" s="152" t="s">
        <v>844</v>
      </c>
      <c r="N476" s="152" t="s">
        <v>409</v>
      </c>
      <c r="O476" s="152"/>
      <c r="P476" s="380" t="s">
        <v>2142</v>
      </c>
      <c r="Q476" s="380"/>
      <c r="R476" s="380"/>
      <c r="S476" s="261" t="s">
        <v>1521</v>
      </c>
      <c r="T476" s="286" t="s">
        <v>1515</v>
      </c>
      <c r="U476" s="350" t="s">
        <v>1477</v>
      </c>
      <c r="V476" s="261" t="s">
        <v>1514</v>
      </c>
      <c r="W476" s="388" t="s">
        <v>1511</v>
      </c>
      <c r="X476" s="261" t="s">
        <v>1477</v>
      </c>
      <c r="Y476" s="261" t="s">
        <v>1477</v>
      </c>
      <c r="Z476" s="260"/>
      <c r="AA476" s="260"/>
      <c r="AB476" s="339"/>
      <c r="AC476" s="339"/>
      <c r="AD476" s="339"/>
      <c r="AE476" s="339"/>
      <c r="AF476" s="339"/>
      <c r="AG476" s="222" t="s">
        <v>781</v>
      </c>
      <c r="AH476" s="126">
        <v>22.7</v>
      </c>
      <c r="AI476" s="125">
        <v>45.6</v>
      </c>
      <c r="AJ476" s="124">
        <v>26.7</v>
      </c>
      <c r="AK476" s="116" t="s">
        <v>124</v>
      </c>
      <c r="AL476" s="116" t="s">
        <v>124</v>
      </c>
      <c r="AM476" s="116" t="s">
        <v>124</v>
      </c>
      <c r="AN476" s="116" t="s">
        <v>124</v>
      </c>
      <c r="AO476" s="143" t="s">
        <v>124</v>
      </c>
      <c r="AP476" s="116" t="s">
        <v>124</v>
      </c>
      <c r="AQ476" s="116" t="s">
        <v>124</v>
      </c>
      <c r="AR476" s="116" t="s">
        <v>124</v>
      </c>
      <c r="AS476" s="116" t="s">
        <v>124</v>
      </c>
      <c r="AT476" s="116" t="s">
        <v>124</v>
      </c>
      <c r="AU476" s="116" t="s">
        <v>124</v>
      </c>
      <c r="AV476" s="116" t="s">
        <v>124</v>
      </c>
      <c r="AW476" s="116" t="s">
        <v>124</v>
      </c>
      <c r="AX476" s="118" t="s">
        <v>124</v>
      </c>
      <c r="AY476" s="118" t="s">
        <v>124</v>
      </c>
      <c r="AZ476" s="118" t="s">
        <v>124</v>
      </c>
      <c r="BA476" s="118" t="s">
        <v>124</v>
      </c>
      <c r="BB476" s="118" t="s">
        <v>124</v>
      </c>
      <c r="BC476" s="118" t="s">
        <v>124</v>
      </c>
      <c r="BD476" s="118" t="s">
        <v>124</v>
      </c>
      <c r="BE476" s="118" t="s">
        <v>124</v>
      </c>
      <c r="BF476" s="118" t="s">
        <v>124</v>
      </c>
      <c r="BG476" s="118" t="s">
        <v>124</v>
      </c>
      <c r="BH476" s="118" t="s">
        <v>124</v>
      </c>
      <c r="BI476" s="118" t="s">
        <v>124</v>
      </c>
      <c r="BJ476" s="117" t="s">
        <v>792</v>
      </c>
      <c r="BK476" s="211" t="s">
        <v>409</v>
      </c>
      <c r="BL476" s="211" t="s">
        <v>409</v>
      </c>
      <c r="BM476" s="211">
        <v>1226</v>
      </c>
      <c r="BN476" s="211">
        <v>14.4</v>
      </c>
      <c r="BO476" s="211">
        <v>85.6</v>
      </c>
      <c r="BP476" s="211" t="s">
        <v>409</v>
      </c>
      <c r="BQ476" s="211" t="s">
        <v>409</v>
      </c>
      <c r="BR476" s="211" t="s">
        <v>409</v>
      </c>
      <c r="BS476" s="211" t="s">
        <v>409</v>
      </c>
      <c r="BT476" s="210">
        <v>0</v>
      </c>
      <c r="BU476" s="258">
        <v>87.717041800643088</v>
      </c>
      <c r="BV476" s="138">
        <v>0.10912000000000001</v>
      </c>
    </row>
    <row r="477" spans="1:74">
      <c r="A477" s="116">
        <v>66</v>
      </c>
      <c r="B477" s="116">
        <f>COUNTIFS($D$2:D477,D477,$F$2:F477,F477)</f>
        <v>1</v>
      </c>
      <c r="C477" s="189">
        <v>8296</v>
      </c>
      <c r="D477" s="154" t="s">
        <v>504</v>
      </c>
      <c r="E477" s="152" t="s">
        <v>2167</v>
      </c>
      <c r="F477" s="152">
        <v>9062204844</v>
      </c>
      <c r="G477" s="152">
        <v>28</v>
      </c>
      <c r="H477" s="152" t="s">
        <v>2163</v>
      </c>
      <c r="I477" s="324" t="s">
        <v>505</v>
      </c>
      <c r="J477" s="153" t="s">
        <v>812</v>
      </c>
      <c r="K477" s="318" t="s">
        <v>670</v>
      </c>
      <c r="L477" s="152">
        <v>18</v>
      </c>
      <c r="M477" s="152" t="s">
        <v>868</v>
      </c>
      <c r="N477" s="152" t="s">
        <v>409</v>
      </c>
      <c r="O477" s="152"/>
      <c r="P477" s="380" t="s">
        <v>2142</v>
      </c>
      <c r="Q477" s="380"/>
      <c r="R477" s="380"/>
      <c r="S477" s="261" t="s">
        <v>1521</v>
      </c>
      <c r="T477" s="286" t="s">
        <v>1515</v>
      </c>
      <c r="U477" s="350" t="s">
        <v>1477</v>
      </c>
      <c r="V477" s="261" t="s">
        <v>1514</v>
      </c>
      <c r="W477" s="388" t="s">
        <v>1511</v>
      </c>
      <c r="X477" s="261" t="s">
        <v>1477</v>
      </c>
      <c r="Y477" s="261" t="s">
        <v>1477</v>
      </c>
      <c r="Z477" s="260"/>
      <c r="AA477" s="260"/>
      <c r="AB477" s="339"/>
      <c r="AC477" s="339"/>
      <c r="AD477" s="339"/>
      <c r="AE477" s="339"/>
      <c r="AF477" s="339"/>
      <c r="AG477" s="222" t="s">
        <v>777</v>
      </c>
      <c r="AH477" s="126">
        <v>1.84</v>
      </c>
      <c r="AI477" s="125">
        <v>1.25</v>
      </c>
      <c r="AJ477" s="124">
        <v>95.5</v>
      </c>
      <c r="AK477" s="116">
        <v>0.19</v>
      </c>
      <c r="AL477" s="144">
        <v>2.5999999999999999E-2</v>
      </c>
      <c r="AM477" s="116">
        <v>8.77</v>
      </c>
      <c r="AN477" s="116" t="s">
        <v>124</v>
      </c>
      <c r="AO477" s="143">
        <v>0.91</v>
      </c>
      <c r="AP477" s="361">
        <v>8.4899999999999993E-3</v>
      </c>
      <c r="AQ477" s="116">
        <v>52.9</v>
      </c>
      <c r="AR477" s="116">
        <v>47.1</v>
      </c>
      <c r="AS477" s="142">
        <v>1.1231422505307855</v>
      </c>
      <c r="AT477" s="141">
        <v>2.9000000000000001E-2</v>
      </c>
      <c r="AU477" s="116" t="s">
        <v>124</v>
      </c>
      <c r="AV477" s="139">
        <v>3.12</v>
      </c>
      <c r="AW477" s="366">
        <v>0.91</v>
      </c>
      <c r="AX477" s="139">
        <v>1.01</v>
      </c>
      <c r="AY477" s="139">
        <v>93.6</v>
      </c>
      <c r="AZ477" s="360">
        <v>19013</v>
      </c>
      <c r="BA477" s="139">
        <v>6.4000000000000057</v>
      </c>
      <c r="BB477" s="139">
        <v>2.95</v>
      </c>
      <c r="BC477" s="139">
        <v>9.0299999999999994</v>
      </c>
      <c r="BD477" s="139">
        <v>0.3</v>
      </c>
      <c r="BE477" s="139">
        <v>21.6</v>
      </c>
      <c r="BF477" s="139">
        <v>0.71</v>
      </c>
      <c r="BG477" s="139">
        <v>59</v>
      </c>
      <c r="BH477" s="139">
        <v>1.94</v>
      </c>
      <c r="BI477" s="139">
        <v>4.2999999999999997E-2</v>
      </c>
      <c r="BJ477" s="118" t="s">
        <v>784</v>
      </c>
      <c r="BK477" s="211">
        <v>1.5</v>
      </c>
      <c r="BL477" s="211" t="s">
        <v>409</v>
      </c>
      <c r="BM477" s="211">
        <v>12646</v>
      </c>
      <c r="BN477" s="211">
        <v>90.8</v>
      </c>
      <c r="BO477" s="211">
        <v>9.1999999999999993</v>
      </c>
      <c r="BP477" s="211" t="s">
        <v>409</v>
      </c>
      <c r="BQ477" s="211" t="s">
        <v>409</v>
      </c>
      <c r="BR477" s="211" t="s">
        <v>409</v>
      </c>
      <c r="BS477" s="211" t="s">
        <v>409</v>
      </c>
      <c r="BT477" s="210">
        <v>0</v>
      </c>
      <c r="BU477" s="258">
        <v>97.042165498115338</v>
      </c>
      <c r="BV477" s="138">
        <v>7.9501599999999994</v>
      </c>
    </row>
    <row r="478" spans="1:74">
      <c r="A478" s="116">
        <v>67</v>
      </c>
      <c r="B478" s="116">
        <f>COUNTIFS($D$2:D478,D478,$F$2:F478,F478)</f>
        <v>2</v>
      </c>
      <c r="C478" s="189">
        <v>8299</v>
      </c>
      <c r="D478" s="154" t="s">
        <v>2166</v>
      </c>
      <c r="E478" s="152" t="s">
        <v>1334</v>
      </c>
      <c r="F478" s="152">
        <v>265226411</v>
      </c>
      <c r="G478" s="152">
        <v>92</v>
      </c>
      <c r="H478" s="152" t="s">
        <v>2163</v>
      </c>
      <c r="I478" s="324" t="s">
        <v>369</v>
      </c>
      <c r="J478" s="153" t="s">
        <v>812</v>
      </c>
      <c r="K478" s="318" t="s">
        <v>670</v>
      </c>
      <c r="L478" s="152">
        <v>20</v>
      </c>
      <c r="M478" s="152">
        <v>7</v>
      </c>
      <c r="N478" s="152" t="s">
        <v>409</v>
      </c>
      <c r="O478" s="152"/>
      <c r="P478" s="380" t="s">
        <v>2142</v>
      </c>
      <c r="Q478" s="380"/>
      <c r="R478" s="380"/>
      <c r="S478" s="261" t="s">
        <v>1521</v>
      </c>
      <c r="T478" s="286" t="s">
        <v>1515</v>
      </c>
      <c r="U478" s="350" t="s">
        <v>1477</v>
      </c>
      <c r="V478" s="261" t="s">
        <v>1514</v>
      </c>
      <c r="W478" s="388" t="s">
        <v>1511</v>
      </c>
      <c r="X478" s="261" t="s">
        <v>1477</v>
      </c>
      <c r="Y478" s="261" t="s">
        <v>1477</v>
      </c>
      <c r="Z478" s="260"/>
      <c r="AA478" s="260"/>
      <c r="AB478" s="339"/>
      <c r="AC478" s="339"/>
      <c r="AD478" s="339"/>
      <c r="AE478" s="339"/>
      <c r="AF478" s="339"/>
      <c r="AG478" s="222" t="s">
        <v>781</v>
      </c>
      <c r="AH478" s="126">
        <v>34</v>
      </c>
      <c r="AI478" s="125">
        <v>29.4</v>
      </c>
      <c r="AJ478" s="124">
        <v>28.7</v>
      </c>
      <c r="AK478" s="116">
        <v>34.5</v>
      </c>
      <c r="AL478" s="144">
        <v>0.36</v>
      </c>
      <c r="AM478" s="116">
        <v>0.9</v>
      </c>
      <c r="AN478" s="116" t="s">
        <v>124</v>
      </c>
      <c r="AO478" s="143">
        <v>17.600000000000001</v>
      </c>
      <c r="AP478" s="361">
        <v>0.18</v>
      </c>
      <c r="AQ478" s="116">
        <v>47.7</v>
      </c>
      <c r="AR478" s="116">
        <v>51.6</v>
      </c>
      <c r="AS478" s="142">
        <v>0.92441860465116277</v>
      </c>
      <c r="AT478" s="141">
        <v>0.91</v>
      </c>
      <c r="AU478" s="116" t="s">
        <v>124</v>
      </c>
      <c r="AV478" s="139">
        <v>1.24</v>
      </c>
      <c r="AW478" s="366">
        <v>2.44</v>
      </c>
      <c r="AX478" s="139">
        <v>15.71</v>
      </c>
      <c r="AY478" s="139">
        <v>90.6</v>
      </c>
      <c r="AZ478" s="360">
        <v>43141</v>
      </c>
      <c r="BA478" s="139">
        <v>9.4000000000000057</v>
      </c>
      <c r="BB478" s="139">
        <v>32.71</v>
      </c>
      <c r="BC478" s="139">
        <v>29.2</v>
      </c>
      <c r="BD478" s="139">
        <v>10.9</v>
      </c>
      <c r="BE478" s="139">
        <v>12.9</v>
      </c>
      <c r="BF478" s="139">
        <v>4.8099999999999996</v>
      </c>
      <c r="BG478" s="139">
        <v>45.8</v>
      </c>
      <c r="BH478" s="139">
        <v>17</v>
      </c>
      <c r="BI478" s="139">
        <v>1.04</v>
      </c>
      <c r="BJ478" s="118" t="s">
        <v>172</v>
      </c>
      <c r="BK478" s="211" t="s">
        <v>409</v>
      </c>
      <c r="BL478" s="211" t="s">
        <v>409</v>
      </c>
      <c r="BM478" s="211">
        <v>517</v>
      </c>
      <c r="BN478" s="211">
        <v>13.3</v>
      </c>
      <c r="BO478" s="211">
        <v>86.7</v>
      </c>
      <c r="BP478" s="211" t="s">
        <v>409</v>
      </c>
      <c r="BQ478" s="211" t="s">
        <v>409</v>
      </c>
      <c r="BR478" s="211" t="s">
        <v>409</v>
      </c>
      <c r="BS478" s="211" t="s">
        <v>409</v>
      </c>
      <c r="BT478" s="210">
        <v>0</v>
      </c>
      <c r="BU478" s="258">
        <v>67.031872509960166</v>
      </c>
      <c r="BV478" s="138">
        <v>0.19741333333333333</v>
      </c>
    </row>
    <row r="479" spans="1:74">
      <c r="A479" s="116">
        <v>68</v>
      </c>
      <c r="B479" s="116">
        <f>COUNTIFS($D$2:D479,D479,$F$2:F479,F479)</f>
        <v>1</v>
      </c>
      <c r="C479" s="189">
        <v>8300</v>
      </c>
      <c r="D479" s="154" t="s">
        <v>2165</v>
      </c>
      <c r="E479" s="152" t="s">
        <v>1018</v>
      </c>
      <c r="F479" s="152">
        <v>6858061617</v>
      </c>
      <c r="G479" s="152">
        <v>50</v>
      </c>
      <c r="H479" s="152" t="s">
        <v>2163</v>
      </c>
      <c r="I479" s="324" t="s">
        <v>2164</v>
      </c>
      <c r="J479" s="153" t="s">
        <v>812</v>
      </c>
      <c r="K479" s="318" t="s">
        <v>670</v>
      </c>
      <c r="L479" s="152">
        <v>6</v>
      </c>
      <c r="M479" s="152">
        <v>12</v>
      </c>
      <c r="N479" s="152" t="s">
        <v>409</v>
      </c>
      <c r="O479" s="152"/>
      <c r="P479" s="380" t="s">
        <v>2142</v>
      </c>
      <c r="Q479" s="380"/>
      <c r="R479" s="380"/>
      <c r="S479" s="261" t="s">
        <v>1521</v>
      </c>
      <c r="T479" s="286" t="s">
        <v>1515</v>
      </c>
      <c r="U479" s="350" t="s">
        <v>1477</v>
      </c>
      <c r="V479" s="261" t="s">
        <v>1514</v>
      </c>
      <c r="W479" s="388" t="s">
        <v>1511</v>
      </c>
      <c r="X479" s="261" t="s">
        <v>1477</v>
      </c>
      <c r="Y479" s="261" t="s">
        <v>1477</v>
      </c>
      <c r="Z479" s="260"/>
      <c r="AA479" s="260"/>
      <c r="AB479" s="339"/>
      <c r="AC479" s="339"/>
      <c r="AD479" s="339"/>
      <c r="AE479" s="339"/>
      <c r="AF479" s="339"/>
      <c r="AG479" s="222" t="s">
        <v>781</v>
      </c>
      <c r="AH479" s="126">
        <v>69.900000000000006</v>
      </c>
      <c r="AI479" s="125">
        <v>18.399999999999999</v>
      </c>
      <c r="AJ479" s="124">
        <v>9.02</v>
      </c>
      <c r="AK479" s="116">
        <v>65.7</v>
      </c>
      <c r="AL479" s="144">
        <v>0.21</v>
      </c>
      <c r="AM479" s="116">
        <v>0.28999999999999998</v>
      </c>
      <c r="AN479" s="116" t="s">
        <v>124</v>
      </c>
      <c r="AO479" s="143">
        <v>0</v>
      </c>
      <c r="AP479" s="361">
        <v>0.21</v>
      </c>
      <c r="AQ479" s="116">
        <v>10.1</v>
      </c>
      <c r="AR479" s="116">
        <v>90.2</v>
      </c>
      <c r="AS479" s="142">
        <v>0.11197339246119734</v>
      </c>
      <c r="AT479" s="141">
        <v>0.1</v>
      </c>
      <c r="AU479" s="116" t="s">
        <v>124</v>
      </c>
      <c r="AV479" s="139">
        <v>1.01</v>
      </c>
      <c r="AW479" s="366">
        <v>2.0699999999999998</v>
      </c>
      <c r="AX479" s="139">
        <v>2.9</v>
      </c>
      <c r="AY479" s="139">
        <v>84.6</v>
      </c>
      <c r="AZ479" s="360">
        <v>32966</v>
      </c>
      <c r="BA479" s="139">
        <v>15.400000000000006</v>
      </c>
      <c r="BB479" s="139">
        <v>15.6</v>
      </c>
      <c r="BC479" s="139">
        <v>7.92</v>
      </c>
      <c r="BD479" s="139">
        <v>1.48</v>
      </c>
      <c r="BE479" s="139">
        <v>7.63</v>
      </c>
      <c r="BF479" s="139">
        <v>1.42</v>
      </c>
      <c r="BG479" s="139">
        <v>68.099999999999994</v>
      </c>
      <c r="BH479" s="139">
        <v>12.7</v>
      </c>
      <c r="BI479" s="139">
        <v>0.53</v>
      </c>
      <c r="BJ479" s="118" t="s">
        <v>173</v>
      </c>
      <c r="BK479" s="211">
        <v>12.5</v>
      </c>
      <c r="BL479" s="211" t="s">
        <v>409</v>
      </c>
      <c r="BM479" s="211">
        <v>290</v>
      </c>
      <c r="BN479" s="211">
        <v>22.1</v>
      </c>
      <c r="BO479" s="211">
        <v>77.900000000000006</v>
      </c>
      <c r="BP479" s="211">
        <v>3.74</v>
      </c>
      <c r="BQ479" s="211">
        <v>77.599999999999994</v>
      </c>
      <c r="BR479" s="211" t="s">
        <v>409</v>
      </c>
      <c r="BS479" s="211">
        <v>3.68</v>
      </c>
      <c r="BT479" s="210">
        <v>0</v>
      </c>
      <c r="BU479" s="258">
        <v>52.289669861554849</v>
      </c>
      <c r="BV479" s="138">
        <v>2.6186666666666667E-2</v>
      </c>
    </row>
    <row r="480" spans="1:74">
      <c r="A480" s="116">
        <v>69</v>
      </c>
      <c r="B480" s="116">
        <f>COUNTIFS($D$2:D480,D480,$F$2:F480,F480)</f>
        <v>1</v>
      </c>
      <c r="C480" s="189">
        <v>8301</v>
      </c>
      <c r="D480" s="154" t="s">
        <v>635</v>
      </c>
      <c r="E480" s="152" t="s">
        <v>1801</v>
      </c>
      <c r="F480" s="152">
        <v>7911294028</v>
      </c>
      <c r="G480" s="152">
        <v>39</v>
      </c>
      <c r="H480" s="152" t="s">
        <v>2163</v>
      </c>
      <c r="I480" s="324" t="s">
        <v>294</v>
      </c>
      <c r="J480" s="153" t="s">
        <v>812</v>
      </c>
      <c r="K480" s="318" t="s">
        <v>670</v>
      </c>
      <c r="L480" s="152">
        <v>19</v>
      </c>
      <c r="M480" s="152" t="s">
        <v>1577</v>
      </c>
      <c r="N480" s="152" t="s">
        <v>409</v>
      </c>
      <c r="O480" s="152"/>
      <c r="P480" s="380" t="s">
        <v>2142</v>
      </c>
      <c r="Q480" s="380"/>
      <c r="R480" s="380"/>
      <c r="S480" s="261" t="s">
        <v>1521</v>
      </c>
      <c r="T480" s="286" t="s">
        <v>1515</v>
      </c>
      <c r="U480" s="350" t="s">
        <v>1477</v>
      </c>
      <c r="V480" s="261" t="s">
        <v>1514</v>
      </c>
      <c r="W480" s="388" t="s">
        <v>1511</v>
      </c>
      <c r="X480" s="261" t="s">
        <v>1477</v>
      </c>
      <c r="Y480" s="261" t="s">
        <v>1477</v>
      </c>
      <c r="Z480" s="260"/>
      <c r="AA480" s="260"/>
      <c r="AB480" s="339"/>
      <c r="AC480" s="339"/>
      <c r="AD480" s="339"/>
      <c r="AE480" s="339"/>
      <c r="AF480" s="339"/>
      <c r="AG480" s="222" t="s">
        <v>781</v>
      </c>
      <c r="AH480" s="126">
        <v>3.4</v>
      </c>
      <c r="AI480" s="125">
        <v>26</v>
      </c>
      <c r="AJ480" s="124">
        <v>66.7</v>
      </c>
      <c r="AK480" s="116">
        <v>0.7</v>
      </c>
      <c r="AL480" s="144">
        <v>0.14000000000000001</v>
      </c>
      <c r="AM480" s="116">
        <v>4.8899999999999997</v>
      </c>
      <c r="AN480" s="116" t="s">
        <v>124</v>
      </c>
      <c r="AO480" s="143">
        <v>1.44</v>
      </c>
      <c r="AP480" s="361">
        <v>5.9899999999999997E-3</v>
      </c>
      <c r="AQ480" s="116">
        <v>29.7</v>
      </c>
      <c r="AR480" s="116">
        <v>68.900000000000006</v>
      </c>
      <c r="AS480" s="142">
        <v>0.43105950653120462</v>
      </c>
      <c r="AT480" s="141">
        <v>1.2999999999999999E-2</v>
      </c>
      <c r="AU480" s="116" t="s">
        <v>124</v>
      </c>
      <c r="AV480" s="139">
        <v>2.17</v>
      </c>
      <c r="AW480" s="366">
        <v>1.4</v>
      </c>
      <c r="AX480" s="139">
        <v>37.19</v>
      </c>
      <c r="AY480" s="139">
        <v>93.7</v>
      </c>
      <c r="AZ480" s="360">
        <v>32662</v>
      </c>
      <c r="BA480" s="139">
        <v>6.2999999999999972</v>
      </c>
      <c r="BB480" s="139">
        <v>38.169999999999995</v>
      </c>
      <c r="BC480" s="139">
        <v>78.400000000000006</v>
      </c>
      <c r="BD480" s="139">
        <v>32.4</v>
      </c>
      <c r="BE480" s="139">
        <v>11.6</v>
      </c>
      <c r="BF480" s="139">
        <v>4.79</v>
      </c>
      <c r="BG480" s="139">
        <v>2.37</v>
      </c>
      <c r="BH480" s="139">
        <v>0.98</v>
      </c>
      <c r="BI480" s="139">
        <v>3.3000000000000002E-2</v>
      </c>
      <c r="BJ480" s="118" t="s">
        <v>786</v>
      </c>
      <c r="BK480" s="211" t="s">
        <v>409</v>
      </c>
      <c r="BL480" s="211" t="s">
        <v>409</v>
      </c>
      <c r="BM480" s="211">
        <v>3200</v>
      </c>
      <c r="BN480" s="211">
        <v>42.1</v>
      </c>
      <c r="BO480" s="211">
        <v>57.9</v>
      </c>
      <c r="BP480" s="211" t="s">
        <v>409</v>
      </c>
      <c r="BQ480" s="211" t="s">
        <v>409</v>
      </c>
      <c r="BR480" s="211" t="s">
        <v>409</v>
      </c>
      <c r="BS480" s="211">
        <v>2.19</v>
      </c>
      <c r="BT480" s="210">
        <v>0</v>
      </c>
      <c r="BU480" s="258">
        <v>83.825007648267118</v>
      </c>
      <c r="BV480" s="138">
        <v>0.51146666666666663</v>
      </c>
    </row>
    <row r="481" spans="1:74">
      <c r="A481" s="116">
        <v>70</v>
      </c>
      <c r="B481" s="116">
        <f>COUNTIFS($D$2:D481,D481,$F$2:F481,F481)</f>
        <v>2</v>
      </c>
      <c r="C481" s="189">
        <v>8313</v>
      </c>
      <c r="D481" s="154" t="s">
        <v>900</v>
      </c>
      <c r="E481" s="152" t="s">
        <v>899</v>
      </c>
      <c r="F481" s="152" t="s">
        <v>898</v>
      </c>
      <c r="G481" s="152">
        <v>15</v>
      </c>
      <c r="H481" s="152" t="s">
        <v>2162</v>
      </c>
      <c r="I481" s="324" t="s">
        <v>897</v>
      </c>
      <c r="J481" s="365" t="s">
        <v>1495</v>
      </c>
      <c r="K481" s="318" t="s">
        <v>670</v>
      </c>
      <c r="L481" s="152">
        <v>34</v>
      </c>
      <c r="M481" s="152" t="s">
        <v>1064</v>
      </c>
      <c r="N481" s="152" t="s">
        <v>843</v>
      </c>
      <c r="O481" s="152"/>
      <c r="P481" s="380" t="s">
        <v>2142</v>
      </c>
      <c r="Q481" s="380"/>
      <c r="R481" s="380"/>
      <c r="S481" s="261" t="s">
        <v>1521</v>
      </c>
      <c r="T481" s="286" t="s">
        <v>1515</v>
      </c>
      <c r="U481" s="350" t="s">
        <v>1477</v>
      </c>
      <c r="V481" s="261" t="s">
        <v>1514</v>
      </c>
      <c r="W481" s="388" t="s">
        <v>1511</v>
      </c>
      <c r="X481" s="261" t="s">
        <v>1477</v>
      </c>
      <c r="Y481" s="261" t="s">
        <v>1477</v>
      </c>
      <c r="Z481" s="260"/>
      <c r="AA481" s="260"/>
      <c r="AB481" s="339"/>
      <c r="AC481" s="339"/>
      <c r="AD481" s="339"/>
      <c r="AE481" s="339"/>
      <c r="AF481" s="392"/>
      <c r="AG481" s="222" t="s">
        <v>781</v>
      </c>
      <c r="AH481" s="126">
        <v>48.6</v>
      </c>
      <c r="AI481" s="125">
        <v>31.3</v>
      </c>
      <c r="AJ481" s="124">
        <v>16.100000000000001</v>
      </c>
      <c r="AK481" s="116">
        <v>45.5</v>
      </c>
      <c r="AL481" s="144">
        <v>0.32</v>
      </c>
      <c r="AM481" s="116">
        <v>0.66</v>
      </c>
      <c r="AN481" s="116" t="s">
        <v>124</v>
      </c>
      <c r="AO481" s="143">
        <v>3.8</v>
      </c>
      <c r="AP481" s="361">
        <v>1.6199999999999999E-3</v>
      </c>
      <c r="AQ481" s="116">
        <v>70.099999999999994</v>
      </c>
      <c r="AR481" s="116">
        <v>29.7</v>
      </c>
      <c r="AS481" s="142">
        <v>2.3602693602693603</v>
      </c>
      <c r="AT481" s="141">
        <v>3.14</v>
      </c>
      <c r="AU481" s="116" t="s">
        <v>124</v>
      </c>
      <c r="AV481" s="139">
        <v>1.45</v>
      </c>
      <c r="AW481" s="366">
        <v>0.46</v>
      </c>
      <c r="AX481" s="139">
        <v>28.03</v>
      </c>
      <c r="AY481" s="139">
        <v>97.3</v>
      </c>
      <c r="AZ481" s="360">
        <v>23389</v>
      </c>
      <c r="BA481" s="139">
        <v>2.7000000000000028</v>
      </c>
      <c r="BB481" s="140">
        <v>33.97</v>
      </c>
      <c r="BC481" s="139">
        <v>25.5</v>
      </c>
      <c r="BD481" s="139">
        <v>9.0299999999999994</v>
      </c>
      <c r="BE481" s="139">
        <v>53.5</v>
      </c>
      <c r="BF481" s="139">
        <v>19</v>
      </c>
      <c r="BG481" s="139">
        <v>16.7</v>
      </c>
      <c r="BH481" s="139">
        <v>5.94</v>
      </c>
      <c r="BI481" s="139">
        <v>2.0299999999999998</v>
      </c>
      <c r="BJ481" s="118" t="s">
        <v>793</v>
      </c>
      <c r="BK481" s="211">
        <v>1.6</v>
      </c>
      <c r="BL481" s="211" t="s">
        <v>409</v>
      </c>
      <c r="BM481" s="211" t="s">
        <v>409</v>
      </c>
      <c r="BN481" s="211" t="s">
        <v>409</v>
      </c>
      <c r="BO481" s="211" t="s">
        <v>409</v>
      </c>
      <c r="BP481" s="211" t="s">
        <v>409</v>
      </c>
      <c r="BQ481" s="211" t="s">
        <v>409</v>
      </c>
      <c r="BR481" s="211" t="s">
        <v>409</v>
      </c>
      <c r="BS481" s="211" t="s">
        <v>409</v>
      </c>
      <c r="BT481" s="211">
        <v>0</v>
      </c>
      <c r="BU481" s="258">
        <v>80.7</v>
      </c>
      <c r="BV481" s="138">
        <v>7.4829999999999997</v>
      </c>
    </row>
    <row r="482" spans="1:74">
      <c r="A482" s="116">
        <v>71</v>
      </c>
      <c r="B482" s="116">
        <f>COUNTIFS($D$2:D482,D482,$F$2:F482,F482)</f>
        <v>1</v>
      </c>
      <c r="C482" s="279">
        <v>8314</v>
      </c>
      <c r="D482" s="282" t="s">
        <v>1917</v>
      </c>
      <c r="E482" s="266" t="s">
        <v>816</v>
      </c>
      <c r="F482" s="266">
        <v>5406100172</v>
      </c>
      <c r="G482" s="152">
        <v>64</v>
      </c>
      <c r="H482" s="266" t="s">
        <v>2162</v>
      </c>
      <c r="I482" s="328" t="s">
        <v>968</v>
      </c>
      <c r="J482" s="271" t="s">
        <v>812</v>
      </c>
      <c r="K482" s="299" t="s">
        <v>670</v>
      </c>
      <c r="L482" s="266">
        <v>6</v>
      </c>
      <c r="M482" s="266" t="s">
        <v>844</v>
      </c>
      <c r="N482" s="266" t="s">
        <v>409</v>
      </c>
      <c r="O482" s="266"/>
      <c r="P482" s="391" t="s">
        <v>2142</v>
      </c>
      <c r="Q482" s="391"/>
      <c r="R482" s="391"/>
      <c r="S482" s="269" t="s">
        <v>1521</v>
      </c>
      <c r="T482" s="319" t="s">
        <v>1515</v>
      </c>
      <c r="U482" s="367" t="s">
        <v>1477</v>
      </c>
      <c r="V482" s="269" t="s">
        <v>1514</v>
      </c>
      <c r="W482" s="390" t="s">
        <v>1511</v>
      </c>
      <c r="X482" s="269" t="s">
        <v>1477</v>
      </c>
      <c r="Y482" s="269" t="s">
        <v>1477</v>
      </c>
      <c r="Z482" s="268"/>
      <c r="AA482" s="268"/>
      <c r="AB482" s="389"/>
      <c r="AC482" s="389"/>
      <c r="AD482" s="389"/>
      <c r="AE482" s="389"/>
      <c r="AF482" s="389"/>
      <c r="AG482" s="222" t="s">
        <v>777</v>
      </c>
      <c r="AH482" s="126">
        <v>54.3</v>
      </c>
      <c r="AI482" s="125">
        <v>35.4</v>
      </c>
      <c r="AJ482" s="124">
        <v>5.42</v>
      </c>
      <c r="AK482" s="116">
        <v>46.1</v>
      </c>
      <c r="AL482" s="144">
        <v>0.59</v>
      </c>
      <c r="AM482" s="116">
        <v>1.0900000000000001</v>
      </c>
      <c r="AN482" s="116" t="s">
        <v>124</v>
      </c>
      <c r="AO482" s="143">
        <v>12.3</v>
      </c>
      <c r="AP482" s="361">
        <v>5.5E-2</v>
      </c>
      <c r="AQ482" s="116">
        <v>17.7</v>
      </c>
      <c r="AR482" s="116">
        <v>82.3</v>
      </c>
      <c r="AS482" s="142">
        <v>0.21506682867557717</v>
      </c>
      <c r="AT482" s="141">
        <v>0.23</v>
      </c>
      <c r="AU482" s="116" t="s">
        <v>124</v>
      </c>
      <c r="AV482" s="139">
        <v>1.1599999999999999</v>
      </c>
      <c r="AW482" s="366">
        <v>2.56</v>
      </c>
      <c r="AX482" s="139">
        <v>17.559999999999999</v>
      </c>
      <c r="AY482" s="139">
        <v>84.2</v>
      </c>
      <c r="AZ482" s="360">
        <v>39198</v>
      </c>
      <c r="BA482" s="139">
        <v>15.799999999999997</v>
      </c>
      <c r="BB482" s="139">
        <v>32.26</v>
      </c>
      <c r="BC482" s="139">
        <v>26.1</v>
      </c>
      <c r="BD482" s="139">
        <v>10.1</v>
      </c>
      <c r="BE482" s="139">
        <v>19.3</v>
      </c>
      <c r="BF482" s="139">
        <v>7.46</v>
      </c>
      <c r="BG482" s="139">
        <v>38.1</v>
      </c>
      <c r="BH482" s="139">
        <v>14.7</v>
      </c>
      <c r="BI482" s="139">
        <v>0.67</v>
      </c>
      <c r="BJ482" s="118" t="s">
        <v>793</v>
      </c>
      <c r="BK482" s="211" t="s">
        <v>409</v>
      </c>
      <c r="BL482" s="211" t="s">
        <v>409</v>
      </c>
      <c r="BM482" s="211">
        <v>178</v>
      </c>
      <c r="BN482" s="211">
        <v>2.2000000000000002</v>
      </c>
      <c r="BO482" s="211">
        <v>97.8</v>
      </c>
      <c r="BP482" s="211" t="s">
        <v>409</v>
      </c>
      <c r="BQ482" s="211" t="s">
        <v>409</v>
      </c>
      <c r="BR482" s="211" t="s">
        <v>409</v>
      </c>
      <c r="BS482" s="211" t="s">
        <v>409</v>
      </c>
      <c r="BT482" s="210">
        <v>0</v>
      </c>
      <c r="BU482" s="258">
        <v>38.162251655629142</v>
      </c>
      <c r="BV482" s="138">
        <v>1.2293333333333333E-2</v>
      </c>
    </row>
    <row r="483" spans="1:74">
      <c r="A483" s="116">
        <v>72</v>
      </c>
      <c r="B483" s="116">
        <f>COUNTIFS($D$2:D483,D483,$F$2:F483,F483)</f>
        <v>1</v>
      </c>
      <c r="C483" s="189">
        <v>8335</v>
      </c>
      <c r="D483" s="154" t="s">
        <v>2161</v>
      </c>
      <c r="E483" s="152" t="s">
        <v>979</v>
      </c>
      <c r="F483" s="152">
        <v>6201190457</v>
      </c>
      <c r="G483" s="152">
        <v>56</v>
      </c>
      <c r="H483" s="152" t="s">
        <v>2160</v>
      </c>
      <c r="I483" s="324" t="s">
        <v>2159</v>
      </c>
      <c r="J483" s="153" t="s">
        <v>812</v>
      </c>
      <c r="K483" s="318" t="s">
        <v>670</v>
      </c>
      <c r="L483" s="152">
        <v>7</v>
      </c>
      <c r="M483" s="152" t="s">
        <v>868</v>
      </c>
      <c r="N483" s="152" t="s">
        <v>409</v>
      </c>
      <c r="O483" s="152"/>
      <c r="P483" s="380" t="s">
        <v>2142</v>
      </c>
      <c r="Q483" s="380"/>
      <c r="R483" s="380"/>
      <c r="S483" s="261" t="s">
        <v>1521</v>
      </c>
      <c r="T483" s="286" t="s">
        <v>1515</v>
      </c>
      <c r="U483" s="350" t="s">
        <v>1477</v>
      </c>
      <c r="V483" s="261" t="s">
        <v>1514</v>
      </c>
      <c r="W483" s="388" t="s">
        <v>1511</v>
      </c>
      <c r="X483" s="261" t="s">
        <v>1477</v>
      </c>
      <c r="Y483" s="261" t="s">
        <v>1477</v>
      </c>
      <c r="Z483" s="260"/>
      <c r="AA483" s="260"/>
      <c r="AB483" s="339"/>
      <c r="AC483" s="339"/>
      <c r="AD483" s="339"/>
      <c r="AE483" s="339"/>
      <c r="AF483" s="339"/>
      <c r="AG483" s="222" t="s">
        <v>777</v>
      </c>
      <c r="AH483" s="126">
        <v>67.8</v>
      </c>
      <c r="AI483" s="125">
        <v>25.3</v>
      </c>
      <c r="AJ483" s="124">
        <v>3.47</v>
      </c>
      <c r="AK483" s="116">
        <v>56.9</v>
      </c>
      <c r="AL483" s="144">
        <v>0.43</v>
      </c>
      <c r="AM483" s="116">
        <v>0.63</v>
      </c>
      <c r="AN483" s="116" t="s">
        <v>124</v>
      </c>
      <c r="AO483" s="143">
        <v>4.91</v>
      </c>
      <c r="AP483" s="361">
        <v>0.06</v>
      </c>
      <c r="AQ483" s="116">
        <v>32.200000000000003</v>
      </c>
      <c r="AR483" s="116">
        <v>66.7</v>
      </c>
      <c r="AS483" s="142">
        <v>0.48275862068965519</v>
      </c>
      <c r="AT483" s="141">
        <v>0.33</v>
      </c>
      <c r="AU483" s="116" t="s">
        <v>124</v>
      </c>
      <c r="AV483" s="139">
        <v>0.16</v>
      </c>
      <c r="AW483" s="366">
        <v>0.42</v>
      </c>
      <c r="AX483" s="139">
        <v>2.3600000000000003</v>
      </c>
      <c r="AY483" s="139">
        <v>82.5</v>
      </c>
      <c r="AZ483" s="360">
        <v>51934</v>
      </c>
      <c r="BA483" s="139">
        <v>17.5</v>
      </c>
      <c r="BB483" s="139">
        <v>18.46</v>
      </c>
      <c r="BC483" s="139">
        <v>5.72</v>
      </c>
      <c r="BD483" s="139">
        <v>1.31</v>
      </c>
      <c r="BE483" s="139">
        <v>4.59</v>
      </c>
      <c r="BF483" s="139">
        <v>1.05</v>
      </c>
      <c r="BG483" s="139">
        <v>70.5</v>
      </c>
      <c r="BH483" s="139">
        <v>16.100000000000001</v>
      </c>
      <c r="BI483" s="139">
        <v>1.97</v>
      </c>
      <c r="BJ483" s="116" t="s">
        <v>793</v>
      </c>
      <c r="BK483" s="211" t="s">
        <v>409</v>
      </c>
      <c r="BL483" s="211" t="s">
        <v>409</v>
      </c>
      <c r="BM483" s="211">
        <v>266</v>
      </c>
      <c r="BN483" s="211">
        <v>15.4</v>
      </c>
      <c r="BO483" s="211">
        <v>84.6</v>
      </c>
      <c r="BP483" s="211" t="s">
        <v>409</v>
      </c>
      <c r="BQ483" s="211" t="s">
        <v>409</v>
      </c>
      <c r="BR483" s="211" t="s">
        <v>409</v>
      </c>
      <c r="BS483" s="211" t="s">
        <v>409</v>
      </c>
      <c r="BT483" s="210">
        <v>0</v>
      </c>
      <c r="BU483" s="258">
        <v>85.252140818268316</v>
      </c>
      <c r="BV483" s="138">
        <v>7.1680000000000008E-2</v>
      </c>
    </row>
    <row r="484" spans="1:74">
      <c r="A484" s="116">
        <v>73</v>
      </c>
      <c r="B484" s="116">
        <f>COUNTIFS($D$2:D484,D484,$F$2:F484,F484)</f>
        <v>1</v>
      </c>
      <c r="C484" s="189">
        <v>8347</v>
      </c>
      <c r="D484" s="154" t="s">
        <v>1855</v>
      </c>
      <c r="E484" s="152" t="s">
        <v>1328</v>
      </c>
      <c r="F484" s="152">
        <v>400921478</v>
      </c>
      <c r="G484" s="152">
        <v>78</v>
      </c>
      <c r="H484" s="152" t="s">
        <v>2154</v>
      </c>
      <c r="I484" s="324" t="s">
        <v>60</v>
      </c>
      <c r="J484" s="153" t="s">
        <v>812</v>
      </c>
      <c r="K484" s="318" t="s">
        <v>670</v>
      </c>
      <c r="L484" s="152">
        <v>6</v>
      </c>
      <c r="M484" s="152" t="s">
        <v>881</v>
      </c>
      <c r="N484" s="152" t="s">
        <v>409</v>
      </c>
      <c r="O484" s="152"/>
      <c r="P484" s="380" t="s">
        <v>2142</v>
      </c>
      <c r="Q484" s="380"/>
      <c r="R484" s="380"/>
      <c r="S484" s="261" t="s">
        <v>1521</v>
      </c>
      <c r="T484" s="286" t="s">
        <v>1515</v>
      </c>
      <c r="U484" s="350" t="s">
        <v>1477</v>
      </c>
      <c r="V484" s="261" t="s">
        <v>1514</v>
      </c>
      <c r="W484" s="388" t="s">
        <v>1511</v>
      </c>
      <c r="X484" s="261" t="s">
        <v>1477</v>
      </c>
      <c r="Y484" s="261" t="s">
        <v>1477</v>
      </c>
      <c r="Z484" s="260"/>
      <c r="AA484" s="260"/>
      <c r="AB484" s="339"/>
      <c r="AC484" s="339"/>
      <c r="AD484" s="339"/>
      <c r="AE484" s="339"/>
      <c r="AF484" s="339"/>
      <c r="AG484" s="222" t="s">
        <v>777</v>
      </c>
      <c r="AH484" s="126">
        <v>29.4</v>
      </c>
      <c r="AI484" s="125">
        <v>29.3</v>
      </c>
      <c r="AJ484" s="124">
        <v>35.6</v>
      </c>
      <c r="AK484" s="116">
        <v>21</v>
      </c>
      <c r="AL484" s="144">
        <v>0.69</v>
      </c>
      <c r="AM484" s="116">
        <v>2.21</v>
      </c>
      <c r="AN484" s="116" t="s">
        <v>124</v>
      </c>
      <c r="AO484" s="143">
        <v>20.8</v>
      </c>
      <c r="AP484" s="361">
        <v>0.09</v>
      </c>
      <c r="AQ484" s="116">
        <v>42.5</v>
      </c>
      <c r="AR484" s="116">
        <v>56.9</v>
      </c>
      <c r="AS484" s="142">
        <v>0.74692442882249566</v>
      </c>
      <c r="AT484" s="141">
        <v>0.72</v>
      </c>
      <c r="AU484" s="116" t="s">
        <v>124</v>
      </c>
      <c r="AV484" s="139">
        <v>4.16</v>
      </c>
      <c r="AW484" s="366">
        <v>4.75</v>
      </c>
      <c r="AX484" s="139">
        <v>9.4499999999999993</v>
      </c>
      <c r="AY484" s="139">
        <v>85.4</v>
      </c>
      <c r="AZ484" s="360">
        <v>46752</v>
      </c>
      <c r="BA484" s="139">
        <v>14.599999999999994</v>
      </c>
      <c r="BB484" s="139">
        <v>15.489999999999998</v>
      </c>
      <c r="BC484" s="139">
        <v>26.5</v>
      </c>
      <c r="BD484" s="139">
        <v>5.0199999999999996</v>
      </c>
      <c r="BE484" s="139">
        <v>23.4</v>
      </c>
      <c r="BF484" s="139">
        <v>4.43</v>
      </c>
      <c r="BG484" s="139">
        <v>31.9</v>
      </c>
      <c r="BH484" s="139">
        <v>6.04</v>
      </c>
      <c r="BI484" s="139">
        <v>1.31</v>
      </c>
      <c r="BJ484" s="116" t="s">
        <v>790</v>
      </c>
      <c r="BK484" s="211" t="s">
        <v>409</v>
      </c>
      <c r="BL484" s="211" t="s">
        <v>409</v>
      </c>
      <c r="BM484" s="211">
        <v>407</v>
      </c>
      <c r="BN484" s="211">
        <v>38.299999999999997</v>
      </c>
      <c r="BO484" s="211">
        <v>61.7</v>
      </c>
      <c r="BP484" s="211" t="s">
        <v>409</v>
      </c>
      <c r="BQ484" s="211" t="s">
        <v>409</v>
      </c>
      <c r="BR484" s="211" t="s">
        <v>409</v>
      </c>
      <c r="BS484" s="211" t="s">
        <v>409</v>
      </c>
      <c r="BT484" s="210">
        <v>0</v>
      </c>
      <c r="BU484" s="258">
        <v>50.582665695557175</v>
      </c>
      <c r="BV484" s="138">
        <v>3.7039999999999997E-2</v>
      </c>
    </row>
    <row r="485" spans="1:74">
      <c r="A485" s="116">
        <v>74</v>
      </c>
      <c r="B485" s="116">
        <f>COUNTIFS($D$2:D485,D485,$F$2:F485,F485)</f>
        <v>1</v>
      </c>
      <c r="C485" s="189">
        <v>8348</v>
      </c>
      <c r="D485" s="154" t="s">
        <v>2158</v>
      </c>
      <c r="E485" s="152" t="s">
        <v>2157</v>
      </c>
      <c r="F485" s="152">
        <v>7754235313</v>
      </c>
      <c r="G485" s="152">
        <v>41</v>
      </c>
      <c r="H485" s="152" t="s">
        <v>2154</v>
      </c>
      <c r="I485" s="324" t="s">
        <v>2156</v>
      </c>
      <c r="J485" s="153" t="s">
        <v>812</v>
      </c>
      <c r="K485" s="318" t="s">
        <v>670</v>
      </c>
      <c r="L485" s="152">
        <v>4</v>
      </c>
      <c r="M485" s="152" t="s">
        <v>828</v>
      </c>
      <c r="N485" s="152" t="s">
        <v>409</v>
      </c>
      <c r="O485" s="152"/>
      <c r="P485" s="380" t="s">
        <v>2142</v>
      </c>
      <c r="Q485" s="380"/>
      <c r="R485" s="380"/>
      <c r="S485" s="261" t="s">
        <v>1521</v>
      </c>
      <c r="T485" s="286" t="s">
        <v>1515</v>
      </c>
      <c r="U485" s="350" t="s">
        <v>1477</v>
      </c>
      <c r="V485" s="261" t="s">
        <v>1514</v>
      </c>
      <c r="W485" s="388" t="s">
        <v>1511</v>
      </c>
      <c r="X485" s="261" t="s">
        <v>1477</v>
      </c>
      <c r="Y485" s="261" t="s">
        <v>1477</v>
      </c>
      <c r="Z485" s="260"/>
      <c r="AA485" s="260"/>
      <c r="AB485" s="339"/>
      <c r="AC485" s="339"/>
      <c r="AD485" s="339"/>
      <c r="AE485" s="339"/>
      <c r="AF485" s="339"/>
      <c r="AG485" s="222" t="s">
        <v>777</v>
      </c>
      <c r="AH485" s="126">
        <v>50.3</v>
      </c>
      <c r="AI485" s="125">
        <v>22.7</v>
      </c>
      <c r="AJ485" s="124">
        <v>26.8</v>
      </c>
      <c r="AK485" s="116">
        <v>34.1</v>
      </c>
      <c r="AL485" s="144">
        <v>0.56999999999999995</v>
      </c>
      <c r="AM485" s="116">
        <v>1.31</v>
      </c>
      <c r="AN485" s="116" t="s">
        <v>124</v>
      </c>
      <c r="AO485" s="143">
        <v>3.5</v>
      </c>
      <c r="AP485" s="361">
        <v>0.17</v>
      </c>
      <c r="AQ485" s="116">
        <v>43</v>
      </c>
      <c r="AR485" s="116">
        <v>57</v>
      </c>
      <c r="AS485" s="142">
        <v>0.75438596491228072</v>
      </c>
      <c r="AT485" s="141">
        <v>0.27</v>
      </c>
      <c r="AU485" s="116" t="s">
        <v>124</v>
      </c>
      <c r="AV485" s="139">
        <v>1.26</v>
      </c>
      <c r="AW485" s="366">
        <v>2.25</v>
      </c>
      <c r="AX485" s="139">
        <v>3.27</v>
      </c>
      <c r="AY485" s="139">
        <v>82.8</v>
      </c>
      <c r="AZ485" s="360">
        <v>40179</v>
      </c>
      <c r="BA485" s="139">
        <v>17.200000000000003</v>
      </c>
      <c r="BB485" s="139">
        <v>10.62</v>
      </c>
      <c r="BC485" s="139">
        <v>10.199999999999999</v>
      </c>
      <c r="BD485" s="139">
        <v>1.36</v>
      </c>
      <c r="BE485" s="139">
        <v>14.4</v>
      </c>
      <c r="BF485" s="139">
        <v>1.91</v>
      </c>
      <c r="BG485" s="139">
        <v>55.4</v>
      </c>
      <c r="BH485" s="139">
        <v>7.35</v>
      </c>
      <c r="BI485" s="139">
        <v>0.91</v>
      </c>
      <c r="BJ485" s="118" t="s">
        <v>173</v>
      </c>
      <c r="BK485" s="211" t="s">
        <v>409</v>
      </c>
      <c r="BL485" s="211" t="s">
        <v>409</v>
      </c>
      <c r="BM485" s="211">
        <v>279</v>
      </c>
      <c r="BN485" s="211">
        <v>16.5</v>
      </c>
      <c r="BO485" s="211">
        <v>83.5</v>
      </c>
      <c r="BP485" s="211" t="s">
        <v>409</v>
      </c>
      <c r="BQ485" s="211" t="s">
        <v>409</v>
      </c>
      <c r="BR485" s="211" t="s">
        <v>409</v>
      </c>
      <c r="BS485" s="211">
        <v>1.77</v>
      </c>
      <c r="BT485" s="210">
        <v>0</v>
      </c>
      <c r="BU485" s="258">
        <v>41.953290870488324</v>
      </c>
      <c r="BV485" s="138">
        <v>2.6346666666666668E-2</v>
      </c>
    </row>
    <row r="486" spans="1:74">
      <c r="A486" s="116">
        <v>75</v>
      </c>
      <c r="B486" s="116">
        <f>COUNTIFS($D$2:D486,D486,$F$2:F486,F486)</f>
        <v>5</v>
      </c>
      <c r="C486" s="374">
        <v>8351</v>
      </c>
      <c r="D486" s="284" t="s">
        <v>2155</v>
      </c>
      <c r="E486" s="373" t="s">
        <v>834</v>
      </c>
      <c r="F486" s="152">
        <v>481007231</v>
      </c>
      <c r="G486" s="152">
        <v>70</v>
      </c>
      <c r="H486" s="152" t="s">
        <v>2154</v>
      </c>
      <c r="I486" s="324" t="s">
        <v>2153</v>
      </c>
      <c r="J486" s="194" t="s">
        <v>1742</v>
      </c>
      <c r="K486" s="318" t="s">
        <v>670</v>
      </c>
      <c r="L486" s="152">
        <v>4</v>
      </c>
      <c r="M486" s="152">
        <v>10</v>
      </c>
      <c r="N486" s="152" t="s">
        <v>409</v>
      </c>
      <c r="O486" s="152"/>
      <c r="P486" s="380"/>
      <c r="Q486" s="380"/>
      <c r="R486" s="380"/>
      <c r="S486" s="261" t="s">
        <v>2152</v>
      </c>
      <c r="T486" s="286" t="s">
        <v>1477</v>
      </c>
      <c r="U486" s="350" t="s">
        <v>1477</v>
      </c>
      <c r="V486" s="261" t="s">
        <v>1477</v>
      </c>
      <c r="W486" s="388" t="s">
        <v>1477</v>
      </c>
      <c r="X486" s="261" t="s">
        <v>1477</v>
      </c>
      <c r="Y486" s="261" t="s">
        <v>1477</v>
      </c>
      <c r="Z486" s="260"/>
      <c r="AA486" s="260"/>
      <c r="AB486" s="339"/>
      <c r="AC486" s="339"/>
      <c r="AD486" s="339"/>
      <c r="AE486" s="339"/>
      <c r="AF486" s="339"/>
      <c r="AG486" s="222"/>
      <c r="AH486" s="126">
        <v>0.2</v>
      </c>
      <c r="AI486" s="125">
        <v>0.2</v>
      </c>
      <c r="AJ486" s="124">
        <v>96.3</v>
      </c>
      <c r="AK486" s="116" t="s">
        <v>124</v>
      </c>
      <c r="AL486" s="144">
        <v>0</v>
      </c>
      <c r="AM486" s="116" t="s">
        <v>124</v>
      </c>
      <c r="AN486" s="116" t="s">
        <v>124</v>
      </c>
      <c r="AO486" s="143" t="s">
        <v>124</v>
      </c>
      <c r="AP486" s="361" t="s">
        <v>124</v>
      </c>
      <c r="AQ486" s="116" t="s">
        <v>124</v>
      </c>
      <c r="AR486" s="116" t="s">
        <v>124</v>
      </c>
      <c r="AS486" s="142" t="s">
        <v>124</v>
      </c>
      <c r="AT486" s="141">
        <v>0</v>
      </c>
      <c r="AU486" s="116" t="s">
        <v>124</v>
      </c>
      <c r="AV486" s="139" t="s">
        <v>124</v>
      </c>
      <c r="AW486" s="366" t="s">
        <v>124</v>
      </c>
      <c r="AX486" s="118" t="s">
        <v>124</v>
      </c>
      <c r="AY486" s="118" t="s">
        <v>124</v>
      </c>
      <c r="AZ486" s="118" t="s">
        <v>124</v>
      </c>
      <c r="BA486" s="118" t="s">
        <v>124</v>
      </c>
      <c r="BB486" s="118" t="s">
        <v>124</v>
      </c>
      <c r="BC486" s="118" t="s">
        <v>124</v>
      </c>
      <c r="BD486" s="118" t="s">
        <v>124</v>
      </c>
      <c r="BE486" s="118" t="s">
        <v>124</v>
      </c>
      <c r="BF486" s="118" t="s">
        <v>124</v>
      </c>
      <c r="BG486" s="118" t="s">
        <v>124</v>
      </c>
      <c r="BH486" s="118" t="s">
        <v>124</v>
      </c>
      <c r="BI486" s="118" t="s">
        <v>124</v>
      </c>
      <c r="BJ486" s="118" t="s">
        <v>778</v>
      </c>
      <c r="BK486" s="211">
        <v>37.4</v>
      </c>
      <c r="BL486" s="211">
        <v>259.8</v>
      </c>
      <c r="BM486" s="211">
        <v>16431</v>
      </c>
      <c r="BN486" s="211">
        <v>95.3</v>
      </c>
      <c r="BO486" s="211">
        <v>4.7</v>
      </c>
      <c r="BP486" s="211">
        <v>15.4</v>
      </c>
      <c r="BQ486" s="211">
        <v>30181</v>
      </c>
      <c r="BR486" s="211">
        <v>3108.6</v>
      </c>
      <c r="BS486" s="211">
        <v>7.81</v>
      </c>
      <c r="BT486" s="210" t="s">
        <v>2151</v>
      </c>
      <c r="BU486" s="258">
        <v>88.021571913540456</v>
      </c>
      <c r="BV486" s="138">
        <v>9.8320799999999995</v>
      </c>
    </row>
    <row r="487" spans="1:74">
      <c r="A487" s="116">
        <v>76</v>
      </c>
      <c r="B487" s="116">
        <f>COUNTIFS($D$2:D487,D487,$F$2:F487,F487)</f>
        <v>1</v>
      </c>
      <c r="C487" s="189">
        <v>8359</v>
      </c>
      <c r="D487" s="154" t="s">
        <v>2150</v>
      </c>
      <c r="E487" s="152" t="s">
        <v>870</v>
      </c>
      <c r="F487" s="152">
        <v>355213409</v>
      </c>
      <c r="G487" s="152">
        <v>83</v>
      </c>
      <c r="H487" s="152" t="s">
        <v>2149</v>
      </c>
      <c r="I487" s="324" t="s">
        <v>60</v>
      </c>
      <c r="J487" s="153" t="s">
        <v>812</v>
      </c>
      <c r="K487" s="318" t="s">
        <v>670</v>
      </c>
      <c r="L487" s="152">
        <v>9</v>
      </c>
      <c r="M487" s="152">
        <v>3</v>
      </c>
      <c r="N487" s="152" t="s">
        <v>843</v>
      </c>
      <c r="O487" s="152"/>
      <c r="P487" s="380"/>
      <c r="Q487" s="380"/>
      <c r="R487" s="380"/>
      <c r="S487" s="261" t="s">
        <v>1521</v>
      </c>
      <c r="T487" s="286" t="s">
        <v>1515</v>
      </c>
      <c r="U487" s="350" t="s">
        <v>1477</v>
      </c>
      <c r="V487" s="261" t="s">
        <v>1514</v>
      </c>
      <c r="W487" s="388" t="s">
        <v>1511</v>
      </c>
      <c r="X487" s="261" t="s">
        <v>1477</v>
      </c>
      <c r="Y487" s="261" t="s">
        <v>1477</v>
      </c>
      <c r="Z487" s="260"/>
      <c r="AA487" s="260"/>
      <c r="AB487" s="339"/>
      <c r="AC487" s="339"/>
      <c r="AD487" s="339"/>
      <c r="AE487" s="339"/>
      <c r="AF487" s="339"/>
      <c r="AG487" s="222" t="s">
        <v>777</v>
      </c>
      <c r="AH487" s="126">
        <v>72.2</v>
      </c>
      <c r="AI487" s="125">
        <v>21.3</v>
      </c>
      <c r="AJ487" s="124">
        <v>2.5299999999999998</v>
      </c>
      <c r="AK487" s="116">
        <v>59.3</v>
      </c>
      <c r="AL487" s="144">
        <v>1.38</v>
      </c>
      <c r="AM487" s="116">
        <v>1.81</v>
      </c>
      <c r="AN487" s="116" t="s">
        <v>124</v>
      </c>
      <c r="AO487" s="143">
        <v>5.55</v>
      </c>
      <c r="AP487" s="361">
        <v>6.0999999999999999E-2</v>
      </c>
      <c r="AQ487" s="116">
        <v>38.700000000000003</v>
      </c>
      <c r="AR487" s="116">
        <v>60.3</v>
      </c>
      <c r="AS487" s="142">
        <v>0.64179104477611948</v>
      </c>
      <c r="AT487" s="141">
        <v>1.76</v>
      </c>
      <c r="AU487" s="116" t="s">
        <v>124</v>
      </c>
      <c r="AV487" s="139">
        <v>7.87</v>
      </c>
      <c r="AW487" s="366">
        <v>5.86</v>
      </c>
      <c r="AX487" s="139">
        <v>7.27</v>
      </c>
      <c r="AY487" s="139">
        <v>83.8</v>
      </c>
      <c r="AZ487" s="360">
        <v>38122</v>
      </c>
      <c r="BA487" s="139">
        <v>16.200000000000003</v>
      </c>
      <c r="BB487" s="139">
        <v>18.869999999999997</v>
      </c>
      <c r="BC487" s="139">
        <v>16</v>
      </c>
      <c r="BD487" s="139">
        <v>3.66</v>
      </c>
      <c r="BE487" s="139">
        <v>15.8</v>
      </c>
      <c r="BF487" s="139">
        <v>3.61</v>
      </c>
      <c r="BG487" s="139">
        <v>50.6</v>
      </c>
      <c r="BH487" s="139">
        <v>11.6</v>
      </c>
      <c r="BI487" s="139">
        <v>2.46</v>
      </c>
      <c r="BJ487" s="118" t="s">
        <v>173</v>
      </c>
      <c r="BK487" s="211" t="s">
        <v>409</v>
      </c>
      <c r="BL487" s="211" t="s">
        <v>409</v>
      </c>
      <c r="BM487" s="211">
        <v>478</v>
      </c>
      <c r="BN487" s="211">
        <v>3.1</v>
      </c>
      <c r="BO487" s="211">
        <v>96.9</v>
      </c>
      <c r="BP487" s="211" t="s">
        <v>409</v>
      </c>
      <c r="BQ487" s="211" t="s">
        <v>409</v>
      </c>
      <c r="BR487" s="211" t="s">
        <v>409</v>
      </c>
      <c r="BS487" s="211" t="s">
        <v>409</v>
      </c>
      <c r="BT487" s="210">
        <v>0</v>
      </c>
      <c r="BU487" s="258">
        <v>85.24017467248909</v>
      </c>
      <c r="BV487" s="138">
        <v>0.13013333333333332</v>
      </c>
    </row>
    <row r="488" spans="1:74">
      <c r="A488" s="116">
        <v>77</v>
      </c>
      <c r="B488" s="116">
        <f>COUNTIFS($D$2:D488,D488,$F$2:F488,F488)</f>
        <v>1</v>
      </c>
      <c r="C488" s="382">
        <v>8376</v>
      </c>
      <c r="D488" s="154" t="s">
        <v>639</v>
      </c>
      <c r="E488" s="152" t="s">
        <v>838</v>
      </c>
      <c r="F488" s="152">
        <v>6403041359</v>
      </c>
      <c r="G488" s="152">
        <v>54</v>
      </c>
      <c r="H488" s="152" t="s">
        <v>2148</v>
      </c>
      <c r="I488" s="324" t="s">
        <v>60</v>
      </c>
      <c r="J488" s="153" t="s">
        <v>812</v>
      </c>
      <c r="K488" s="318" t="s">
        <v>670</v>
      </c>
      <c r="L488" s="152">
        <v>6</v>
      </c>
      <c r="M488" s="295">
        <v>2</v>
      </c>
      <c r="N488" s="295" t="s">
        <v>409</v>
      </c>
      <c r="O488" s="152"/>
      <c r="P488" s="266" t="s">
        <v>2142</v>
      </c>
      <c r="Q488" s="152"/>
      <c r="R488" s="152"/>
      <c r="S488" s="377" t="s">
        <v>1521</v>
      </c>
      <c r="T488" s="286" t="s">
        <v>1515</v>
      </c>
      <c r="U488" s="350" t="s">
        <v>1477</v>
      </c>
      <c r="V488" s="264" t="s">
        <v>1514</v>
      </c>
      <c r="W488" s="261" t="s">
        <v>1511</v>
      </c>
      <c r="X488" s="261" t="s">
        <v>1477</v>
      </c>
      <c r="Y488" s="261" t="s">
        <v>1477</v>
      </c>
      <c r="Z488" s="318"/>
      <c r="AA488" s="260"/>
      <c r="AG488" s="222" t="s">
        <v>777</v>
      </c>
      <c r="AH488" s="126">
        <v>3.2</v>
      </c>
      <c r="AI488" s="125">
        <v>15.5</v>
      </c>
      <c r="AJ488" s="124">
        <v>78.5</v>
      </c>
      <c r="AK488" s="116">
        <v>1.8</v>
      </c>
      <c r="AL488" s="123">
        <v>0.2</v>
      </c>
      <c r="AM488" s="116">
        <v>7</v>
      </c>
      <c r="AN488" s="116" t="s">
        <v>124</v>
      </c>
      <c r="AO488" s="143">
        <v>38.700000000000003</v>
      </c>
      <c r="AP488" s="119">
        <v>0.23</v>
      </c>
      <c r="AQ488" s="116">
        <v>36.700000000000003</v>
      </c>
      <c r="AR488" s="116">
        <v>62.7</v>
      </c>
      <c r="AS488" s="142">
        <v>0.58532695374800636</v>
      </c>
      <c r="AT488" s="141">
        <v>0.03</v>
      </c>
      <c r="AU488" s="116" t="s">
        <v>124</v>
      </c>
      <c r="AV488" s="116">
        <v>5.5</v>
      </c>
      <c r="AW488" s="119">
        <v>8.8000000000000007</v>
      </c>
      <c r="AX488" s="139">
        <v>17.380000000000003</v>
      </c>
      <c r="AY488" s="139">
        <v>86.8</v>
      </c>
      <c r="AZ488" s="360">
        <v>38004</v>
      </c>
      <c r="BA488" s="139">
        <v>13.200000000000003</v>
      </c>
      <c r="BB488" s="139">
        <v>21.470000000000002</v>
      </c>
      <c r="BC488" s="139">
        <v>43.6</v>
      </c>
      <c r="BD488" s="139">
        <v>11.3</v>
      </c>
      <c r="BE488" s="139">
        <v>23.5</v>
      </c>
      <c r="BF488" s="139">
        <v>6.08</v>
      </c>
      <c r="BG488" s="139">
        <v>15.8</v>
      </c>
      <c r="BH488" s="139">
        <v>4.09</v>
      </c>
      <c r="BI488" s="139">
        <v>0.5</v>
      </c>
      <c r="BJ488" s="116" t="s">
        <v>778</v>
      </c>
      <c r="BK488" s="211" t="s">
        <v>409</v>
      </c>
      <c r="BL488" s="211" t="s">
        <v>409</v>
      </c>
      <c r="BM488" s="211">
        <v>561</v>
      </c>
      <c r="BN488" s="211">
        <v>58.8</v>
      </c>
      <c r="BO488" s="211">
        <v>41.2</v>
      </c>
      <c r="BP488" s="211" t="s">
        <v>409</v>
      </c>
      <c r="BQ488" s="211" t="s">
        <v>409</v>
      </c>
      <c r="BR488" s="211" t="s">
        <v>409</v>
      </c>
      <c r="BS488" s="211" t="s">
        <v>409</v>
      </c>
      <c r="BT488" s="210">
        <v>0</v>
      </c>
      <c r="BU488" s="258">
        <v>91.191360107998648</v>
      </c>
      <c r="BV488" s="138">
        <v>0.21615999999999999</v>
      </c>
    </row>
    <row r="489" spans="1:74">
      <c r="A489" s="116">
        <v>78</v>
      </c>
      <c r="B489" s="116">
        <f>COUNTIFS($D$2:D489,D489,$F$2:F489,F489)</f>
        <v>1</v>
      </c>
      <c r="C489" s="382">
        <v>8377</v>
      </c>
      <c r="D489" s="154" t="s">
        <v>509</v>
      </c>
      <c r="E489" s="152" t="s">
        <v>1441</v>
      </c>
      <c r="F489" s="152">
        <v>480126423</v>
      </c>
      <c r="G489" s="152">
        <v>70</v>
      </c>
      <c r="H489" s="152" t="s">
        <v>2148</v>
      </c>
      <c r="I489" s="324" t="s">
        <v>60</v>
      </c>
      <c r="J489" s="153" t="s">
        <v>812</v>
      </c>
      <c r="K489" s="318" t="s">
        <v>670</v>
      </c>
      <c r="L489" s="152">
        <v>9</v>
      </c>
      <c r="M489" s="295">
        <v>5</v>
      </c>
      <c r="N489" s="295" t="s">
        <v>843</v>
      </c>
      <c r="O489" s="152"/>
      <c r="P489" s="152" t="s">
        <v>2142</v>
      </c>
      <c r="Q489" s="152"/>
      <c r="R489" s="152"/>
      <c r="S489" s="377" t="s">
        <v>1521</v>
      </c>
      <c r="T489" s="286" t="s">
        <v>1515</v>
      </c>
      <c r="U489" s="350" t="s">
        <v>1477</v>
      </c>
      <c r="V489" s="264" t="s">
        <v>1514</v>
      </c>
      <c r="W489" s="261" t="s">
        <v>1511</v>
      </c>
      <c r="X489" s="261" t="s">
        <v>1477</v>
      </c>
      <c r="Y489" s="261" t="s">
        <v>1477</v>
      </c>
      <c r="Z489" s="318"/>
      <c r="AA489" s="260"/>
      <c r="AG489" s="222" t="s">
        <v>781</v>
      </c>
      <c r="AH489" s="126">
        <v>6.6</v>
      </c>
      <c r="AI489" s="125">
        <v>4.3</v>
      </c>
      <c r="AJ489" s="124">
        <v>87.1</v>
      </c>
      <c r="AK489" s="116">
        <v>6</v>
      </c>
      <c r="AL489" s="144">
        <v>0.19</v>
      </c>
      <c r="AM489" s="116">
        <v>2.5</v>
      </c>
      <c r="AN489" s="116" t="s">
        <v>124</v>
      </c>
      <c r="AO489" s="143">
        <v>2.9</v>
      </c>
      <c r="AP489" s="361">
        <v>5.0000000000000001E-3</v>
      </c>
      <c r="AQ489" s="116">
        <v>46.1</v>
      </c>
      <c r="AR489" s="116">
        <v>53.9</v>
      </c>
      <c r="AS489" s="142">
        <v>0.85528756957328389</v>
      </c>
      <c r="AT489" s="141">
        <v>0.33</v>
      </c>
      <c r="AU489" s="116" t="s">
        <v>124</v>
      </c>
      <c r="AV489" s="116">
        <v>4.3</v>
      </c>
      <c r="AW489" s="119">
        <v>7.3</v>
      </c>
      <c r="AX489" s="139">
        <v>6.8100000000000005</v>
      </c>
      <c r="AY489" s="139">
        <v>94.7</v>
      </c>
      <c r="AZ489" s="360">
        <v>39077</v>
      </c>
      <c r="BA489" s="139">
        <v>5.2999999999999972</v>
      </c>
      <c r="BB489" s="139">
        <f>BD489+BF489+BH489</f>
        <v>4.18</v>
      </c>
      <c r="BC489" s="139">
        <v>59.5</v>
      </c>
      <c r="BD489" s="139">
        <v>1</v>
      </c>
      <c r="BE489" s="139">
        <v>21.9</v>
      </c>
      <c r="BF489" s="139">
        <v>2.83</v>
      </c>
      <c r="BG489" s="139">
        <v>4.21</v>
      </c>
      <c r="BH489" s="139">
        <v>0.35</v>
      </c>
      <c r="BI489" s="139">
        <v>0.2</v>
      </c>
      <c r="BJ489" s="118" t="s">
        <v>778</v>
      </c>
      <c r="BK489" s="211">
        <v>38.9</v>
      </c>
      <c r="BL489" s="211" t="s">
        <v>409</v>
      </c>
      <c r="BM489" s="211">
        <v>16250</v>
      </c>
      <c r="BN489" s="211">
        <v>77.099999999999994</v>
      </c>
      <c r="BO489" s="211">
        <v>22.9</v>
      </c>
      <c r="BP489" s="211">
        <v>17.7</v>
      </c>
      <c r="BQ489" s="211" t="s">
        <v>411</v>
      </c>
      <c r="BR489" s="211" t="s">
        <v>409</v>
      </c>
      <c r="BS489" s="211">
        <v>6.15</v>
      </c>
      <c r="BT489" s="210">
        <v>0</v>
      </c>
      <c r="BU489" s="258">
        <v>97.992397133589236</v>
      </c>
      <c r="BV489" s="138">
        <v>5.6229866666666668</v>
      </c>
    </row>
    <row r="490" spans="1:74">
      <c r="A490" s="116">
        <v>79</v>
      </c>
      <c r="B490" s="116">
        <f>COUNTIFS($D$2:D490,D490,$F$2:F490,F490)</f>
        <v>1</v>
      </c>
      <c r="C490" s="387">
        <v>8384</v>
      </c>
      <c r="D490" s="284" t="s">
        <v>642</v>
      </c>
      <c r="E490" s="373" t="s">
        <v>1118</v>
      </c>
      <c r="F490" s="152">
        <v>5958291581</v>
      </c>
      <c r="G490" s="152">
        <v>59</v>
      </c>
      <c r="H490" s="152" t="s">
        <v>2147</v>
      </c>
      <c r="I490" s="324" t="s">
        <v>643</v>
      </c>
      <c r="J490" s="194" t="s">
        <v>1031</v>
      </c>
      <c r="K490" s="299" t="s">
        <v>670</v>
      </c>
      <c r="L490" s="152">
        <v>4</v>
      </c>
      <c r="M490" s="152" t="s">
        <v>1905</v>
      </c>
      <c r="N490" s="152" t="s">
        <v>409</v>
      </c>
      <c r="O490" s="152"/>
      <c r="P490" s="266" t="s">
        <v>2142</v>
      </c>
      <c r="Q490" s="152"/>
      <c r="R490" s="152"/>
      <c r="S490" s="377" t="s">
        <v>1521</v>
      </c>
      <c r="T490" s="286" t="s">
        <v>1515</v>
      </c>
      <c r="U490" s="350" t="s">
        <v>1477</v>
      </c>
      <c r="V490" s="264" t="s">
        <v>1514</v>
      </c>
      <c r="W490" s="261" t="s">
        <v>1511</v>
      </c>
      <c r="X490" s="261" t="s">
        <v>1477</v>
      </c>
      <c r="Y490" s="261" t="s">
        <v>1477</v>
      </c>
      <c r="Z490" s="318"/>
      <c r="AA490" s="260"/>
      <c r="AG490" s="222" t="s">
        <v>787</v>
      </c>
      <c r="AH490" s="126">
        <v>25.7</v>
      </c>
      <c r="AI490" s="125">
        <v>16.8</v>
      </c>
      <c r="AJ490" s="124">
        <v>55.3</v>
      </c>
      <c r="AK490" s="116">
        <v>11</v>
      </c>
      <c r="AL490" s="144">
        <v>0.55000000000000004</v>
      </c>
      <c r="AM490" s="139">
        <v>2.46</v>
      </c>
      <c r="AN490" s="116" t="s">
        <v>124</v>
      </c>
      <c r="AO490" s="143">
        <v>5.7</v>
      </c>
      <c r="AP490" s="361">
        <v>0.87</v>
      </c>
      <c r="AQ490" s="116">
        <v>40</v>
      </c>
      <c r="AR490" s="116">
        <v>59.5</v>
      </c>
      <c r="AS490" s="142">
        <v>0.67226890756302526</v>
      </c>
      <c r="AT490" s="141">
        <v>0.2</v>
      </c>
      <c r="AU490" s="116" t="s">
        <v>124</v>
      </c>
      <c r="AV490" s="116">
        <v>5.5</v>
      </c>
      <c r="AW490" s="119">
        <v>6.6</v>
      </c>
      <c r="AX490" s="139">
        <v>6.0299999999999994</v>
      </c>
      <c r="AY490" s="139">
        <v>96.1</v>
      </c>
      <c r="AZ490" s="360">
        <v>37770</v>
      </c>
      <c r="BA490" s="139">
        <v>3.9000000000000057</v>
      </c>
      <c r="BB490" s="139">
        <v>16.03</v>
      </c>
      <c r="BC490" s="139">
        <v>13.7</v>
      </c>
      <c r="BD490" s="139">
        <v>2.44</v>
      </c>
      <c r="BE490" s="139">
        <v>20.100000000000001</v>
      </c>
      <c r="BF490" s="139">
        <v>3.59</v>
      </c>
      <c r="BG490" s="139">
        <v>56.1</v>
      </c>
      <c r="BH490" s="139">
        <v>10</v>
      </c>
      <c r="BI490" s="139">
        <v>0.53</v>
      </c>
      <c r="BJ490" s="116" t="s">
        <v>780</v>
      </c>
      <c r="BK490" s="211">
        <v>98.9</v>
      </c>
      <c r="BL490" s="211" t="s">
        <v>788</v>
      </c>
      <c r="BM490" s="211">
        <v>771</v>
      </c>
      <c r="BN490" s="211">
        <v>44.4</v>
      </c>
      <c r="BO490" s="211">
        <v>55.6</v>
      </c>
      <c r="BP490" s="211" t="s">
        <v>409</v>
      </c>
      <c r="BQ490" s="211" t="s">
        <v>409</v>
      </c>
      <c r="BR490" s="211" t="s">
        <v>409</v>
      </c>
      <c r="BS490" s="211" t="s">
        <v>409</v>
      </c>
      <c r="BT490" s="210">
        <v>0</v>
      </c>
      <c r="BU490" s="258">
        <v>67.01335387776065</v>
      </c>
      <c r="BV490" s="138">
        <v>0.13917333333333334</v>
      </c>
    </row>
    <row r="491" spans="1:74">
      <c r="A491" s="116">
        <v>80</v>
      </c>
      <c r="B491" s="116">
        <f>COUNTIFS($D$2:D491,D491,$F$2:F491,F491)</f>
        <v>1</v>
      </c>
      <c r="C491" s="382">
        <v>8391</v>
      </c>
      <c r="D491" s="154" t="s">
        <v>2146</v>
      </c>
      <c r="E491" s="152" t="s">
        <v>2145</v>
      </c>
      <c r="F491" s="152">
        <v>5707140769</v>
      </c>
      <c r="G491" s="152">
        <v>61</v>
      </c>
      <c r="H491" s="152" t="s">
        <v>2147</v>
      </c>
      <c r="I491" s="324" t="s">
        <v>60</v>
      </c>
      <c r="J491" s="153" t="s">
        <v>812</v>
      </c>
      <c r="K491" s="318" t="s">
        <v>670</v>
      </c>
      <c r="L491" s="152">
        <v>8</v>
      </c>
      <c r="M491" s="152" t="s">
        <v>868</v>
      </c>
      <c r="N491" s="152" t="s">
        <v>409</v>
      </c>
      <c r="O491" s="152"/>
      <c r="P491" s="152" t="s">
        <v>2142</v>
      </c>
      <c r="Q491" s="152"/>
      <c r="R491" s="152"/>
      <c r="S491" s="377" t="s">
        <v>1521</v>
      </c>
      <c r="T491" s="286" t="s">
        <v>1515</v>
      </c>
      <c r="U491" s="350" t="s">
        <v>1477</v>
      </c>
      <c r="V491" s="264" t="s">
        <v>1514</v>
      </c>
      <c r="W491" s="261" t="s">
        <v>1511</v>
      </c>
      <c r="X491" s="261" t="s">
        <v>1477</v>
      </c>
      <c r="Y491" s="261" t="s">
        <v>1477</v>
      </c>
      <c r="Z491" s="318"/>
      <c r="AA491" s="260"/>
      <c r="AG491" s="222" t="s">
        <v>781</v>
      </c>
      <c r="AH491" s="126">
        <v>17</v>
      </c>
      <c r="AI491" s="125">
        <v>75.3</v>
      </c>
      <c r="AJ491" s="124">
        <v>5.4</v>
      </c>
      <c r="AK491" s="116">
        <v>5.5</v>
      </c>
      <c r="AL491" s="123">
        <v>1</v>
      </c>
      <c r="AM491" s="116">
        <v>6.36</v>
      </c>
      <c r="AN491" s="116" t="s">
        <v>124</v>
      </c>
      <c r="AO491" s="143">
        <v>15.8</v>
      </c>
      <c r="AP491" s="361">
        <v>2.5999999999999999E-2</v>
      </c>
      <c r="AQ491" s="116">
        <v>38.4</v>
      </c>
      <c r="AR491" s="116">
        <v>60.9</v>
      </c>
      <c r="AS491" s="142">
        <v>0.63054187192118227</v>
      </c>
      <c r="AT491" s="141">
        <v>0.05</v>
      </c>
      <c r="AU491" s="116" t="s">
        <v>124</v>
      </c>
      <c r="AV491" s="116">
        <v>5.9</v>
      </c>
      <c r="AW491" s="119">
        <v>6.5</v>
      </c>
      <c r="AX491" s="139">
        <v>17.7</v>
      </c>
      <c r="AY491" s="139">
        <v>88</v>
      </c>
      <c r="AZ491" s="360">
        <v>34961</v>
      </c>
      <c r="BA491" s="139">
        <v>12</v>
      </c>
      <c r="BB491" s="139">
        <v>67.3</v>
      </c>
      <c r="BC491" s="139">
        <v>13.4</v>
      </c>
      <c r="BD491" s="139">
        <v>10.6</v>
      </c>
      <c r="BE491" s="139">
        <v>9</v>
      </c>
      <c r="BF491" s="139">
        <v>7.1</v>
      </c>
      <c r="BG491" s="139">
        <v>62.8</v>
      </c>
      <c r="BH491" s="139">
        <v>49.6</v>
      </c>
      <c r="BI491" s="139">
        <v>2.23</v>
      </c>
      <c r="BJ491" s="118" t="s">
        <v>792</v>
      </c>
      <c r="BK491" s="211" t="s">
        <v>409</v>
      </c>
      <c r="BL491" s="211" t="s">
        <v>409</v>
      </c>
      <c r="BM491" s="211" t="s">
        <v>409</v>
      </c>
      <c r="BN491" s="211" t="s">
        <v>409</v>
      </c>
      <c r="BO491" s="211" t="s">
        <v>409</v>
      </c>
      <c r="BP491" s="211" t="s">
        <v>409</v>
      </c>
      <c r="BQ491" s="211" t="s">
        <v>409</v>
      </c>
      <c r="BR491" s="211" t="s">
        <v>409</v>
      </c>
      <c r="BS491" s="211" t="s">
        <v>409</v>
      </c>
      <c r="BT491" s="211" t="s">
        <v>409</v>
      </c>
      <c r="BU491" s="258">
        <v>91.957465927811896</v>
      </c>
      <c r="BV491" s="138">
        <v>0.16373333333333331</v>
      </c>
    </row>
    <row r="492" spans="1:74">
      <c r="A492" s="116">
        <v>81</v>
      </c>
      <c r="B492" s="116">
        <f>COUNTIFS($D$2:D492,D492,$F$2:F492,F492)</f>
        <v>2</v>
      </c>
      <c r="C492" s="382">
        <v>8402</v>
      </c>
      <c r="D492" s="154" t="s">
        <v>2146</v>
      </c>
      <c r="E492" s="152" t="s">
        <v>2145</v>
      </c>
      <c r="F492" s="152">
        <v>5707140769</v>
      </c>
      <c r="G492" s="152">
        <v>61</v>
      </c>
      <c r="H492" s="152" t="s">
        <v>2144</v>
      </c>
      <c r="I492" s="324" t="s">
        <v>60</v>
      </c>
      <c r="J492" s="153" t="s">
        <v>812</v>
      </c>
      <c r="K492" s="318" t="s">
        <v>670</v>
      </c>
      <c r="L492" s="152">
        <v>6</v>
      </c>
      <c r="M492" s="152">
        <v>3</v>
      </c>
      <c r="N492" s="152" t="s">
        <v>409</v>
      </c>
      <c r="O492" s="152"/>
      <c r="P492" s="266" t="s">
        <v>2142</v>
      </c>
      <c r="Q492" s="152"/>
      <c r="R492" s="152"/>
      <c r="S492" s="377" t="s">
        <v>1521</v>
      </c>
      <c r="T492" s="286" t="s">
        <v>1515</v>
      </c>
      <c r="U492" s="350" t="s">
        <v>1477</v>
      </c>
      <c r="V492" s="264" t="s">
        <v>1514</v>
      </c>
      <c r="W492" s="261" t="s">
        <v>1511</v>
      </c>
      <c r="X492" s="261" t="s">
        <v>1477</v>
      </c>
      <c r="Y492" s="261" t="s">
        <v>1477</v>
      </c>
      <c r="Z492" s="318"/>
      <c r="AA492" s="260"/>
      <c r="AG492" s="222" t="s">
        <v>781</v>
      </c>
      <c r="AH492" s="147">
        <v>16.8</v>
      </c>
      <c r="AI492" s="146">
        <v>75.8</v>
      </c>
      <c r="AJ492" s="145">
        <v>4.8</v>
      </c>
      <c r="AK492" s="116">
        <v>5.0999999999999996</v>
      </c>
      <c r="AL492" s="123">
        <v>0.8</v>
      </c>
      <c r="AM492" s="116">
        <v>5.7</v>
      </c>
      <c r="AN492" s="116" t="s">
        <v>124</v>
      </c>
      <c r="AO492" s="143">
        <v>5.77</v>
      </c>
      <c r="AP492" s="361">
        <v>3.5999999999999997E-2</v>
      </c>
      <c r="AQ492" s="116">
        <v>35.799999999999997</v>
      </c>
      <c r="AR492" s="116">
        <v>62.9</v>
      </c>
      <c r="AS492" s="142">
        <v>0.56915739268680443</v>
      </c>
      <c r="AT492" s="141">
        <v>0.1</v>
      </c>
      <c r="AU492" s="116" t="s">
        <v>124</v>
      </c>
      <c r="AV492" s="116">
        <v>4.0999999999999996</v>
      </c>
      <c r="AW492" s="119">
        <v>6</v>
      </c>
      <c r="AX492" s="139">
        <v>22.900000000000002</v>
      </c>
      <c r="AY492" s="139">
        <v>86.6</v>
      </c>
      <c r="AZ492" s="360">
        <v>31962</v>
      </c>
      <c r="BA492" s="139">
        <v>13.400000000000006</v>
      </c>
      <c r="BB492" s="139">
        <v>70.900000000000006</v>
      </c>
      <c r="BC492" s="139">
        <v>19.2</v>
      </c>
      <c r="BD492" s="139">
        <v>16.100000000000001</v>
      </c>
      <c r="BE492" s="139">
        <v>8.1999999999999993</v>
      </c>
      <c r="BF492" s="139">
        <v>6.8</v>
      </c>
      <c r="BG492" s="139">
        <v>57.3</v>
      </c>
      <c r="BH492" s="139">
        <v>48</v>
      </c>
      <c r="BI492" s="139">
        <v>1.93</v>
      </c>
      <c r="BJ492" s="118" t="s">
        <v>792</v>
      </c>
      <c r="BK492" s="211" t="s">
        <v>409</v>
      </c>
      <c r="BL492" s="211" t="s">
        <v>409</v>
      </c>
      <c r="BM492" s="211">
        <v>312</v>
      </c>
      <c r="BN492" s="211">
        <v>10.6</v>
      </c>
      <c r="BO492" s="211">
        <v>89.4</v>
      </c>
      <c r="BP492" s="211" t="s">
        <v>409</v>
      </c>
      <c r="BQ492" s="211" t="s">
        <v>409</v>
      </c>
      <c r="BR492" s="211" t="s">
        <v>409</v>
      </c>
      <c r="BS492" s="211" t="s">
        <v>409</v>
      </c>
      <c r="BT492" s="210">
        <v>0</v>
      </c>
      <c r="BU492" s="258">
        <v>94.019873532068658</v>
      </c>
      <c r="BV492" s="138">
        <v>0.13877333333333333</v>
      </c>
    </row>
    <row r="493" spans="1:74">
      <c r="A493" s="116">
        <v>82</v>
      </c>
      <c r="B493" s="116">
        <f>COUNTIFS($D$2:D493,D493,$F$2:F493,F493)</f>
        <v>1</v>
      </c>
      <c r="C493" s="382">
        <v>8438</v>
      </c>
      <c r="D493" s="154" t="s">
        <v>2143</v>
      </c>
      <c r="E493" s="152" t="s">
        <v>1022</v>
      </c>
      <c r="F493" s="152">
        <v>6055141224</v>
      </c>
      <c r="G493" s="152">
        <v>58</v>
      </c>
      <c r="H493" s="152" t="s">
        <v>2138</v>
      </c>
      <c r="I493" s="324" t="s">
        <v>164</v>
      </c>
      <c r="J493" s="153" t="s">
        <v>812</v>
      </c>
      <c r="K493" s="318" t="s">
        <v>670</v>
      </c>
      <c r="L493" s="152">
        <v>10</v>
      </c>
      <c r="M493" s="152" t="s">
        <v>906</v>
      </c>
      <c r="N493" s="152" t="s">
        <v>409</v>
      </c>
      <c r="O493" s="152"/>
      <c r="P493" s="266" t="s">
        <v>2142</v>
      </c>
      <c r="Q493" s="152"/>
      <c r="R493" s="152"/>
      <c r="S493" s="377" t="s">
        <v>1521</v>
      </c>
      <c r="T493" s="286" t="s">
        <v>1515</v>
      </c>
      <c r="U493" s="350" t="s">
        <v>1477</v>
      </c>
      <c r="V493" s="264" t="s">
        <v>1514</v>
      </c>
      <c r="W493" s="261" t="s">
        <v>1511</v>
      </c>
      <c r="X493" s="261" t="s">
        <v>1477</v>
      </c>
      <c r="Y493" s="261" t="s">
        <v>1477</v>
      </c>
      <c r="Z493" s="318"/>
      <c r="AA493" s="260"/>
      <c r="AG493" s="222" t="s">
        <v>781</v>
      </c>
      <c r="AH493" s="147">
        <v>54.8</v>
      </c>
      <c r="AI493" s="146">
        <v>40.200000000000003</v>
      </c>
      <c r="AJ493" s="145">
        <v>3.04</v>
      </c>
      <c r="AK493" s="116">
        <v>26</v>
      </c>
      <c r="AL493" s="144">
        <v>1.56</v>
      </c>
      <c r="AM493" s="116">
        <v>2.73</v>
      </c>
      <c r="AN493" s="116" t="s">
        <v>124</v>
      </c>
      <c r="AO493" s="143">
        <v>15.2</v>
      </c>
      <c r="AP493" s="361">
        <v>0.91</v>
      </c>
      <c r="AQ493" s="116">
        <v>60.2</v>
      </c>
      <c r="AR493" s="116">
        <v>39.1</v>
      </c>
      <c r="AS493" s="142">
        <v>1.5396419437340154</v>
      </c>
      <c r="AT493" s="141">
        <v>0.37</v>
      </c>
      <c r="AU493" s="116" t="s">
        <v>124</v>
      </c>
      <c r="AV493" s="116">
        <v>5.7</v>
      </c>
      <c r="AW493" s="119">
        <v>8.8000000000000007</v>
      </c>
      <c r="AX493" s="139">
        <v>10.879999999999999</v>
      </c>
      <c r="AY493" s="139">
        <v>88</v>
      </c>
      <c r="AZ493" s="360">
        <v>57335</v>
      </c>
      <c r="BA493" s="139">
        <v>12</v>
      </c>
      <c r="BB493" s="139">
        <v>35.08</v>
      </c>
      <c r="BC493" s="139">
        <v>12.6</v>
      </c>
      <c r="BD493" s="139">
        <v>5.17</v>
      </c>
      <c r="BE493" s="139">
        <v>14</v>
      </c>
      <c r="BF493" s="139">
        <v>5.71</v>
      </c>
      <c r="BG493" s="139">
        <v>59.3</v>
      </c>
      <c r="BH493" s="139">
        <v>24.2</v>
      </c>
      <c r="BI493" s="139">
        <v>8.43</v>
      </c>
      <c r="BJ493" s="117" t="s">
        <v>173</v>
      </c>
      <c r="BK493" s="211" t="s">
        <v>409</v>
      </c>
      <c r="BL493" s="211" t="s">
        <v>409</v>
      </c>
      <c r="BM493" s="211">
        <v>426</v>
      </c>
      <c r="BN493" s="211">
        <v>4.7</v>
      </c>
      <c r="BO493" s="211">
        <v>95.3</v>
      </c>
      <c r="BP493" s="211">
        <v>3.9</v>
      </c>
      <c r="BQ493" s="211">
        <v>856.4</v>
      </c>
      <c r="BR493" s="211" t="s">
        <v>409</v>
      </c>
      <c r="BS493" s="211">
        <v>3.2</v>
      </c>
      <c r="BT493" s="210">
        <v>0</v>
      </c>
      <c r="BU493" s="258">
        <v>68.236563005572535</v>
      </c>
      <c r="BV493" s="138">
        <v>0.10122666666666667</v>
      </c>
    </row>
    <row r="494" spans="1:74">
      <c r="A494" s="116">
        <v>83</v>
      </c>
      <c r="B494" s="116">
        <f>COUNTIFS($D$2:D494,D494,$F$2:F494,F494)</f>
        <v>1</v>
      </c>
      <c r="C494" s="382">
        <v>8441</v>
      </c>
      <c r="D494" s="154" t="s">
        <v>2141</v>
      </c>
      <c r="E494" s="152" t="s">
        <v>877</v>
      </c>
      <c r="F494" s="152">
        <v>6909215313</v>
      </c>
      <c r="G494" s="152">
        <v>49</v>
      </c>
      <c r="H494" s="152" t="s">
        <v>2138</v>
      </c>
      <c r="I494" s="324" t="s">
        <v>164</v>
      </c>
      <c r="J494" s="153" t="s">
        <v>812</v>
      </c>
      <c r="K494" s="318" t="s">
        <v>670</v>
      </c>
      <c r="L494" s="152">
        <v>11</v>
      </c>
      <c r="M494" s="152" t="s">
        <v>1344</v>
      </c>
      <c r="N494" s="152" t="s">
        <v>843</v>
      </c>
      <c r="O494" s="152"/>
      <c r="P494" s="266" t="s">
        <v>2121</v>
      </c>
      <c r="Q494" s="152"/>
      <c r="R494" s="152"/>
      <c r="S494" s="377" t="s">
        <v>1477</v>
      </c>
      <c r="T494" s="286" t="s">
        <v>1477</v>
      </c>
      <c r="U494" s="350" t="s">
        <v>1477</v>
      </c>
      <c r="V494" s="358" t="s">
        <v>2111</v>
      </c>
      <c r="W494" s="261" t="s">
        <v>1477</v>
      </c>
      <c r="X494" s="261" t="s">
        <v>1477</v>
      </c>
      <c r="Y494" s="261" t="s">
        <v>1477</v>
      </c>
      <c r="Z494" s="318"/>
      <c r="AA494" s="260" t="s">
        <v>1477</v>
      </c>
      <c r="AG494" s="222"/>
      <c r="AH494" s="147">
        <v>56.9</v>
      </c>
      <c r="AI494" s="146">
        <v>31.8</v>
      </c>
      <c r="AJ494" s="145">
        <v>5.69</v>
      </c>
      <c r="AK494" s="116">
        <v>50.6</v>
      </c>
      <c r="AL494" s="144">
        <v>0.19</v>
      </c>
      <c r="AM494" s="116">
        <v>0.32</v>
      </c>
      <c r="AN494" s="116" t="s">
        <v>124</v>
      </c>
      <c r="AO494" s="143">
        <v>26.7</v>
      </c>
      <c r="AP494" s="361" t="s">
        <v>124</v>
      </c>
      <c r="AQ494" s="116">
        <v>40.4</v>
      </c>
      <c r="AR494" s="116">
        <v>59.6</v>
      </c>
      <c r="AS494" s="142">
        <v>0.6778523489932885</v>
      </c>
      <c r="AT494" s="120" t="s">
        <v>124</v>
      </c>
      <c r="AU494" s="116" t="s">
        <v>124</v>
      </c>
      <c r="AV494" s="116">
        <v>13.6</v>
      </c>
      <c r="AW494" s="119">
        <v>19.2</v>
      </c>
      <c r="AX494" s="118" t="s">
        <v>124</v>
      </c>
      <c r="AY494" s="118" t="s">
        <v>124</v>
      </c>
      <c r="AZ494" s="118" t="s">
        <v>124</v>
      </c>
      <c r="BA494" s="118" t="s">
        <v>124</v>
      </c>
      <c r="BB494" s="118" t="s">
        <v>124</v>
      </c>
      <c r="BC494" s="118" t="s">
        <v>124</v>
      </c>
      <c r="BD494" s="118" t="s">
        <v>124</v>
      </c>
      <c r="BE494" s="118" t="s">
        <v>124</v>
      </c>
      <c r="BF494" s="118" t="s">
        <v>124</v>
      </c>
      <c r="BG494" s="118" t="s">
        <v>124</v>
      </c>
      <c r="BH494" s="118" t="s">
        <v>124</v>
      </c>
      <c r="BI494" s="118" t="s">
        <v>124</v>
      </c>
      <c r="BJ494" s="117" t="s">
        <v>793</v>
      </c>
      <c r="BK494" s="211" t="s">
        <v>409</v>
      </c>
      <c r="BL494" s="211" t="s">
        <v>409</v>
      </c>
      <c r="BM494" s="211">
        <v>924</v>
      </c>
      <c r="BN494" s="211">
        <v>5.0999999999999996</v>
      </c>
      <c r="BO494" s="211">
        <v>94.9</v>
      </c>
      <c r="BP494" s="211">
        <v>1.3</v>
      </c>
      <c r="BQ494" s="211">
        <v>399.2</v>
      </c>
      <c r="BR494" s="211" t="s">
        <v>409</v>
      </c>
      <c r="BS494" s="211">
        <v>2.86</v>
      </c>
      <c r="BT494" s="210">
        <v>0</v>
      </c>
      <c r="BU494" s="258">
        <v>86.87244988469044</v>
      </c>
      <c r="BV494" s="138">
        <v>0.39176</v>
      </c>
    </row>
    <row r="495" spans="1:74">
      <c r="A495" s="116">
        <v>84</v>
      </c>
      <c r="B495" s="116">
        <f>COUNTIFS($D$2:D495,D495,$F$2:F495,F495)</f>
        <v>1</v>
      </c>
      <c r="C495" s="382">
        <v>8442</v>
      </c>
      <c r="D495" s="154" t="s">
        <v>980</v>
      </c>
      <c r="E495" s="152" t="s">
        <v>979</v>
      </c>
      <c r="F495" s="152">
        <v>5907251328</v>
      </c>
      <c r="G495" s="152">
        <v>59</v>
      </c>
      <c r="H495" s="152" t="s">
        <v>2138</v>
      </c>
      <c r="I495" s="324" t="s">
        <v>2140</v>
      </c>
      <c r="J495" s="153" t="s">
        <v>812</v>
      </c>
      <c r="K495" s="318" t="s">
        <v>670</v>
      </c>
      <c r="L495" s="152">
        <v>7</v>
      </c>
      <c r="M495" s="152">
        <v>2</v>
      </c>
      <c r="N495" s="152" t="s">
        <v>409</v>
      </c>
      <c r="O495" s="152"/>
      <c r="P495" s="266" t="s">
        <v>2121</v>
      </c>
      <c r="Q495" s="152"/>
      <c r="R495" s="152"/>
      <c r="S495" s="377" t="s">
        <v>1477</v>
      </c>
      <c r="T495" s="286" t="s">
        <v>1477</v>
      </c>
      <c r="U495" s="350" t="s">
        <v>1477</v>
      </c>
      <c r="V495" s="358" t="s">
        <v>2111</v>
      </c>
      <c r="W495" s="261" t="s">
        <v>1477</v>
      </c>
      <c r="X495" s="261" t="s">
        <v>1477</v>
      </c>
      <c r="Y495" s="261" t="s">
        <v>1477</v>
      </c>
      <c r="Z495" s="318"/>
      <c r="AA495" s="260" t="s">
        <v>1477</v>
      </c>
      <c r="AG495" s="222"/>
      <c r="AH495" s="147">
        <v>26.2</v>
      </c>
      <c r="AI495" s="146">
        <v>69.599999999999994</v>
      </c>
      <c r="AJ495" s="145">
        <v>2.34</v>
      </c>
      <c r="AK495" s="116">
        <v>10.3</v>
      </c>
      <c r="AL495" s="144" t="s">
        <v>124</v>
      </c>
      <c r="AM495" s="116" t="s">
        <v>124</v>
      </c>
      <c r="AN495" s="116" t="s">
        <v>124</v>
      </c>
      <c r="AO495" s="143" t="s">
        <v>124</v>
      </c>
      <c r="AP495" s="361" t="s">
        <v>124</v>
      </c>
      <c r="AQ495" s="116" t="s">
        <v>124</v>
      </c>
      <c r="AR495" s="116" t="s">
        <v>124</v>
      </c>
      <c r="AS495" s="142" t="s">
        <v>124</v>
      </c>
      <c r="AT495" s="120" t="s">
        <v>124</v>
      </c>
      <c r="AU495" s="116" t="s">
        <v>124</v>
      </c>
      <c r="AV495" s="116" t="s">
        <v>124</v>
      </c>
      <c r="AW495" s="119" t="s">
        <v>124</v>
      </c>
      <c r="AX495" s="118" t="s">
        <v>124</v>
      </c>
      <c r="AY495" s="118" t="s">
        <v>124</v>
      </c>
      <c r="AZ495" s="118" t="s">
        <v>124</v>
      </c>
      <c r="BA495" s="118" t="s">
        <v>124</v>
      </c>
      <c r="BB495" s="118" t="s">
        <v>124</v>
      </c>
      <c r="BC495" s="118" t="s">
        <v>124</v>
      </c>
      <c r="BD495" s="118" t="s">
        <v>124</v>
      </c>
      <c r="BE495" s="118" t="s">
        <v>124</v>
      </c>
      <c r="BF495" s="118" t="s">
        <v>124</v>
      </c>
      <c r="BG495" s="118" t="s">
        <v>124</v>
      </c>
      <c r="BH495" s="118" t="s">
        <v>124</v>
      </c>
      <c r="BI495" s="118" t="s">
        <v>124</v>
      </c>
      <c r="BJ495" s="117" t="s">
        <v>792</v>
      </c>
      <c r="BK495" s="211" t="s">
        <v>409</v>
      </c>
      <c r="BL495" s="211" t="s">
        <v>409</v>
      </c>
      <c r="BM495" s="211">
        <v>59</v>
      </c>
      <c r="BN495" s="211">
        <v>16.899999999999999</v>
      </c>
      <c r="BO495" s="211">
        <v>83.1</v>
      </c>
      <c r="BP495" s="211" t="s">
        <v>409</v>
      </c>
      <c r="BQ495" s="211" t="s">
        <v>409</v>
      </c>
      <c r="BR495" s="211" t="s">
        <v>409</v>
      </c>
      <c r="BS495" s="211" t="s">
        <v>409</v>
      </c>
      <c r="BT495" s="210">
        <v>0</v>
      </c>
      <c r="BU495" s="258">
        <v>33.250414593698174</v>
      </c>
      <c r="BV495" s="138">
        <v>8.0199999999999994E-3</v>
      </c>
    </row>
    <row r="496" spans="1:74">
      <c r="A496" s="116">
        <v>85</v>
      </c>
      <c r="B496" s="116">
        <f>COUNTIFS($D$2:D496,D496,$F$2:F496,F496)</f>
        <v>1</v>
      </c>
      <c r="C496" s="382">
        <v>8443</v>
      </c>
      <c r="D496" s="154" t="s">
        <v>2139</v>
      </c>
      <c r="E496" s="152" t="s">
        <v>1293</v>
      </c>
      <c r="F496" s="152">
        <v>525316115</v>
      </c>
      <c r="G496" s="152">
        <v>66</v>
      </c>
      <c r="H496" s="152" t="s">
        <v>2138</v>
      </c>
      <c r="I496" s="324" t="s">
        <v>60</v>
      </c>
      <c r="J496" s="153" t="s">
        <v>812</v>
      </c>
      <c r="K496" s="318" t="s">
        <v>670</v>
      </c>
      <c r="L496" s="152">
        <v>5</v>
      </c>
      <c r="M496" s="152">
        <v>7</v>
      </c>
      <c r="N496" s="152" t="s">
        <v>409</v>
      </c>
      <c r="O496" s="152"/>
      <c r="P496" s="266" t="s">
        <v>2121</v>
      </c>
      <c r="Q496" s="152"/>
      <c r="R496" s="152"/>
      <c r="S496" s="377" t="s">
        <v>1477</v>
      </c>
      <c r="T496" s="286" t="s">
        <v>1477</v>
      </c>
      <c r="U496" s="350" t="s">
        <v>1477</v>
      </c>
      <c r="V496" s="358" t="s">
        <v>2111</v>
      </c>
      <c r="W496" s="261" t="s">
        <v>1477</v>
      </c>
      <c r="X496" s="261" t="s">
        <v>1477</v>
      </c>
      <c r="Y496" s="261" t="s">
        <v>1477</v>
      </c>
      <c r="Z496" s="318"/>
      <c r="AA496" s="260" t="s">
        <v>1477</v>
      </c>
      <c r="AG496" s="222" t="s">
        <v>777</v>
      </c>
      <c r="AH496" s="147">
        <v>39</v>
      </c>
      <c r="AI496" s="146">
        <v>41.8</v>
      </c>
      <c r="AJ496" s="145">
        <v>12.6</v>
      </c>
      <c r="AK496" s="116">
        <v>24.5</v>
      </c>
      <c r="AL496" s="144">
        <v>1.5</v>
      </c>
      <c r="AM496" s="116">
        <v>3.8</v>
      </c>
      <c r="AN496" s="116" t="s">
        <v>124</v>
      </c>
      <c r="AO496" s="143">
        <v>53.8</v>
      </c>
      <c r="AP496" s="361" t="s">
        <v>124</v>
      </c>
      <c r="AQ496" s="116">
        <v>27.2</v>
      </c>
      <c r="AR496" s="116">
        <v>73.2</v>
      </c>
      <c r="AS496" s="142">
        <v>0.37158469945355188</v>
      </c>
      <c r="AT496" s="120" t="s">
        <v>124</v>
      </c>
      <c r="AU496" s="116" t="s">
        <v>124</v>
      </c>
      <c r="AV496" s="116">
        <v>13.8</v>
      </c>
      <c r="AW496" s="119">
        <v>5.8</v>
      </c>
      <c r="AX496" s="118" t="s">
        <v>124</v>
      </c>
      <c r="AY496" s="118" t="s">
        <v>124</v>
      </c>
      <c r="AZ496" s="118" t="s">
        <v>124</v>
      </c>
      <c r="BA496" s="118" t="s">
        <v>124</v>
      </c>
      <c r="BB496" s="118" t="s">
        <v>124</v>
      </c>
      <c r="BC496" s="118" t="s">
        <v>124</v>
      </c>
      <c r="BD496" s="118" t="s">
        <v>124</v>
      </c>
      <c r="BE496" s="118" t="s">
        <v>124</v>
      </c>
      <c r="BF496" s="118" t="s">
        <v>124</v>
      </c>
      <c r="BG496" s="118" t="s">
        <v>124</v>
      </c>
      <c r="BH496" s="118" t="s">
        <v>124</v>
      </c>
      <c r="BI496" s="118" t="s">
        <v>124</v>
      </c>
      <c r="BJ496" s="117" t="s">
        <v>172</v>
      </c>
      <c r="BK496" s="211" t="s">
        <v>409</v>
      </c>
      <c r="BL496" s="211" t="s">
        <v>409</v>
      </c>
      <c r="BM496" s="211">
        <v>228</v>
      </c>
      <c r="BN496" s="211">
        <v>11</v>
      </c>
      <c r="BO496" s="211">
        <v>89</v>
      </c>
      <c r="BP496" s="211" t="s">
        <v>409</v>
      </c>
      <c r="BQ496" s="211" t="s">
        <v>409</v>
      </c>
      <c r="BR496" s="211" t="s">
        <v>409</v>
      </c>
      <c r="BS496" s="211" t="s">
        <v>409</v>
      </c>
      <c r="BT496" s="210">
        <v>0</v>
      </c>
      <c r="BU496" s="258">
        <v>40.306886227544908</v>
      </c>
      <c r="BV496" s="138">
        <v>2.154E-2</v>
      </c>
    </row>
    <row r="497" spans="1:74">
      <c r="A497" s="116">
        <v>86</v>
      </c>
      <c r="B497" s="116">
        <f>COUNTIFS($D$2:D497,D497,$F$2:F497,F497)</f>
        <v>1</v>
      </c>
      <c r="C497" s="382">
        <v>8448</v>
      </c>
      <c r="D497" s="154" t="s">
        <v>2137</v>
      </c>
      <c r="E497" s="152" t="s">
        <v>242</v>
      </c>
      <c r="F497" s="152">
        <v>7508213504</v>
      </c>
      <c r="G497" s="152">
        <v>43</v>
      </c>
      <c r="H497" s="152" t="s">
        <v>2136</v>
      </c>
      <c r="I497" s="324" t="s">
        <v>46</v>
      </c>
      <c r="J497" s="153" t="s">
        <v>812</v>
      </c>
      <c r="K497" s="318" t="s">
        <v>670</v>
      </c>
      <c r="L497" s="152">
        <v>7</v>
      </c>
      <c r="M497" s="152" t="s">
        <v>881</v>
      </c>
      <c r="N497" s="152" t="s">
        <v>843</v>
      </c>
      <c r="O497" s="152"/>
      <c r="P497" s="152" t="s">
        <v>2121</v>
      </c>
      <c r="Q497" s="152"/>
      <c r="R497" s="152"/>
      <c r="S497" s="377" t="s">
        <v>1521</v>
      </c>
      <c r="T497" s="286" t="s">
        <v>1515</v>
      </c>
      <c r="U497" s="350" t="s">
        <v>1477</v>
      </c>
      <c r="V497" s="264" t="s">
        <v>1514</v>
      </c>
      <c r="W497" s="261" t="s">
        <v>1511</v>
      </c>
      <c r="X497" s="286"/>
      <c r="Y497" s="286"/>
      <c r="Z497" s="201"/>
      <c r="AA497" s="286"/>
      <c r="AG497" s="222" t="s">
        <v>781</v>
      </c>
      <c r="AH497" s="147">
        <v>9.51</v>
      </c>
      <c r="AI497" s="146">
        <v>18</v>
      </c>
      <c r="AJ497" s="145">
        <v>72</v>
      </c>
      <c r="AK497" s="116">
        <v>6.4</v>
      </c>
      <c r="AL497" s="144">
        <v>5.1999999999999998E-2</v>
      </c>
      <c r="AM497" s="116">
        <v>0.65</v>
      </c>
      <c r="AN497" s="116" t="s">
        <v>124</v>
      </c>
      <c r="AO497" s="143">
        <v>0.69</v>
      </c>
      <c r="AP497" s="361">
        <v>7.0000000000000001E-3</v>
      </c>
      <c r="AQ497" s="116">
        <v>77.3</v>
      </c>
      <c r="AR497" s="116">
        <v>22.6</v>
      </c>
      <c r="AS497" s="142">
        <v>3.4203539823008846</v>
      </c>
      <c r="AT497" s="141">
        <v>1.1100000000000001</v>
      </c>
      <c r="AU497" s="116" t="s">
        <v>124</v>
      </c>
      <c r="AV497" s="116">
        <v>0.49</v>
      </c>
      <c r="AW497" s="119">
        <v>0.39</v>
      </c>
      <c r="AX497" s="139">
        <v>16.28</v>
      </c>
      <c r="AY497" s="139">
        <v>95.3</v>
      </c>
      <c r="AZ497" s="360">
        <v>16239</v>
      </c>
      <c r="BA497" s="139">
        <v>4.7000000000000028</v>
      </c>
      <c r="BB497" s="139">
        <v>16.61</v>
      </c>
      <c r="BC497" s="139">
        <v>49.4</v>
      </c>
      <c r="BD497" s="139">
        <v>8.7200000000000006</v>
      </c>
      <c r="BE497" s="139">
        <v>42.9</v>
      </c>
      <c r="BF497" s="139">
        <v>7.56</v>
      </c>
      <c r="BG497" s="139">
        <v>1.88</v>
      </c>
      <c r="BH497" s="139">
        <v>0.33</v>
      </c>
      <c r="BI497" s="139">
        <v>0.11</v>
      </c>
      <c r="BJ497" s="117" t="s">
        <v>786</v>
      </c>
      <c r="BK497" s="211" t="s">
        <v>409</v>
      </c>
      <c r="BL497" s="211" t="s">
        <v>409</v>
      </c>
      <c r="BM497" s="211">
        <v>19734</v>
      </c>
      <c r="BN497" s="211">
        <v>65</v>
      </c>
      <c r="BO497" s="211">
        <v>35</v>
      </c>
      <c r="BP497" s="211" t="s">
        <v>409</v>
      </c>
      <c r="BQ497" s="211" t="s">
        <v>409</v>
      </c>
      <c r="BR497" s="211" t="s">
        <v>409</v>
      </c>
      <c r="BS497" s="211"/>
      <c r="BT497" s="210">
        <v>0</v>
      </c>
      <c r="BU497" s="258">
        <v>92.347149180318027</v>
      </c>
      <c r="BV497" s="138">
        <v>2.4602413333333333</v>
      </c>
    </row>
    <row r="498" spans="1:74">
      <c r="A498" s="116">
        <v>87</v>
      </c>
      <c r="B498" s="116">
        <f>COUNTIFS($D$2:D498,D498,$F$2:F498,F498)</f>
        <v>1</v>
      </c>
      <c r="C498" s="382">
        <v>8449</v>
      </c>
      <c r="D498" s="154" t="s">
        <v>140</v>
      </c>
      <c r="E498" s="152" t="s">
        <v>1107</v>
      </c>
      <c r="F498" s="152">
        <v>336103083</v>
      </c>
      <c r="G498" s="152">
        <v>85</v>
      </c>
      <c r="H498" s="152" t="s">
        <v>2136</v>
      </c>
      <c r="I498" s="324" t="s">
        <v>60</v>
      </c>
      <c r="J498" s="153" t="s">
        <v>812</v>
      </c>
      <c r="K498" s="318" t="s">
        <v>670</v>
      </c>
      <c r="L498" s="152">
        <v>13</v>
      </c>
      <c r="M498" s="152" t="s">
        <v>868</v>
      </c>
      <c r="N498" s="152" t="s">
        <v>843</v>
      </c>
      <c r="O498" s="152"/>
      <c r="P498" s="152" t="s">
        <v>2121</v>
      </c>
      <c r="Q498" s="152"/>
      <c r="R498" s="152"/>
      <c r="S498" s="377" t="s">
        <v>1521</v>
      </c>
      <c r="T498" s="286" t="s">
        <v>1515</v>
      </c>
      <c r="U498" s="350" t="s">
        <v>1477</v>
      </c>
      <c r="V498" s="264" t="s">
        <v>1514</v>
      </c>
      <c r="W498" s="261" t="s">
        <v>1511</v>
      </c>
      <c r="X498" s="286"/>
      <c r="Y498" s="286"/>
      <c r="Z498" s="201"/>
      <c r="AA498" s="286"/>
      <c r="AG498" s="222" t="s">
        <v>781</v>
      </c>
      <c r="AH498" s="147">
        <v>15.5</v>
      </c>
      <c r="AI498" s="146">
        <v>27.3</v>
      </c>
      <c r="AJ498" s="145">
        <v>53.7</v>
      </c>
      <c r="AK498" s="116">
        <v>6.4</v>
      </c>
      <c r="AL498" s="144">
        <v>0.33</v>
      </c>
      <c r="AM498" s="116">
        <v>4.0199999999999996</v>
      </c>
      <c r="AN498" s="116" t="s">
        <v>124</v>
      </c>
      <c r="AO498" s="143">
        <v>12.1</v>
      </c>
      <c r="AP498" s="361">
        <v>1.4999999999999999E-2</v>
      </c>
      <c r="AQ498" s="116">
        <v>81.7</v>
      </c>
      <c r="AR498" s="116">
        <v>18.2</v>
      </c>
      <c r="AS498" s="142">
        <v>4.4890109890109891</v>
      </c>
      <c r="AT498" s="141">
        <v>0.15</v>
      </c>
      <c r="AU498" s="116" t="s">
        <v>124</v>
      </c>
      <c r="AV498" s="116">
        <v>8.1999999999999993</v>
      </c>
      <c r="AW498" s="119">
        <v>8.4</v>
      </c>
      <c r="AX498" s="139">
        <v>23.98</v>
      </c>
      <c r="AY498" s="139">
        <v>97.7</v>
      </c>
      <c r="AZ498" s="360">
        <v>43813</v>
      </c>
      <c r="BA498" s="139">
        <v>2.2999999999999972</v>
      </c>
      <c r="BB498" s="139">
        <v>25.29</v>
      </c>
      <c r="BC498" s="139">
        <v>54.6</v>
      </c>
      <c r="BD498" s="139">
        <v>15</v>
      </c>
      <c r="BE498" s="139">
        <v>32.6</v>
      </c>
      <c r="BF498" s="139">
        <v>8.98</v>
      </c>
      <c r="BG498" s="139">
        <v>4.7300000000000004</v>
      </c>
      <c r="BH498" s="139">
        <v>1.31</v>
      </c>
      <c r="BI498" s="139">
        <v>0.37</v>
      </c>
      <c r="BJ498" s="116" t="s">
        <v>789</v>
      </c>
      <c r="BK498" s="211" t="s">
        <v>409</v>
      </c>
      <c r="BL498" s="211" t="s">
        <v>409</v>
      </c>
      <c r="BM498" s="211">
        <v>6836</v>
      </c>
      <c r="BN498" s="211">
        <v>42.1</v>
      </c>
      <c r="BO498" s="211">
        <v>57.9</v>
      </c>
      <c r="BP498" s="211" t="s">
        <v>409</v>
      </c>
      <c r="BQ498" s="211" t="s">
        <v>409</v>
      </c>
      <c r="BR498" s="211" t="s">
        <v>409</v>
      </c>
      <c r="BS498" s="211" t="s">
        <v>409</v>
      </c>
      <c r="BT498" s="210">
        <v>0</v>
      </c>
      <c r="BU498" s="258">
        <v>98.123294412383132</v>
      </c>
      <c r="BV498" s="138">
        <v>2.3395733333333331</v>
      </c>
    </row>
    <row r="499" spans="1:74">
      <c r="A499" s="116">
        <v>88</v>
      </c>
      <c r="B499" s="116">
        <f>COUNTIFS($D$2:D499,D499,$F$2:F499,F499)</f>
        <v>1</v>
      </c>
      <c r="C499" s="387">
        <v>8455</v>
      </c>
      <c r="D499" s="284" t="s">
        <v>2135</v>
      </c>
      <c r="E499" s="373" t="s">
        <v>1012</v>
      </c>
      <c r="F499" s="152">
        <v>360514451</v>
      </c>
      <c r="G499" s="152">
        <v>82</v>
      </c>
      <c r="H499" s="152" t="s">
        <v>2134</v>
      </c>
      <c r="I499" s="324" t="s">
        <v>2133</v>
      </c>
      <c r="J499" s="194" t="s">
        <v>1031</v>
      </c>
      <c r="K499" s="318" t="s">
        <v>670</v>
      </c>
      <c r="L499" s="152">
        <v>7</v>
      </c>
      <c r="M499" s="152" t="s">
        <v>1344</v>
      </c>
      <c r="N499" s="152" t="s">
        <v>843</v>
      </c>
      <c r="O499" s="152"/>
      <c r="P499" s="152" t="s">
        <v>2121</v>
      </c>
      <c r="Q499" s="152"/>
      <c r="R499" s="152"/>
      <c r="S499" s="377" t="s">
        <v>1521</v>
      </c>
      <c r="T499" s="286" t="s">
        <v>1515</v>
      </c>
      <c r="U499" s="350" t="s">
        <v>1477</v>
      </c>
      <c r="V499" s="264" t="s">
        <v>1514</v>
      </c>
      <c r="W499" s="261" t="s">
        <v>1511</v>
      </c>
      <c r="X499" s="286"/>
      <c r="Y499" s="286"/>
      <c r="Z499" s="201"/>
      <c r="AA499" s="286"/>
      <c r="AG499" s="222" t="s">
        <v>787</v>
      </c>
      <c r="AH499" s="147">
        <v>19.399999999999999</v>
      </c>
      <c r="AI499" s="146">
        <v>43.6</v>
      </c>
      <c r="AJ499" s="145">
        <v>30</v>
      </c>
      <c r="AK499" s="116">
        <v>12.5</v>
      </c>
      <c r="AL499" s="144">
        <v>0.81</v>
      </c>
      <c r="AM499" s="139">
        <v>5.19</v>
      </c>
      <c r="AN499" s="116" t="s">
        <v>124</v>
      </c>
      <c r="AO499" s="143">
        <v>0.7</v>
      </c>
      <c r="AP499" s="361">
        <v>1.9E-2</v>
      </c>
      <c r="AQ499" s="116">
        <v>44.1</v>
      </c>
      <c r="AS499" s="142" t="e">
        <v>#DIV/0!</v>
      </c>
      <c r="AT499" s="141">
        <v>0.16</v>
      </c>
      <c r="AU499" s="116" t="s">
        <v>124</v>
      </c>
      <c r="AX499" s="139">
        <v>22.68</v>
      </c>
      <c r="AY499" s="139">
        <v>91.5</v>
      </c>
      <c r="AZ499" s="360">
        <v>35505</v>
      </c>
      <c r="BA499" s="139">
        <v>8.5</v>
      </c>
      <c r="BB499" s="139">
        <v>41.68</v>
      </c>
      <c r="BC499" s="139">
        <v>6.48</v>
      </c>
      <c r="BD499" s="139">
        <v>3.08</v>
      </c>
      <c r="BE499" s="139">
        <v>41.3</v>
      </c>
      <c r="BF499" s="139">
        <v>19.600000000000001</v>
      </c>
      <c r="BG499" s="139">
        <v>40</v>
      </c>
      <c r="BH499" s="139">
        <v>19</v>
      </c>
      <c r="BI499" s="139">
        <v>0.37</v>
      </c>
      <c r="BJ499" s="118" t="s">
        <v>792</v>
      </c>
      <c r="BK499" s="211" t="s">
        <v>409</v>
      </c>
      <c r="BL499" s="211" t="s">
        <v>409</v>
      </c>
      <c r="BM499" s="211">
        <v>376</v>
      </c>
      <c r="BN499" s="211">
        <v>27.7</v>
      </c>
      <c r="BO499" s="211">
        <v>72.3</v>
      </c>
      <c r="BP499" s="211" t="s">
        <v>409</v>
      </c>
      <c r="BQ499" s="211" t="s">
        <v>409</v>
      </c>
      <c r="BR499" s="211" t="s">
        <v>409</v>
      </c>
      <c r="BS499" s="211" t="s">
        <v>409</v>
      </c>
      <c r="BT499" s="210">
        <v>0</v>
      </c>
      <c r="BU499" s="258">
        <v>39.065128574861809</v>
      </c>
      <c r="BV499" s="138">
        <v>8.6693333333333331E-2</v>
      </c>
    </row>
    <row r="500" spans="1:74">
      <c r="A500" s="116">
        <v>89</v>
      </c>
      <c r="B500" s="116">
        <f>COUNTIFS($D$2:D500,D500,$F$2:F500,F500)</f>
        <v>1</v>
      </c>
      <c r="C500" s="382">
        <v>8479</v>
      </c>
      <c r="D500" s="154" t="s">
        <v>2132</v>
      </c>
      <c r="E500" s="152" t="s">
        <v>987</v>
      </c>
      <c r="F500" s="152">
        <v>9109125729</v>
      </c>
      <c r="G500" s="152">
        <v>27</v>
      </c>
      <c r="H500" s="152" t="s">
        <v>2130</v>
      </c>
      <c r="I500" s="324" t="s">
        <v>2131</v>
      </c>
      <c r="J500" s="153" t="s">
        <v>812</v>
      </c>
      <c r="K500" s="318" t="s">
        <v>670</v>
      </c>
      <c r="L500" s="152">
        <v>5</v>
      </c>
      <c r="M500" s="295">
        <v>9</v>
      </c>
      <c r="N500" s="152" t="s">
        <v>409</v>
      </c>
      <c r="O500" s="152"/>
      <c r="P500" s="152" t="s">
        <v>2121</v>
      </c>
      <c r="Q500" s="152"/>
      <c r="R500" s="152"/>
      <c r="S500" s="377" t="s">
        <v>1521</v>
      </c>
      <c r="T500" s="286" t="s">
        <v>1515</v>
      </c>
      <c r="U500" s="350" t="s">
        <v>1477</v>
      </c>
      <c r="V500" s="264" t="s">
        <v>1514</v>
      </c>
      <c r="W500" s="261" t="s">
        <v>1511</v>
      </c>
      <c r="X500" s="286"/>
      <c r="Y500" s="286"/>
      <c r="Z500" s="201"/>
      <c r="AA500" s="286"/>
      <c r="AG500" s="222" t="s">
        <v>777</v>
      </c>
      <c r="AH500" s="147">
        <v>8.7899999999999991</v>
      </c>
      <c r="AI500" s="146">
        <v>2.04</v>
      </c>
      <c r="AJ500" s="145">
        <v>86.2</v>
      </c>
      <c r="AK500" s="139" t="s">
        <v>124</v>
      </c>
      <c r="AL500" s="139" t="s">
        <v>124</v>
      </c>
      <c r="AM500" s="139"/>
      <c r="AN500" s="116" t="s">
        <v>124</v>
      </c>
      <c r="AO500" s="143"/>
      <c r="AP500" s="272"/>
      <c r="AQ500" s="139"/>
      <c r="AR500" s="139"/>
      <c r="AS500" s="142" t="s">
        <v>124</v>
      </c>
      <c r="AT500" s="120" t="s">
        <v>124</v>
      </c>
      <c r="AU500" s="139"/>
      <c r="AV500" s="139"/>
      <c r="AW500" s="139"/>
      <c r="AX500" s="139">
        <v>0.97</v>
      </c>
      <c r="AY500" s="139">
        <v>93.5</v>
      </c>
      <c r="AZ500" s="360">
        <v>45469</v>
      </c>
      <c r="BA500" s="139">
        <v>6.5</v>
      </c>
      <c r="BB500" s="139">
        <v>1.8900000000000001</v>
      </c>
      <c r="BC500" s="139">
        <v>32.799999999999997</v>
      </c>
      <c r="BD500" s="139">
        <v>0.72</v>
      </c>
      <c r="BE500" s="139">
        <v>11.3</v>
      </c>
      <c r="BF500" s="139">
        <v>0.25</v>
      </c>
      <c r="BG500" s="139">
        <v>41.9</v>
      </c>
      <c r="BH500" s="139">
        <v>0.92</v>
      </c>
      <c r="BI500" s="139">
        <v>0.55000000000000004</v>
      </c>
      <c r="BJ500" s="117" t="s">
        <v>778</v>
      </c>
      <c r="BK500" s="386">
        <v>28.3</v>
      </c>
      <c r="BL500" s="386" t="s">
        <v>409</v>
      </c>
      <c r="BM500" s="386">
        <v>4980</v>
      </c>
      <c r="BN500" s="386">
        <v>91.8</v>
      </c>
      <c r="BO500" s="386">
        <v>8.1999999999999993</v>
      </c>
      <c r="BP500" s="386" t="s">
        <v>409</v>
      </c>
      <c r="BQ500" s="386" t="s">
        <v>409</v>
      </c>
      <c r="BR500" s="386" t="s">
        <v>409</v>
      </c>
      <c r="BS500" s="386" t="s">
        <v>409</v>
      </c>
      <c r="BT500" s="385">
        <v>0</v>
      </c>
      <c r="BU500" s="258">
        <v>49.541194772401042</v>
      </c>
      <c r="BV500" s="138">
        <v>1.7578933333333335</v>
      </c>
    </row>
    <row r="501" spans="1:74">
      <c r="A501" s="116">
        <v>90</v>
      </c>
      <c r="B501" s="116">
        <f>COUNTIFS($D$2:D501,D501,$F$2:F501,F501)</f>
        <v>1</v>
      </c>
      <c r="C501" s="382">
        <v>8480</v>
      </c>
      <c r="D501" s="154" t="s">
        <v>1823</v>
      </c>
      <c r="E501" s="152" t="s">
        <v>816</v>
      </c>
      <c r="F501" s="152">
        <v>380706435</v>
      </c>
      <c r="G501" s="152">
        <v>80</v>
      </c>
      <c r="H501" s="152" t="s">
        <v>2130</v>
      </c>
      <c r="I501" s="324" t="s">
        <v>643</v>
      </c>
      <c r="J501" s="153" t="s">
        <v>812</v>
      </c>
      <c r="K501" s="318" t="s">
        <v>670</v>
      </c>
      <c r="L501" s="152">
        <v>14</v>
      </c>
      <c r="M501" s="152">
        <v>9</v>
      </c>
      <c r="N501" s="152" t="s">
        <v>409</v>
      </c>
      <c r="O501" s="152"/>
      <c r="P501" s="152" t="s">
        <v>2121</v>
      </c>
      <c r="Q501" s="152"/>
      <c r="R501" s="152"/>
      <c r="S501" s="377" t="s">
        <v>1521</v>
      </c>
      <c r="T501" s="286" t="s">
        <v>1515</v>
      </c>
      <c r="U501" s="350" t="s">
        <v>1477</v>
      </c>
      <c r="V501" s="264" t="s">
        <v>1514</v>
      </c>
      <c r="W501" s="261" t="s">
        <v>1511</v>
      </c>
      <c r="X501" s="286"/>
      <c r="Y501" s="286"/>
      <c r="Z501" s="201"/>
      <c r="AA501" s="286"/>
      <c r="AG501" s="222" t="s">
        <v>781</v>
      </c>
      <c r="AH501" s="147">
        <v>17.3</v>
      </c>
      <c r="AI501" s="146">
        <v>28.5</v>
      </c>
      <c r="AJ501" s="145">
        <v>49</v>
      </c>
      <c r="AK501" s="139">
        <v>7</v>
      </c>
      <c r="AL501" s="144">
        <v>1.43</v>
      </c>
      <c r="AM501" s="139" t="s">
        <v>124</v>
      </c>
      <c r="AN501" s="116" t="s">
        <v>124</v>
      </c>
      <c r="AO501" s="143" t="s">
        <v>124</v>
      </c>
      <c r="AP501" s="272">
        <v>8.2000000000000003E-2</v>
      </c>
      <c r="AQ501" s="139">
        <v>45.5</v>
      </c>
      <c r="AR501" s="139">
        <v>53.8</v>
      </c>
      <c r="AS501" s="142">
        <v>0.84572490706319703</v>
      </c>
      <c r="AT501" s="139">
        <v>0.2</v>
      </c>
      <c r="AU501" s="139" t="s">
        <v>124</v>
      </c>
      <c r="AV501" s="139" t="s">
        <v>124</v>
      </c>
      <c r="AW501" s="139" t="s">
        <v>124</v>
      </c>
      <c r="AX501" s="139">
        <v>11.92</v>
      </c>
      <c r="AY501" s="139">
        <v>90.5</v>
      </c>
      <c r="AZ501" s="360">
        <v>38716</v>
      </c>
      <c r="BA501" s="139">
        <v>9.5</v>
      </c>
      <c r="BB501" s="139">
        <v>21.34</v>
      </c>
      <c r="BC501" s="139">
        <v>5.87</v>
      </c>
      <c r="BD501" s="139">
        <v>1.42</v>
      </c>
      <c r="BE501" s="139">
        <v>43.5</v>
      </c>
      <c r="BF501" s="139">
        <v>10.5</v>
      </c>
      <c r="BG501" s="139">
        <v>39</v>
      </c>
      <c r="BH501" s="139">
        <v>9.42</v>
      </c>
      <c r="BI501" s="139">
        <v>0.7</v>
      </c>
      <c r="BJ501" s="118" t="s">
        <v>786</v>
      </c>
      <c r="BK501" s="386" t="s">
        <v>409</v>
      </c>
      <c r="BL501" s="386" t="s">
        <v>409</v>
      </c>
      <c r="BM501" s="386">
        <v>1800</v>
      </c>
      <c r="BN501" s="386">
        <v>47.9</v>
      </c>
      <c r="BO501" s="386">
        <v>52.1</v>
      </c>
      <c r="BP501" s="386">
        <v>1.2</v>
      </c>
      <c r="BQ501" s="386">
        <v>652</v>
      </c>
      <c r="BR501" s="386">
        <v>109</v>
      </c>
      <c r="BS501" s="386">
        <v>5.74</v>
      </c>
      <c r="BT501" s="385">
        <v>0</v>
      </c>
      <c r="BU501" s="258">
        <v>37.888791663352158</v>
      </c>
      <c r="BV501" s="138">
        <v>0.12701333333333334</v>
      </c>
    </row>
    <row r="502" spans="1:74">
      <c r="A502" s="116">
        <v>91</v>
      </c>
      <c r="B502" s="116">
        <f>COUNTIFS($D$2:D502,D502,$F$2:F502,F502)</f>
        <v>1</v>
      </c>
      <c r="C502" s="382">
        <v>8487</v>
      </c>
      <c r="D502" s="154" t="s">
        <v>2129</v>
      </c>
      <c r="E502" s="152" t="s">
        <v>826</v>
      </c>
      <c r="F502" s="152">
        <v>490803249</v>
      </c>
      <c r="G502" s="152">
        <v>69</v>
      </c>
      <c r="H502" s="152" t="s">
        <v>2123</v>
      </c>
      <c r="I502" s="324" t="s">
        <v>2128</v>
      </c>
      <c r="J502" s="153" t="s">
        <v>812</v>
      </c>
      <c r="K502" s="318" t="s">
        <v>670</v>
      </c>
      <c r="L502" s="152">
        <v>2</v>
      </c>
      <c r="M502" s="152">
        <v>1</v>
      </c>
      <c r="N502" s="152" t="s">
        <v>409</v>
      </c>
      <c r="O502" s="152"/>
      <c r="P502" s="152" t="s">
        <v>2121</v>
      </c>
      <c r="Q502" s="152"/>
      <c r="R502" s="152"/>
      <c r="S502" s="377" t="s">
        <v>1477</v>
      </c>
      <c r="T502" s="286" t="s">
        <v>1477</v>
      </c>
      <c r="U502" s="286" t="s">
        <v>1477</v>
      </c>
      <c r="V502" s="264" t="s">
        <v>1514</v>
      </c>
      <c r="W502" s="261" t="s">
        <v>1511</v>
      </c>
      <c r="X502" s="286"/>
      <c r="Y502" s="286"/>
      <c r="Z502" s="201"/>
      <c r="AA502" s="286"/>
      <c r="AG502" s="222" t="s">
        <v>777</v>
      </c>
      <c r="AH502" s="147" t="s">
        <v>124</v>
      </c>
      <c r="AI502" s="146" t="s">
        <v>124</v>
      </c>
      <c r="AJ502" s="145" t="s">
        <v>124</v>
      </c>
      <c r="AK502" s="116" t="s">
        <v>124</v>
      </c>
      <c r="AL502" s="144" t="s">
        <v>124</v>
      </c>
      <c r="AM502" s="116" t="s">
        <v>124</v>
      </c>
      <c r="AN502" s="116" t="s">
        <v>124</v>
      </c>
      <c r="AO502" s="122" t="s">
        <v>124</v>
      </c>
      <c r="AP502" s="116" t="s">
        <v>124</v>
      </c>
      <c r="AQ502" s="116" t="s">
        <v>124</v>
      </c>
      <c r="AR502" s="116" t="s">
        <v>124</v>
      </c>
      <c r="AS502" s="116" t="s">
        <v>124</v>
      </c>
      <c r="AT502" s="116" t="s">
        <v>124</v>
      </c>
      <c r="AU502" s="116" t="s">
        <v>124</v>
      </c>
      <c r="AV502" s="116" t="s">
        <v>124</v>
      </c>
      <c r="AW502" s="116" t="s">
        <v>124</v>
      </c>
      <c r="AX502" s="118" t="s">
        <v>124</v>
      </c>
      <c r="AY502" s="118" t="s">
        <v>124</v>
      </c>
      <c r="AZ502" s="118" t="s">
        <v>124</v>
      </c>
      <c r="BA502" s="118" t="s">
        <v>124</v>
      </c>
      <c r="BB502" s="118" t="s">
        <v>124</v>
      </c>
      <c r="BC502" s="118" t="s">
        <v>124</v>
      </c>
      <c r="BD502" s="118" t="s">
        <v>124</v>
      </c>
      <c r="BE502" s="118" t="s">
        <v>124</v>
      </c>
      <c r="BF502" s="118" t="s">
        <v>124</v>
      </c>
      <c r="BG502" s="118" t="s">
        <v>124</v>
      </c>
      <c r="BH502" s="118" t="s">
        <v>124</v>
      </c>
      <c r="BI502" s="118" t="s">
        <v>124</v>
      </c>
      <c r="BJ502" s="117" t="s">
        <v>124</v>
      </c>
      <c r="BK502" s="211" t="s">
        <v>409</v>
      </c>
      <c r="BL502" s="211" t="s">
        <v>409</v>
      </c>
      <c r="BM502" s="211">
        <v>70</v>
      </c>
      <c r="BN502" s="211">
        <v>34.299999999999997</v>
      </c>
      <c r="BO502" s="211">
        <v>65.7</v>
      </c>
      <c r="BP502" s="211" t="s">
        <v>2127</v>
      </c>
      <c r="BQ502" s="211"/>
      <c r="BR502" s="211"/>
      <c r="BS502" s="211"/>
      <c r="BT502" s="211">
        <v>0</v>
      </c>
      <c r="BU502" s="258">
        <v>34.061604584527224</v>
      </c>
      <c r="BV502" s="138">
        <v>2.5360000000000001E-2</v>
      </c>
    </row>
    <row r="503" spans="1:74">
      <c r="A503" s="116">
        <v>92</v>
      </c>
      <c r="B503" s="116">
        <f>COUNTIFS($D$2:D503,D503,$F$2:F503,F503)</f>
        <v>1</v>
      </c>
      <c r="C503" s="382">
        <v>8488</v>
      </c>
      <c r="D503" s="154" t="s">
        <v>2126</v>
      </c>
      <c r="E503" s="152" t="s">
        <v>979</v>
      </c>
      <c r="F503" s="152">
        <v>8806146129</v>
      </c>
      <c r="G503" s="152">
        <v>30</v>
      </c>
      <c r="H503" s="152" t="s">
        <v>2123</v>
      </c>
      <c r="I503" s="324" t="s">
        <v>2125</v>
      </c>
      <c r="J503" s="153" t="s">
        <v>812</v>
      </c>
      <c r="K503" s="318" t="s">
        <v>670</v>
      </c>
      <c r="L503" s="152">
        <v>5</v>
      </c>
      <c r="M503" s="152" t="s">
        <v>1344</v>
      </c>
      <c r="N503" s="152" t="s">
        <v>409</v>
      </c>
      <c r="O503" s="152"/>
      <c r="P503" s="152" t="s">
        <v>2121</v>
      </c>
      <c r="Q503" s="152"/>
      <c r="R503" s="152"/>
      <c r="S503" s="377" t="s">
        <v>1521</v>
      </c>
      <c r="T503" s="286" t="s">
        <v>1515</v>
      </c>
      <c r="U503" s="350" t="s">
        <v>1477</v>
      </c>
      <c r="V503" s="264" t="s">
        <v>1514</v>
      </c>
      <c r="W503" s="261" t="s">
        <v>1511</v>
      </c>
      <c r="X503" s="286"/>
      <c r="Y503" s="286"/>
      <c r="Z503" s="201"/>
      <c r="AA503" s="286"/>
      <c r="AG503" s="222" t="s">
        <v>781</v>
      </c>
      <c r="AH503" s="147">
        <v>48.4</v>
      </c>
      <c r="AI503" s="146">
        <v>30.8</v>
      </c>
      <c r="AJ503" s="145">
        <v>15.5</v>
      </c>
      <c r="AK503" s="116">
        <v>30.9</v>
      </c>
      <c r="AL503" s="144">
        <v>0.27</v>
      </c>
      <c r="AM503" s="116">
        <v>0.56000000000000005</v>
      </c>
      <c r="AN503" s="116" t="s">
        <v>124</v>
      </c>
      <c r="AO503" s="143" t="s">
        <v>124</v>
      </c>
      <c r="AP503" s="361">
        <v>9.9000000000000005E-2</v>
      </c>
      <c r="AQ503" s="116">
        <v>42.4</v>
      </c>
      <c r="AR503" s="116">
        <v>57.6</v>
      </c>
      <c r="AS503" s="142">
        <v>0.73611111111111105</v>
      </c>
      <c r="AT503" s="120">
        <v>0.3</v>
      </c>
      <c r="AU503" s="116" t="s">
        <v>124</v>
      </c>
      <c r="AV503" s="116">
        <v>5.9</v>
      </c>
      <c r="AW503" s="119">
        <v>4.2</v>
      </c>
      <c r="AX503" s="139">
        <v>14.709999999999999</v>
      </c>
      <c r="AY503" s="139">
        <v>88.7</v>
      </c>
      <c r="AZ503" s="360">
        <v>28862</v>
      </c>
      <c r="BA503" s="139">
        <v>11.299999999999997</v>
      </c>
      <c r="BB503" s="139">
        <v>31.310000000000002</v>
      </c>
      <c r="BC503" s="139">
        <v>5.65</v>
      </c>
      <c r="BD503" s="139">
        <v>2.0099999999999998</v>
      </c>
      <c r="BE503" s="139">
        <v>35.799999999999997</v>
      </c>
      <c r="BF503" s="139">
        <v>12.7</v>
      </c>
      <c r="BG503" s="139">
        <v>46.7</v>
      </c>
      <c r="BH503" s="139">
        <v>16.600000000000001</v>
      </c>
      <c r="BI503" s="139">
        <v>1.54</v>
      </c>
      <c r="BJ503" s="117" t="s">
        <v>793</v>
      </c>
      <c r="BK503" s="211" t="s">
        <v>409</v>
      </c>
      <c r="BL503" s="211" t="s">
        <v>409</v>
      </c>
      <c r="BM503" s="211">
        <v>184</v>
      </c>
      <c r="BN503" s="211">
        <v>18</v>
      </c>
      <c r="BO503" s="211">
        <v>82</v>
      </c>
      <c r="BP503" s="211" t="s">
        <v>409</v>
      </c>
      <c r="BQ503" s="211" t="s">
        <v>409</v>
      </c>
      <c r="BR503" s="211" t="s">
        <v>409</v>
      </c>
      <c r="BS503" s="211" t="s">
        <v>409</v>
      </c>
      <c r="BT503" s="210">
        <v>0</v>
      </c>
      <c r="BU503" s="258">
        <v>4.8552864737152985</v>
      </c>
      <c r="BV503" s="138">
        <v>6.5759999999999999E-2</v>
      </c>
    </row>
    <row r="504" spans="1:74">
      <c r="A504" s="116">
        <v>93</v>
      </c>
      <c r="B504" s="116">
        <f>COUNTIFS($D$2:D504,D504,$F$2:F504,F504)</f>
        <v>1</v>
      </c>
      <c r="C504" s="382">
        <v>8489</v>
      </c>
      <c r="D504" s="154" t="s">
        <v>2124</v>
      </c>
      <c r="E504" s="152" t="s">
        <v>1419</v>
      </c>
      <c r="F504" s="152">
        <v>7706203692</v>
      </c>
      <c r="G504" s="152">
        <v>41</v>
      </c>
      <c r="H504" s="152" t="s">
        <v>2123</v>
      </c>
      <c r="I504" s="324" t="s">
        <v>2122</v>
      </c>
      <c r="J504" s="153" t="s">
        <v>812</v>
      </c>
      <c r="K504" s="318" t="s">
        <v>670</v>
      </c>
      <c r="L504" s="152">
        <v>6</v>
      </c>
      <c r="M504" s="152">
        <v>7</v>
      </c>
      <c r="N504" s="152" t="s">
        <v>409</v>
      </c>
      <c r="O504" s="152"/>
      <c r="P504" s="152" t="s">
        <v>2121</v>
      </c>
      <c r="Q504" s="152"/>
      <c r="R504" s="152"/>
      <c r="S504" s="377" t="s">
        <v>1521</v>
      </c>
      <c r="T504" s="286" t="s">
        <v>1515</v>
      </c>
      <c r="U504" s="350" t="s">
        <v>1477</v>
      </c>
      <c r="V504" s="264" t="s">
        <v>1514</v>
      </c>
      <c r="W504" s="261" t="s">
        <v>1511</v>
      </c>
      <c r="X504" s="286"/>
      <c r="Y504" s="286"/>
      <c r="Z504" s="201"/>
      <c r="AA504" s="286"/>
      <c r="AG504" s="222" t="s">
        <v>777</v>
      </c>
      <c r="AH504" s="147">
        <v>30</v>
      </c>
      <c r="AI504" s="146">
        <v>66.400000000000006</v>
      </c>
      <c r="AJ504" s="145">
        <v>2.27</v>
      </c>
      <c r="AK504" s="116">
        <v>21.2</v>
      </c>
      <c r="AL504" s="144">
        <v>0.73</v>
      </c>
      <c r="AM504" s="116">
        <v>2.35</v>
      </c>
      <c r="AN504" s="116" t="s">
        <v>124</v>
      </c>
      <c r="AO504" s="143">
        <v>11.5</v>
      </c>
      <c r="AP504" s="361">
        <v>0.21</v>
      </c>
      <c r="AQ504" s="116">
        <v>19</v>
      </c>
      <c r="AR504" s="116">
        <v>80.900000000000006</v>
      </c>
      <c r="AS504" s="142">
        <v>0.23485784919653893</v>
      </c>
      <c r="AT504" s="141">
        <v>0.41</v>
      </c>
      <c r="AU504" s="116" t="s">
        <v>124</v>
      </c>
      <c r="AV504" s="116">
        <v>1.9</v>
      </c>
      <c r="AW504" s="119">
        <v>5.0999999999999996</v>
      </c>
      <c r="AX504" s="139">
        <v>31.9</v>
      </c>
      <c r="AY504" s="139">
        <v>88.1</v>
      </c>
      <c r="AZ504" s="360">
        <v>26633</v>
      </c>
      <c r="BA504" s="139">
        <v>11.900000000000006</v>
      </c>
      <c r="BB504" s="139">
        <v>57.599999999999994</v>
      </c>
      <c r="BC504" s="139">
        <v>27.3</v>
      </c>
      <c r="BD504" s="139">
        <v>18.2</v>
      </c>
      <c r="BE504" s="139">
        <v>20.5</v>
      </c>
      <c r="BF504" s="139">
        <v>13.7</v>
      </c>
      <c r="BG504" s="139">
        <v>38.6</v>
      </c>
      <c r="BH504" s="139">
        <v>25.7</v>
      </c>
      <c r="BI504" s="139">
        <v>0.65</v>
      </c>
      <c r="BJ504" s="117" t="s">
        <v>792</v>
      </c>
      <c r="BK504" s="211">
        <v>0.9</v>
      </c>
      <c r="BL504" s="211" t="s">
        <v>409</v>
      </c>
      <c r="BM504" s="211">
        <v>442</v>
      </c>
      <c r="BN504" s="211">
        <v>7.7</v>
      </c>
      <c r="BO504" s="211">
        <v>92.3</v>
      </c>
      <c r="BP504" s="211" t="s">
        <v>409</v>
      </c>
      <c r="BQ504" s="211" t="s">
        <v>409</v>
      </c>
      <c r="BR504" s="211" t="s">
        <v>409</v>
      </c>
      <c r="BS504" s="211"/>
      <c r="BT504" s="210">
        <v>0</v>
      </c>
      <c r="BU504" s="258">
        <v>45.429193899782135</v>
      </c>
      <c r="BV504" s="138">
        <v>0.13901333333333332</v>
      </c>
    </row>
    <row r="505" spans="1:74">
      <c r="A505" s="116">
        <v>94</v>
      </c>
      <c r="B505" s="116">
        <f>COUNTIFS($D$2:D505,D505,$F$2:F505,F505)</f>
        <v>1</v>
      </c>
      <c r="C505" s="382">
        <v>8502</v>
      </c>
      <c r="D505" s="154" t="s">
        <v>1997</v>
      </c>
      <c r="E505" s="152" t="s">
        <v>1465</v>
      </c>
      <c r="F505" s="152">
        <v>6062131141</v>
      </c>
      <c r="G505" s="152">
        <v>58</v>
      </c>
      <c r="H505" s="152" t="s">
        <v>2117</v>
      </c>
      <c r="I505" s="324" t="s">
        <v>1995</v>
      </c>
      <c r="J505" s="153" t="s">
        <v>812</v>
      </c>
      <c r="K505" s="318" t="s">
        <v>670</v>
      </c>
      <c r="L505" s="152">
        <v>6</v>
      </c>
      <c r="M505" s="152">
        <v>2</v>
      </c>
      <c r="N505" s="152" t="s">
        <v>409</v>
      </c>
      <c r="P505" s="156" t="s">
        <v>2080</v>
      </c>
      <c r="Q505" s="152"/>
      <c r="R505" s="152"/>
      <c r="S505" s="377" t="s">
        <v>1521</v>
      </c>
      <c r="T505" s="286" t="s">
        <v>1515</v>
      </c>
      <c r="U505" s="350" t="s">
        <v>1477</v>
      </c>
      <c r="V505" s="264" t="s">
        <v>1514</v>
      </c>
      <c r="W505" s="261" t="s">
        <v>1511</v>
      </c>
      <c r="X505" s="286"/>
      <c r="Y505" s="286"/>
      <c r="Z505" s="201"/>
      <c r="AA505" s="286"/>
      <c r="AG505" s="222" t="s">
        <v>781</v>
      </c>
      <c r="AH505" s="147">
        <v>31.7</v>
      </c>
      <c r="AI505" s="146">
        <v>59.8</v>
      </c>
      <c r="AJ505" s="145">
        <v>6.6</v>
      </c>
      <c r="AK505" s="116">
        <v>12.3</v>
      </c>
      <c r="AL505" s="144">
        <v>1.6</v>
      </c>
      <c r="AM505" s="116">
        <v>6.1</v>
      </c>
      <c r="AN505" s="116" t="s">
        <v>124</v>
      </c>
      <c r="AO505" s="143">
        <v>12.9</v>
      </c>
      <c r="AP505" s="361">
        <v>0.1</v>
      </c>
      <c r="AQ505" s="116">
        <v>29.4</v>
      </c>
      <c r="AR505" s="116">
        <v>70.599999999999994</v>
      </c>
      <c r="AS505" s="142">
        <v>0.41643059490084988</v>
      </c>
      <c r="AT505" s="141">
        <v>0.13</v>
      </c>
      <c r="AU505" s="116" t="s">
        <v>124</v>
      </c>
      <c r="AV505" s="116">
        <v>7</v>
      </c>
      <c r="AW505" s="119">
        <v>10.3</v>
      </c>
      <c r="AX505" s="139">
        <v>43.3</v>
      </c>
      <c r="AY505" s="139">
        <v>92.5</v>
      </c>
      <c r="AZ505" s="360">
        <v>46320</v>
      </c>
      <c r="BA505" s="139">
        <v>7.5</v>
      </c>
      <c r="BB505" s="139">
        <v>54.3</v>
      </c>
      <c r="BC505" s="139">
        <v>35.5</v>
      </c>
      <c r="BD505" s="139">
        <v>21.1</v>
      </c>
      <c r="BE505" s="139">
        <v>37.4</v>
      </c>
      <c r="BF505" s="139">
        <v>22.2</v>
      </c>
      <c r="BG505" s="139">
        <v>18.5</v>
      </c>
      <c r="BH505" s="139">
        <v>11</v>
      </c>
      <c r="BI505" s="139">
        <v>0.86</v>
      </c>
      <c r="BJ505" s="117" t="s">
        <v>172</v>
      </c>
      <c r="BK505" s="211" t="s">
        <v>409</v>
      </c>
      <c r="BL505" s="211" t="s">
        <v>409</v>
      </c>
      <c r="BM505" s="211">
        <v>107</v>
      </c>
      <c r="BN505" s="211">
        <v>8.4</v>
      </c>
      <c r="BO505" s="211">
        <v>91.6</v>
      </c>
      <c r="BP505" s="211" t="s">
        <v>409</v>
      </c>
      <c r="BQ505" s="211" t="s">
        <v>409</v>
      </c>
      <c r="BR505" s="211" t="s">
        <v>409</v>
      </c>
      <c r="BS505" s="211" t="s">
        <v>409</v>
      </c>
      <c r="BT505" s="210" t="s">
        <v>2120</v>
      </c>
      <c r="BU505" s="258">
        <v>4.327648440633296</v>
      </c>
      <c r="BV505" s="138">
        <v>6.042666666666667E-2</v>
      </c>
    </row>
    <row r="506" spans="1:74">
      <c r="A506" s="116">
        <v>95</v>
      </c>
      <c r="B506" s="116">
        <f>COUNTIFS($D$2:D506,D506,$F$2:F506,F506)</f>
        <v>1</v>
      </c>
      <c r="C506" s="382">
        <v>8503</v>
      </c>
      <c r="D506" s="154" t="s">
        <v>2119</v>
      </c>
      <c r="E506" s="152" t="s">
        <v>834</v>
      </c>
      <c r="F506" s="152">
        <v>9204166180</v>
      </c>
      <c r="G506" s="152">
        <v>26</v>
      </c>
      <c r="H506" s="152" t="s">
        <v>2117</v>
      </c>
      <c r="I506" s="324" t="s">
        <v>1798</v>
      </c>
      <c r="J506" s="153" t="s">
        <v>812</v>
      </c>
      <c r="K506" s="318" t="s">
        <v>670</v>
      </c>
      <c r="L506" s="152">
        <v>10</v>
      </c>
      <c r="M506" s="152">
        <v>2</v>
      </c>
      <c r="N506" s="152" t="s">
        <v>409</v>
      </c>
      <c r="P506" s="156" t="s">
        <v>2080</v>
      </c>
      <c r="Q506" s="152"/>
      <c r="R506" s="152"/>
      <c r="S506" s="377" t="s">
        <v>1521</v>
      </c>
      <c r="T506" s="286" t="s">
        <v>1515</v>
      </c>
      <c r="U506" s="350" t="s">
        <v>1477</v>
      </c>
      <c r="V506" s="264" t="s">
        <v>1514</v>
      </c>
      <c r="W506" s="261" t="s">
        <v>1511</v>
      </c>
      <c r="X506" s="286"/>
      <c r="Y506" s="286"/>
      <c r="Z506" s="201"/>
      <c r="AA506" s="286"/>
      <c r="AG506" s="222" t="s">
        <v>777</v>
      </c>
      <c r="AH506" s="147">
        <v>39.299999999999997</v>
      </c>
      <c r="AI506" s="146">
        <v>58.3</v>
      </c>
      <c r="AJ506" s="145">
        <v>1.43</v>
      </c>
      <c r="AK506" s="116">
        <v>26.3</v>
      </c>
      <c r="AL506" s="144">
        <v>1</v>
      </c>
      <c r="AM506" s="116">
        <v>2.2999999999999998</v>
      </c>
      <c r="AN506" s="116" t="s">
        <v>124</v>
      </c>
      <c r="AO506" s="143">
        <v>9.1999999999999993</v>
      </c>
      <c r="AP506" s="361">
        <v>0.22</v>
      </c>
      <c r="AQ506" s="116">
        <v>16.3</v>
      </c>
      <c r="AR506" s="116">
        <v>83.5</v>
      </c>
      <c r="AS506" s="142">
        <v>0.19520958083832335</v>
      </c>
      <c r="AT506" s="141">
        <v>0.15</v>
      </c>
      <c r="AU506" s="116" t="s">
        <v>124</v>
      </c>
      <c r="AV506" s="116">
        <v>2.7</v>
      </c>
      <c r="AW506" s="119">
        <v>7.1</v>
      </c>
      <c r="AX506" s="139">
        <v>21.689999999999998</v>
      </c>
      <c r="AY506" s="139">
        <v>90.1</v>
      </c>
      <c r="AZ506" s="360">
        <v>34106</v>
      </c>
      <c r="BA506" s="139">
        <v>9.9000000000000057</v>
      </c>
      <c r="BB506" s="139">
        <v>52.79</v>
      </c>
      <c r="BC506" s="139">
        <v>22.2</v>
      </c>
      <c r="BD506" s="139">
        <v>13.2</v>
      </c>
      <c r="BE506" s="139">
        <v>14.2</v>
      </c>
      <c r="BF506" s="139">
        <v>8.49</v>
      </c>
      <c r="BG506" s="139">
        <v>52.1</v>
      </c>
      <c r="BH506" s="139">
        <v>31.1</v>
      </c>
      <c r="BI506" s="139">
        <v>2.86</v>
      </c>
      <c r="BJ506" s="116" t="s">
        <v>792</v>
      </c>
      <c r="BK506" s="211" t="s">
        <v>409</v>
      </c>
      <c r="BL506" s="211" t="s">
        <v>409</v>
      </c>
      <c r="BM506" s="211">
        <v>459</v>
      </c>
      <c r="BN506" s="211">
        <v>1.3</v>
      </c>
      <c r="BO506" s="211">
        <v>98.7</v>
      </c>
      <c r="BP506" s="211" t="s">
        <v>409</v>
      </c>
      <c r="BQ506" s="211" t="s">
        <v>409</v>
      </c>
      <c r="BR506" s="211" t="s">
        <v>409</v>
      </c>
      <c r="BS506" s="211" t="s">
        <v>409</v>
      </c>
      <c r="BT506" s="210">
        <v>0</v>
      </c>
      <c r="BU506" s="258">
        <v>65.760217130330389</v>
      </c>
      <c r="BV506" s="138">
        <v>0.33597333333333335</v>
      </c>
    </row>
    <row r="507" spans="1:74">
      <c r="A507" s="116">
        <v>96</v>
      </c>
      <c r="B507" s="116">
        <f>COUNTIFS($D$2:D507,D507,$F$2:F507,F507)</f>
        <v>2</v>
      </c>
      <c r="C507" s="382">
        <v>8504</v>
      </c>
      <c r="D507" s="154" t="s">
        <v>2060</v>
      </c>
      <c r="E507" s="152" t="s">
        <v>1183</v>
      </c>
      <c r="F507" s="152">
        <v>5457081047</v>
      </c>
      <c r="G507" s="152">
        <v>64</v>
      </c>
      <c r="H507" s="152" t="s">
        <v>2117</v>
      </c>
      <c r="I507" s="324" t="s">
        <v>55</v>
      </c>
      <c r="J507" s="153" t="s">
        <v>812</v>
      </c>
      <c r="K507" s="318" t="s">
        <v>670</v>
      </c>
      <c r="L507" s="152">
        <v>10</v>
      </c>
      <c r="M507" s="152" t="s">
        <v>868</v>
      </c>
      <c r="N507" s="152" t="s">
        <v>409</v>
      </c>
      <c r="P507" s="156" t="s">
        <v>2080</v>
      </c>
      <c r="Q507" s="152"/>
      <c r="R507" s="152"/>
      <c r="S507" s="377" t="s">
        <v>1521</v>
      </c>
      <c r="T507" s="286" t="s">
        <v>1515</v>
      </c>
      <c r="U507" s="350" t="s">
        <v>1477</v>
      </c>
      <c r="V507" s="264" t="s">
        <v>1514</v>
      </c>
      <c r="W507" s="261" t="s">
        <v>1511</v>
      </c>
      <c r="X507" s="286"/>
      <c r="Y507" s="286"/>
      <c r="Z507" s="201"/>
      <c r="AA507" s="286"/>
      <c r="AG507" s="222" t="s">
        <v>777</v>
      </c>
      <c r="AH507" s="147">
        <v>56.1</v>
      </c>
      <c r="AI507" s="146">
        <v>28.9</v>
      </c>
      <c r="AJ507" s="145">
        <v>13.9</v>
      </c>
      <c r="AK507" s="116">
        <v>45.4</v>
      </c>
      <c r="AL507" s="144">
        <v>0.4</v>
      </c>
      <c r="AM507" s="116">
        <v>0.72</v>
      </c>
      <c r="AN507" s="116" t="s">
        <v>124</v>
      </c>
      <c r="AO507" s="143">
        <v>18.100000000000001</v>
      </c>
      <c r="AP507" s="361">
        <v>0.2</v>
      </c>
      <c r="AQ507" s="116">
        <v>27.4</v>
      </c>
      <c r="AR507" s="116">
        <v>72.599999999999994</v>
      </c>
      <c r="AS507" s="142">
        <v>0.37741046831955921</v>
      </c>
      <c r="AT507" s="141">
        <v>0.7</v>
      </c>
      <c r="AU507" s="116" t="s">
        <v>124</v>
      </c>
      <c r="AV507" s="116">
        <v>3.3</v>
      </c>
      <c r="AW507" s="119">
        <v>7.7</v>
      </c>
      <c r="AX507" s="139">
        <v>13.58</v>
      </c>
      <c r="AY507" s="139">
        <v>85.9</v>
      </c>
      <c r="AZ507" s="360">
        <v>35726</v>
      </c>
      <c r="BA507" s="139">
        <v>14.099999999999994</v>
      </c>
      <c r="BB507" s="139">
        <v>27.380000000000003</v>
      </c>
      <c r="BC507" s="139">
        <v>21.9</v>
      </c>
      <c r="BD507" s="139">
        <v>7.05</v>
      </c>
      <c r="BE507" s="139">
        <v>20.3</v>
      </c>
      <c r="BF507" s="139">
        <v>6.53</v>
      </c>
      <c r="BG507" s="139">
        <v>42.7</v>
      </c>
      <c r="BH507" s="139">
        <v>13.8</v>
      </c>
      <c r="BI507" s="139">
        <v>1.56</v>
      </c>
      <c r="BJ507" s="117" t="s">
        <v>173</v>
      </c>
      <c r="BK507" s="211" t="s">
        <v>409</v>
      </c>
      <c r="BL507" s="211" t="s">
        <v>409</v>
      </c>
      <c r="BM507" s="211">
        <v>256</v>
      </c>
      <c r="BN507" s="211">
        <v>12.5</v>
      </c>
      <c r="BO507" s="211">
        <v>87.5</v>
      </c>
      <c r="BP507" s="208" t="s">
        <v>409</v>
      </c>
      <c r="BQ507" s="208" t="s">
        <v>409</v>
      </c>
      <c r="BR507" s="208" t="s">
        <v>409</v>
      </c>
      <c r="BS507" s="208" t="s">
        <v>409</v>
      </c>
      <c r="BT507" s="210">
        <v>0</v>
      </c>
      <c r="BU507" s="258">
        <v>39.024390243902438</v>
      </c>
      <c r="BV507" s="138">
        <v>7.8079999999999997E-2</v>
      </c>
    </row>
    <row r="508" spans="1:74">
      <c r="A508" s="116">
        <v>97</v>
      </c>
      <c r="B508" s="116">
        <f>COUNTIFS($D$2:D508,D508,$F$2:F508,F508)</f>
        <v>1</v>
      </c>
      <c r="C508" s="382">
        <v>8505</v>
      </c>
      <c r="D508" s="154" t="s">
        <v>2118</v>
      </c>
      <c r="E508" s="152" t="s">
        <v>941</v>
      </c>
      <c r="F508" s="152">
        <v>7106275330</v>
      </c>
      <c r="G508" s="152">
        <v>47</v>
      </c>
      <c r="H508" s="152" t="s">
        <v>2117</v>
      </c>
      <c r="I508" s="324" t="s">
        <v>99</v>
      </c>
      <c r="J508" s="153" t="s">
        <v>812</v>
      </c>
      <c r="K508" s="318" t="s">
        <v>670</v>
      </c>
      <c r="L508" s="152">
        <v>8</v>
      </c>
      <c r="M508" s="152">
        <v>2</v>
      </c>
      <c r="N508" s="152" t="s">
        <v>409</v>
      </c>
      <c r="P508" s="156" t="s">
        <v>2080</v>
      </c>
      <c r="Q508" s="152"/>
      <c r="R508" s="152"/>
      <c r="S508" s="377" t="s">
        <v>1521</v>
      </c>
      <c r="T508" s="286" t="s">
        <v>1515</v>
      </c>
      <c r="U508" s="350" t="s">
        <v>1477</v>
      </c>
      <c r="V508" s="264" t="s">
        <v>1514</v>
      </c>
      <c r="W508" s="261" t="s">
        <v>1511</v>
      </c>
      <c r="X508" s="286"/>
      <c r="Y508" s="286"/>
      <c r="Z508" s="201"/>
      <c r="AA508" s="286"/>
      <c r="AG508" s="222" t="s">
        <v>781</v>
      </c>
      <c r="AH508" s="147">
        <v>26.6</v>
      </c>
      <c r="AI508" s="146">
        <v>71.5</v>
      </c>
      <c r="AJ508" s="145">
        <v>1.66</v>
      </c>
      <c r="AK508" s="116">
        <v>17.8</v>
      </c>
      <c r="AL508" s="144">
        <v>0.35</v>
      </c>
      <c r="AM508" s="116">
        <v>1.26</v>
      </c>
      <c r="AN508" s="116" t="s">
        <v>124</v>
      </c>
      <c r="AO508" s="143">
        <v>12.1</v>
      </c>
      <c r="AP508" s="361">
        <v>0.15</v>
      </c>
      <c r="AQ508" s="116">
        <v>69.5</v>
      </c>
      <c r="AR508" s="116">
        <v>30.5</v>
      </c>
      <c r="AS508" s="142">
        <v>2.278688524590164</v>
      </c>
      <c r="AT508" s="141">
        <v>0.48</v>
      </c>
      <c r="AU508" s="116" t="s">
        <v>124</v>
      </c>
      <c r="AV508" s="116">
        <v>8.1999999999999993</v>
      </c>
      <c r="AW508" s="119">
        <v>11.8</v>
      </c>
      <c r="AX508" s="139">
        <v>31.6</v>
      </c>
      <c r="AY508" s="139">
        <v>92.5</v>
      </c>
      <c r="AZ508" s="360">
        <v>46897</v>
      </c>
      <c r="BA508" s="139">
        <v>7.5</v>
      </c>
      <c r="BB508" s="139">
        <v>66.900000000000006</v>
      </c>
      <c r="BC508" s="139">
        <v>15.1</v>
      </c>
      <c r="BD508" s="139">
        <v>11</v>
      </c>
      <c r="BE508" s="139">
        <v>28.4</v>
      </c>
      <c r="BF508" s="139">
        <v>20.6</v>
      </c>
      <c r="BG508" s="139">
        <v>48.5</v>
      </c>
      <c r="BH508" s="139">
        <v>35.299999999999997</v>
      </c>
      <c r="BI508" s="139">
        <v>1.46</v>
      </c>
      <c r="BJ508" s="117" t="s">
        <v>792</v>
      </c>
      <c r="BK508" s="211" t="s">
        <v>409</v>
      </c>
      <c r="BL508" s="211" t="s">
        <v>409</v>
      </c>
      <c r="BM508" s="211">
        <v>592</v>
      </c>
      <c r="BN508" s="211">
        <v>4.7</v>
      </c>
      <c r="BO508" s="211">
        <v>95.3</v>
      </c>
      <c r="BP508" s="211" t="s">
        <v>409</v>
      </c>
      <c r="BQ508" s="211" t="s">
        <v>409</v>
      </c>
      <c r="BR508" s="211" t="s">
        <v>409</v>
      </c>
      <c r="BS508" s="211" t="s">
        <v>409</v>
      </c>
      <c r="BT508" s="210">
        <v>0</v>
      </c>
      <c r="BU508" s="258">
        <v>55.086483360496295</v>
      </c>
      <c r="BV508" s="138">
        <v>0.27941333333333335</v>
      </c>
    </row>
    <row r="509" spans="1:74">
      <c r="A509" s="116">
        <v>98</v>
      </c>
      <c r="B509" s="116">
        <f>COUNTIFS($D$2:D509,D509,$F$2:F509,F509)</f>
        <v>1</v>
      </c>
      <c r="C509" s="382">
        <v>8519</v>
      </c>
      <c r="D509" s="154" t="s">
        <v>1771</v>
      </c>
      <c r="E509" s="266" t="s">
        <v>1770</v>
      </c>
      <c r="F509" s="266">
        <v>6501021637</v>
      </c>
      <c r="G509" s="152">
        <v>53</v>
      </c>
      <c r="H509" s="266" t="s">
        <v>2116</v>
      </c>
      <c r="I509" s="328" t="s">
        <v>60</v>
      </c>
      <c r="J509" s="271" t="s">
        <v>812</v>
      </c>
      <c r="K509" s="299" t="s">
        <v>670</v>
      </c>
      <c r="L509" s="266">
        <v>7</v>
      </c>
      <c r="M509" s="266" t="s">
        <v>881</v>
      </c>
      <c r="N509" s="266" t="s">
        <v>409</v>
      </c>
      <c r="P509" s="359" t="s">
        <v>2080</v>
      </c>
      <c r="Q509" s="152"/>
      <c r="R509" s="152"/>
      <c r="S509" s="377" t="s">
        <v>1521</v>
      </c>
      <c r="T509" s="286" t="s">
        <v>1515</v>
      </c>
      <c r="U509" s="350" t="s">
        <v>1477</v>
      </c>
      <c r="V509" s="264" t="s">
        <v>1514</v>
      </c>
      <c r="W509" s="261" t="s">
        <v>1511</v>
      </c>
      <c r="X509" s="286"/>
      <c r="Y509" s="286"/>
      <c r="Z509" s="201"/>
      <c r="AA509" s="286"/>
      <c r="AG509" s="222" t="s">
        <v>781</v>
      </c>
      <c r="AH509" s="147" t="s">
        <v>124</v>
      </c>
      <c r="AI509" s="146" t="s">
        <v>124</v>
      </c>
      <c r="AJ509" s="145" t="s">
        <v>124</v>
      </c>
      <c r="AK509" s="116" t="s">
        <v>124</v>
      </c>
      <c r="AL509" s="144" t="s">
        <v>124</v>
      </c>
      <c r="AM509" s="116" t="s">
        <v>124</v>
      </c>
      <c r="AN509" s="116" t="s">
        <v>124</v>
      </c>
      <c r="AO509" s="122" t="s">
        <v>124</v>
      </c>
      <c r="AP509" s="116" t="s">
        <v>124</v>
      </c>
      <c r="AQ509" s="116" t="s">
        <v>124</v>
      </c>
      <c r="AR509" s="116" t="s">
        <v>124</v>
      </c>
      <c r="AS509" s="116" t="s">
        <v>124</v>
      </c>
      <c r="AT509" s="116" t="s">
        <v>124</v>
      </c>
      <c r="AU509" s="116" t="s">
        <v>124</v>
      </c>
      <c r="AV509" s="116" t="s">
        <v>124</v>
      </c>
      <c r="AW509" s="116" t="s">
        <v>124</v>
      </c>
      <c r="AX509" s="278" t="s">
        <v>124</v>
      </c>
      <c r="AY509" s="278" t="s">
        <v>124</v>
      </c>
      <c r="AZ509" s="278" t="s">
        <v>124</v>
      </c>
      <c r="BA509" s="278" t="s">
        <v>124</v>
      </c>
      <c r="BB509" s="278" t="s">
        <v>124</v>
      </c>
      <c r="BC509" s="278" t="s">
        <v>124</v>
      </c>
      <c r="BD509" s="278" t="s">
        <v>124</v>
      </c>
      <c r="BE509" s="278" t="s">
        <v>124</v>
      </c>
      <c r="BF509" s="278" t="s">
        <v>124</v>
      </c>
      <c r="BG509" s="278" t="s">
        <v>124</v>
      </c>
      <c r="BH509" s="278" t="s">
        <v>124</v>
      </c>
      <c r="BI509" s="278" t="s">
        <v>124</v>
      </c>
      <c r="BJ509" s="117" t="s">
        <v>124</v>
      </c>
      <c r="BK509" s="211" t="s">
        <v>409</v>
      </c>
      <c r="BL509" s="211" t="s">
        <v>409</v>
      </c>
      <c r="BM509" s="211">
        <v>56887</v>
      </c>
      <c r="BN509" s="211">
        <v>87.6</v>
      </c>
      <c r="BO509" s="211">
        <v>12.4</v>
      </c>
      <c r="BP509" s="211" t="s">
        <v>409</v>
      </c>
      <c r="BQ509" s="211" t="s">
        <v>409</v>
      </c>
      <c r="BR509" s="211" t="s">
        <v>409</v>
      </c>
      <c r="BS509" s="211" t="s">
        <v>409</v>
      </c>
      <c r="BT509" s="211">
        <v>0</v>
      </c>
      <c r="BU509" s="258">
        <v>91.278208212150105</v>
      </c>
      <c r="BV509" s="138">
        <v>30.781786666666665</v>
      </c>
    </row>
    <row r="510" spans="1:74">
      <c r="A510" s="116">
        <v>99</v>
      </c>
      <c r="B510" s="116">
        <f>COUNTIFS($D$2:D510,D510,$F$2:F510,F510)</f>
        <v>2</v>
      </c>
      <c r="C510" s="382">
        <v>8544</v>
      </c>
      <c r="D510" s="154" t="s">
        <v>509</v>
      </c>
      <c r="E510" s="152" t="s">
        <v>1441</v>
      </c>
      <c r="F510" s="152">
        <v>480126423</v>
      </c>
      <c r="G510" s="152">
        <v>70</v>
      </c>
      <c r="H510" s="152" t="s">
        <v>2114</v>
      </c>
      <c r="I510" s="324" t="s">
        <v>60</v>
      </c>
      <c r="J510" s="153" t="s">
        <v>812</v>
      </c>
      <c r="K510" s="318" t="s">
        <v>670</v>
      </c>
      <c r="L510" s="152">
        <v>11</v>
      </c>
      <c r="M510" s="152">
        <v>9</v>
      </c>
      <c r="N510" s="152" t="s">
        <v>409</v>
      </c>
      <c r="O510" s="152"/>
      <c r="P510" s="152" t="s">
        <v>2080</v>
      </c>
      <c r="Q510" s="152"/>
      <c r="R510" s="152"/>
      <c r="S510" s="377" t="s">
        <v>1521</v>
      </c>
      <c r="T510" s="286" t="s">
        <v>1515</v>
      </c>
      <c r="U510" s="350" t="s">
        <v>1477</v>
      </c>
      <c r="V510" s="264" t="s">
        <v>1514</v>
      </c>
      <c r="W510" s="261" t="s">
        <v>1511</v>
      </c>
      <c r="X510" s="286"/>
      <c r="Y510" s="286"/>
      <c r="Z510" s="201"/>
      <c r="AA510" s="286"/>
      <c r="AG510" s="222" t="s">
        <v>781</v>
      </c>
      <c r="AH510" s="147">
        <v>13.6</v>
      </c>
      <c r="AI510" s="146">
        <v>3.4</v>
      </c>
      <c r="AJ510" s="145">
        <v>81.900000000000006</v>
      </c>
      <c r="AK510" s="116">
        <v>9.6999999999999993</v>
      </c>
      <c r="AL510" s="144">
        <v>0.9</v>
      </c>
      <c r="AM510" s="116">
        <v>7.9</v>
      </c>
      <c r="AN510" s="116" t="s">
        <v>124</v>
      </c>
      <c r="AO510" s="143">
        <v>2.8</v>
      </c>
      <c r="AP510" s="361">
        <v>0.01</v>
      </c>
      <c r="AQ510" s="116">
        <v>50.6</v>
      </c>
      <c r="AR510" s="116">
        <v>47.3</v>
      </c>
      <c r="AS510" s="142">
        <v>1.0697674418604652</v>
      </c>
      <c r="AT510" s="141">
        <v>0.4</v>
      </c>
      <c r="AU510" s="116" t="s">
        <v>124</v>
      </c>
      <c r="AX510" s="139">
        <v>0.40600000000000003</v>
      </c>
      <c r="AY510" s="139">
        <v>88.4</v>
      </c>
      <c r="AZ510" s="360">
        <v>37537</v>
      </c>
      <c r="BA510" s="139">
        <v>11.599999999999994</v>
      </c>
      <c r="BB510" s="139">
        <v>1.026</v>
      </c>
      <c r="BC510" s="139">
        <v>6.09</v>
      </c>
      <c r="BD510" s="139">
        <v>7.5999999999999998E-2</v>
      </c>
      <c r="BE510" s="139">
        <v>26.6</v>
      </c>
      <c r="BF510" s="139">
        <v>0.33</v>
      </c>
      <c r="BG510" s="139">
        <v>49.5</v>
      </c>
      <c r="BH510" s="139">
        <v>0.62</v>
      </c>
      <c r="BI510" s="139">
        <v>0.16</v>
      </c>
      <c r="BJ510" s="117" t="s">
        <v>778</v>
      </c>
      <c r="BK510" s="211">
        <v>71.099999999999994</v>
      </c>
      <c r="BL510" s="211" t="s">
        <v>409</v>
      </c>
      <c r="BM510" s="211">
        <v>9894</v>
      </c>
      <c r="BN510" s="211">
        <v>76.900000000000006</v>
      </c>
      <c r="BO510" s="211">
        <v>23.1</v>
      </c>
      <c r="BP510" s="211">
        <v>49.3</v>
      </c>
      <c r="BQ510" s="211">
        <v>48178</v>
      </c>
      <c r="BR510" s="211" t="s">
        <v>409</v>
      </c>
      <c r="BS510" s="211">
        <v>6.1</v>
      </c>
      <c r="BT510" s="210">
        <v>0</v>
      </c>
      <c r="BU510" s="258">
        <v>56.43729672021253</v>
      </c>
      <c r="BV510" s="138">
        <v>4.8493333333333331</v>
      </c>
    </row>
    <row r="511" spans="1:74">
      <c r="A511" s="116">
        <v>100</v>
      </c>
      <c r="B511" s="116">
        <f>COUNTIFS($D$2:D511,D511,$F$2:F511,F511)</f>
        <v>1</v>
      </c>
      <c r="C511" s="382">
        <v>8545</v>
      </c>
      <c r="D511" s="154" t="s">
        <v>514</v>
      </c>
      <c r="E511" s="152" t="s">
        <v>1118</v>
      </c>
      <c r="F511" s="152">
        <v>476231445</v>
      </c>
      <c r="G511" s="152">
        <v>71</v>
      </c>
      <c r="H511" s="152" t="s">
        <v>2114</v>
      </c>
      <c r="I511" s="324" t="s">
        <v>102</v>
      </c>
      <c r="J511" s="153" t="s">
        <v>812</v>
      </c>
      <c r="K511" s="318" t="s">
        <v>670</v>
      </c>
      <c r="L511" s="152">
        <v>20</v>
      </c>
      <c r="M511" s="152">
        <v>2</v>
      </c>
      <c r="N511" s="152" t="s">
        <v>409</v>
      </c>
      <c r="O511" s="152"/>
      <c r="P511" s="152" t="s">
        <v>2080</v>
      </c>
      <c r="Q511" s="152"/>
      <c r="R511" s="152"/>
      <c r="S511" s="377" t="s">
        <v>1521</v>
      </c>
      <c r="T511" s="286" t="s">
        <v>1515</v>
      </c>
      <c r="U511" s="350" t="s">
        <v>1477</v>
      </c>
      <c r="V511" s="264" t="s">
        <v>1514</v>
      </c>
      <c r="W511" s="261" t="s">
        <v>1511</v>
      </c>
      <c r="X511" s="286"/>
      <c r="Y511" s="286"/>
      <c r="Z511" s="201"/>
      <c r="AA511" s="286"/>
      <c r="AG511" s="222" t="s">
        <v>777</v>
      </c>
      <c r="AH511" s="147">
        <v>5.89</v>
      </c>
      <c r="AI511" s="146">
        <v>7.89</v>
      </c>
      <c r="AJ511" s="145">
        <v>85.8</v>
      </c>
      <c r="AK511" s="116">
        <v>3.8</v>
      </c>
      <c r="AL511" s="144">
        <v>0.2</v>
      </c>
      <c r="AM511" s="116">
        <v>4</v>
      </c>
      <c r="AN511" s="116" t="s">
        <v>124</v>
      </c>
      <c r="AO511" s="143">
        <v>5.5</v>
      </c>
      <c r="AP511" s="361">
        <v>1.6E-2</v>
      </c>
      <c r="AQ511" s="116">
        <v>47.1</v>
      </c>
      <c r="AR511" s="116">
        <v>52.4</v>
      </c>
      <c r="AS511" s="142">
        <v>0.89885496183206115</v>
      </c>
      <c r="AT511" s="141">
        <v>0.09</v>
      </c>
      <c r="AU511" s="116" t="s">
        <v>124</v>
      </c>
      <c r="AV511" s="116">
        <v>4.5999999999999996</v>
      </c>
      <c r="AW511" s="119">
        <v>5.7</v>
      </c>
      <c r="AX511" s="139">
        <v>2.99</v>
      </c>
      <c r="AY511" s="139">
        <v>86</v>
      </c>
      <c r="AZ511" s="360">
        <v>29676</v>
      </c>
      <c r="BA511" s="139">
        <v>14</v>
      </c>
      <c r="BB511" s="139">
        <v>7.19</v>
      </c>
      <c r="BC511" s="139">
        <v>15.6</v>
      </c>
      <c r="BD511" s="139">
        <v>1.4</v>
      </c>
      <c r="BE511" s="139">
        <v>18.600000000000001</v>
      </c>
      <c r="BF511" s="139">
        <v>1.59</v>
      </c>
      <c r="BG511" s="139">
        <v>48.8</v>
      </c>
      <c r="BH511" s="139">
        <v>4.2</v>
      </c>
      <c r="BI511" s="139">
        <v>0.1</v>
      </c>
      <c r="BJ511" s="116" t="s">
        <v>784</v>
      </c>
      <c r="BK511" s="211">
        <v>14</v>
      </c>
      <c r="BL511" s="211" t="s">
        <v>409</v>
      </c>
      <c r="BM511" s="211">
        <v>2138</v>
      </c>
      <c r="BN511" s="211">
        <v>80.2</v>
      </c>
      <c r="BO511" s="211">
        <v>19.8</v>
      </c>
      <c r="BP511" s="211">
        <v>6</v>
      </c>
      <c r="BQ511" s="211">
        <v>346</v>
      </c>
      <c r="BR511" s="211" t="s">
        <v>409</v>
      </c>
      <c r="BS511" s="211">
        <v>1.85</v>
      </c>
      <c r="BT511" s="210">
        <v>0</v>
      </c>
      <c r="BU511" s="258">
        <v>77.315166343260501</v>
      </c>
      <c r="BV511" s="138">
        <v>1.4662666666666666</v>
      </c>
    </row>
    <row r="512" spans="1:74">
      <c r="A512" s="116">
        <v>101</v>
      </c>
      <c r="B512" s="116">
        <f>COUNTIFS($D$2:D512,D512,$F$2:F512,F512)</f>
        <v>4</v>
      </c>
      <c r="C512" s="382">
        <v>8547</v>
      </c>
      <c r="D512" s="154" t="s">
        <v>2115</v>
      </c>
      <c r="E512" s="152" t="s">
        <v>1934</v>
      </c>
      <c r="F512" s="152">
        <v>5507281186</v>
      </c>
      <c r="G512" s="152">
        <v>63</v>
      </c>
      <c r="H512" s="152" t="s">
        <v>2114</v>
      </c>
      <c r="I512" s="324" t="s">
        <v>102</v>
      </c>
      <c r="J512" s="153" t="s">
        <v>812</v>
      </c>
      <c r="K512" s="318" t="s">
        <v>670</v>
      </c>
      <c r="L512" s="152">
        <v>4</v>
      </c>
      <c r="M512" s="152">
        <v>2</v>
      </c>
      <c r="N512" s="152" t="s">
        <v>822</v>
      </c>
      <c r="O512" s="152"/>
      <c r="P512" s="152" t="s">
        <v>2080</v>
      </c>
      <c r="Q512" s="152"/>
      <c r="R512" s="152"/>
      <c r="S512" s="377" t="s">
        <v>1521</v>
      </c>
      <c r="T512" s="286" t="s">
        <v>1515</v>
      </c>
      <c r="U512" s="350" t="s">
        <v>1477</v>
      </c>
      <c r="V512" s="264" t="s">
        <v>1514</v>
      </c>
      <c r="W512" s="261" t="s">
        <v>1511</v>
      </c>
      <c r="X512" s="286"/>
      <c r="Y512" s="286"/>
      <c r="Z512" s="201"/>
      <c r="AA512" s="286"/>
      <c r="AG512" s="222" t="s">
        <v>781</v>
      </c>
      <c r="AH512" s="147">
        <v>42.6</v>
      </c>
      <c r="AI512" s="146">
        <v>49.2</v>
      </c>
      <c r="AJ512" s="145">
        <v>4.58</v>
      </c>
      <c r="AK512" s="116">
        <v>28.6</v>
      </c>
      <c r="AL512" s="144">
        <v>1.5</v>
      </c>
      <c r="AM512" s="116">
        <v>3.8</v>
      </c>
      <c r="AN512" s="116" t="s">
        <v>124</v>
      </c>
      <c r="AO512" s="143">
        <v>45.7</v>
      </c>
      <c r="AP512" s="361">
        <v>7.0000000000000007E-2</v>
      </c>
      <c r="AQ512" s="116">
        <v>42.1</v>
      </c>
      <c r="AR512" s="116">
        <v>57.9</v>
      </c>
      <c r="AS512" s="142">
        <v>0.72711571675302245</v>
      </c>
      <c r="AT512" s="141">
        <v>0.37</v>
      </c>
      <c r="AU512" s="116" t="s">
        <v>124</v>
      </c>
      <c r="AV512" s="116">
        <v>9.6999999999999993</v>
      </c>
      <c r="AW512" s="119">
        <v>3.5</v>
      </c>
      <c r="AX512" s="139">
        <v>25.4</v>
      </c>
      <c r="AY512" s="139">
        <v>87.3</v>
      </c>
      <c r="AZ512" s="360">
        <v>30608</v>
      </c>
      <c r="BA512" s="139">
        <v>12.700000000000003</v>
      </c>
      <c r="BB512" s="139">
        <v>38</v>
      </c>
      <c r="BC512" s="139">
        <v>32.799999999999997</v>
      </c>
      <c r="BD512" s="139">
        <v>14.6</v>
      </c>
      <c r="BE512" s="139">
        <v>24.2</v>
      </c>
      <c r="BF512" s="139">
        <v>10.8</v>
      </c>
      <c r="BG512" s="139">
        <v>28.2</v>
      </c>
      <c r="BH512" s="139">
        <v>12.6</v>
      </c>
      <c r="BI512" s="139">
        <v>0.89</v>
      </c>
      <c r="BJ512" s="116" t="s">
        <v>792</v>
      </c>
      <c r="BK512" s="211" t="s">
        <v>409</v>
      </c>
      <c r="BL512" s="211" t="s">
        <v>409</v>
      </c>
      <c r="BM512" s="211">
        <v>139</v>
      </c>
      <c r="BN512" s="211">
        <v>32.4</v>
      </c>
      <c r="BO512" s="211">
        <v>67.599999999999994</v>
      </c>
      <c r="BP512" s="211">
        <v>0.8</v>
      </c>
      <c r="BQ512" s="211">
        <v>17.600000000000001</v>
      </c>
      <c r="BR512" s="211" t="s">
        <v>409</v>
      </c>
      <c r="BS512" s="211">
        <v>2.42</v>
      </c>
      <c r="BT512" s="210">
        <v>0</v>
      </c>
      <c r="BU512" s="258">
        <v>7.7982541222114454</v>
      </c>
      <c r="BV512" s="138">
        <v>1.072E-2</v>
      </c>
    </row>
    <row r="513" spans="1:74">
      <c r="A513" s="116">
        <v>102</v>
      </c>
      <c r="B513" s="116">
        <f>COUNTIFS($D$2:D513,D513,$F$2:F513,F513)</f>
        <v>2</v>
      </c>
      <c r="C513" s="382">
        <v>8562</v>
      </c>
      <c r="D513" s="154" t="s">
        <v>2113</v>
      </c>
      <c r="E513" s="152" t="s">
        <v>1001</v>
      </c>
      <c r="F513" s="152">
        <v>390313447</v>
      </c>
      <c r="G513" s="152">
        <v>79</v>
      </c>
      <c r="H513" s="152" t="s">
        <v>2112</v>
      </c>
      <c r="I513" s="324" t="s">
        <v>60</v>
      </c>
      <c r="J513" s="153" t="s">
        <v>812</v>
      </c>
      <c r="K513" s="318" t="s">
        <v>670</v>
      </c>
      <c r="L513" s="152">
        <v>11</v>
      </c>
      <c r="M513" s="152">
        <v>2</v>
      </c>
      <c r="N513" s="152" t="s">
        <v>822</v>
      </c>
      <c r="P513" s="152" t="s">
        <v>2080</v>
      </c>
      <c r="Q513" s="152"/>
      <c r="R513" s="152"/>
      <c r="S513" s="377" t="s">
        <v>1477</v>
      </c>
      <c r="T513" s="286" t="s">
        <v>1477</v>
      </c>
      <c r="U513" s="286" t="s">
        <v>1477</v>
      </c>
      <c r="V513" s="358" t="s">
        <v>2111</v>
      </c>
      <c r="W513" s="286" t="s">
        <v>1477</v>
      </c>
      <c r="X513" s="286" t="s">
        <v>1477</v>
      </c>
      <c r="Y513" s="286" t="s">
        <v>1477</v>
      </c>
      <c r="Z513" s="201"/>
      <c r="AA513" s="286" t="s">
        <v>1477</v>
      </c>
      <c r="AG513" s="222" t="s">
        <v>777</v>
      </c>
      <c r="AH513" s="147">
        <v>13.3</v>
      </c>
      <c r="AI513" s="146">
        <v>69.3</v>
      </c>
      <c r="AJ513" s="145">
        <v>11.5</v>
      </c>
      <c r="AK513" s="116">
        <v>6.5</v>
      </c>
      <c r="AL513" s="144">
        <v>0.76</v>
      </c>
      <c r="AM513" s="116">
        <v>8.8000000000000007</v>
      </c>
      <c r="AN513" s="116" t="s">
        <v>124</v>
      </c>
      <c r="AO513" s="143" t="s">
        <v>124</v>
      </c>
      <c r="AP513" s="119" t="s">
        <v>124</v>
      </c>
      <c r="AQ513" s="116">
        <v>43.9</v>
      </c>
      <c r="AR513" s="116">
        <v>54.5</v>
      </c>
      <c r="AS513" s="142">
        <v>0.80550458715596329</v>
      </c>
      <c r="AT513" s="120" t="s">
        <v>124</v>
      </c>
      <c r="AU513" s="116" t="s">
        <v>124</v>
      </c>
      <c r="AV513" s="116" t="s">
        <v>124</v>
      </c>
      <c r="AW513" s="116" t="s">
        <v>124</v>
      </c>
      <c r="AX513" s="118" t="s">
        <v>124</v>
      </c>
      <c r="AY513" s="118" t="s">
        <v>124</v>
      </c>
      <c r="AZ513" s="118" t="s">
        <v>124</v>
      </c>
      <c r="BA513" s="118" t="s">
        <v>124</v>
      </c>
      <c r="BB513" s="118" t="s">
        <v>124</v>
      </c>
      <c r="BC513" s="118" t="s">
        <v>124</v>
      </c>
      <c r="BD513" s="118" t="s">
        <v>124</v>
      </c>
      <c r="BE513" s="118" t="s">
        <v>124</v>
      </c>
      <c r="BF513" s="118" t="s">
        <v>124</v>
      </c>
      <c r="BG513" s="118" t="s">
        <v>124</v>
      </c>
      <c r="BH513" s="118" t="s">
        <v>124</v>
      </c>
      <c r="BI513" s="118" t="s">
        <v>124</v>
      </c>
      <c r="BJ513" s="117" t="s">
        <v>792</v>
      </c>
      <c r="BK513" s="211" t="s">
        <v>409</v>
      </c>
      <c r="BL513" s="211" t="s">
        <v>409</v>
      </c>
      <c r="BM513" s="211">
        <v>178</v>
      </c>
      <c r="BN513" s="211">
        <v>48.3</v>
      </c>
      <c r="BO513" s="211">
        <v>51.7</v>
      </c>
      <c r="BP513" s="211" t="s">
        <v>409</v>
      </c>
      <c r="BQ513" s="211" t="s">
        <v>409</v>
      </c>
      <c r="BR513" s="211" t="s">
        <v>409</v>
      </c>
      <c r="BS513" s="211" t="s">
        <v>409</v>
      </c>
      <c r="BT513" s="210">
        <v>0</v>
      </c>
      <c r="BU513" s="258">
        <v>16.639276910435498</v>
      </c>
      <c r="BV513" s="138">
        <v>1.0800000000000001E-2</v>
      </c>
    </row>
    <row r="514" spans="1:74">
      <c r="A514" s="116">
        <v>103</v>
      </c>
      <c r="B514" s="116">
        <f>COUNTIFS($D$2:D514,D514,$F$2:F514,F514)</f>
        <v>3</v>
      </c>
      <c r="C514" s="382">
        <v>8600</v>
      </c>
      <c r="D514" s="154" t="s">
        <v>509</v>
      </c>
      <c r="E514" s="152" t="s">
        <v>1441</v>
      </c>
      <c r="F514" s="152">
        <v>480126423</v>
      </c>
      <c r="G514" s="152">
        <v>70</v>
      </c>
      <c r="H514" s="152" t="s">
        <v>2109</v>
      </c>
      <c r="I514" s="324" t="s">
        <v>60</v>
      </c>
      <c r="J514" s="153" t="s">
        <v>812</v>
      </c>
      <c r="K514" s="318" t="s">
        <v>670</v>
      </c>
      <c r="L514" s="152">
        <v>11</v>
      </c>
      <c r="M514" s="152" t="s">
        <v>906</v>
      </c>
      <c r="N514" s="152" t="s">
        <v>822</v>
      </c>
      <c r="P514" s="152" t="s">
        <v>2080</v>
      </c>
      <c r="Q514" s="152"/>
      <c r="R514" s="152"/>
      <c r="S514" s="377" t="s">
        <v>1521</v>
      </c>
      <c r="T514" s="286" t="s">
        <v>1515</v>
      </c>
      <c r="U514" s="350" t="s">
        <v>1477</v>
      </c>
      <c r="V514" s="264" t="s">
        <v>1514</v>
      </c>
      <c r="W514" s="261" t="s">
        <v>1511</v>
      </c>
      <c r="X514" s="286"/>
      <c r="Y514" s="286"/>
      <c r="Z514" s="201"/>
      <c r="AA514" s="286"/>
      <c r="AG514" s="222" t="s">
        <v>781</v>
      </c>
      <c r="AH514" s="126">
        <v>46.4</v>
      </c>
      <c r="AI514" s="125">
        <v>2.6</v>
      </c>
      <c r="AJ514" s="124">
        <v>46.3</v>
      </c>
      <c r="AK514" s="116">
        <v>58.9</v>
      </c>
      <c r="AL514" s="144">
        <v>2.4</v>
      </c>
      <c r="AM514" s="116">
        <v>3.3</v>
      </c>
      <c r="AN514" s="116" t="s">
        <v>124</v>
      </c>
      <c r="AO514" s="143"/>
      <c r="AQ514" s="116">
        <v>48.6</v>
      </c>
      <c r="AR514" s="116">
        <v>50.9</v>
      </c>
      <c r="AS514" s="142">
        <v>0.95481335952848734</v>
      </c>
      <c r="AT514" s="141">
        <v>0.54</v>
      </c>
      <c r="AU514" s="116" t="s">
        <v>124</v>
      </c>
      <c r="AV514" s="116">
        <v>2.7</v>
      </c>
      <c r="AW514" s="119">
        <v>3.9</v>
      </c>
      <c r="AX514" s="139">
        <v>1.298</v>
      </c>
      <c r="AY514" s="139">
        <v>91.4</v>
      </c>
      <c r="AZ514" s="360">
        <v>55762</v>
      </c>
      <c r="BA514" s="139">
        <v>8.5999999999999943</v>
      </c>
      <c r="BB514" s="139">
        <v>3.278</v>
      </c>
      <c r="BC514" s="139">
        <v>1.89</v>
      </c>
      <c r="BD514" s="139">
        <v>6.8000000000000005E-2</v>
      </c>
      <c r="BE514" s="139">
        <v>34.200000000000003</v>
      </c>
      <c r="BF514" s="139">
        <v>1.23</v>
      </c>
      <c r="BG514" s="139">
        <v>54.9</v>
      </c>
      <c r="BH514" s="139">
        <v>1.98</v>
      </c>
      <c r="BI514" s="139">
        <v>0.2</v>
      </c>
      <c r="BJ514" s="116" t="s">
        <v>790</v>
      </c>
      <c r="BK514" s="211">
        <v>31.2</v>
      </c>
      <c r="BL514" s="211" t="s">
        <v>409</v>
      </c>
      <c r="BM514" s="211">
        <v>16228</v>
      </c>
      <c r="BN514" s="211">
        <v>66.8</v>
      </c>
      <c r="BO514" s="211">
        <v>33.200000000000003</v>
      </c>
      <c r="BP514" s="211">
        <v>17.3</v>
      </c>
      <c r="BQ514" s="211" t="s">
        <v>411</v>
      </c>
      <c r="BR514" s="211" t="s">
        <v>409</v>
      </c>
      <c r="BS514" s="211">
        <v>8.49</v>
      </c>
      <c r="BT514" s="210">
        <v>0</v>
      </c>
      <c r="BU514" s="258">
        <v>87.588783128990286</v>
      </c>
      <c r="BV514" s="138">
        <v>5.0083733333333331</v>
      </c>
    </row>
    <row r="515" spans="1:74">
      <c r="A515" s="116">
        <v>104</v>
      </c>
      <c r="B515" s="116">
        <f>COUNTIFS($D$2:D515,D515,$F$2:F515,F515)</f>
        <v>1</v>
      </c>
      <c r="C515" s="382">
        <v>8601</v>
      </c>
      <c r="D515" s="154" t="s">
        <v>2110</v>
      </c>
      <c r="E515" s="266" t="s">
        <v>1206</v>
      </c>
      <c r="F515" s="266">
        <v>515620251</v>
      </c>
      <c r="G515" s="152">
        <v>67</v>
      </c>
      <c r="H515" s="266" t="s">
        <v>2109</v>
      </c>
      <c r="I515" s="328" t="s">
        <v>60</v>
      </c>
      <c r="J515" s="271" t="s">
        <v>812</v>
      </c>
      <c r="K515" s="299" t="s">
        <v>670</v>
      </c>
      <c r="L515" s="266">
        <v>28</v>
      </c>
      <c r="M515" s="266" t="s">
        <v>919</v>
      </c>
      <c r="N515" s="266" t="s">
        <v>409</v>
      </c>
      <c r="P515" s="266" t="s">
        <v>2080</v>
      </c>
      <c r="Q515" s="152"/>
      <c r="R515" s="152"/>
      <c r="S515" s="384" t="s">
        <v>1521</v>
      </c>
      <c r="T515" s="319" t="s">
        <v>1515</v>
      </c>
      <c r="U515" s="367" t="s">
        <v>1477</v>
      </c>
      <c r="V515" s="270" t="s">
        <v>1514</v>
      </c>
      <c r="W515" s="269" t="s">
        <v>1511</v>
      </c>
      <c r="X515" s="319"/>
      <c r="Y515" s="319"/>
      <c r="Z515" s="383"/>
      <c r="AA515" s="319"/>
      <c r="AG515" s="222" t="s">
        <v>781</v>
      </c>
      <c r="AH515" s="126">
        <v>34.6</v>
      </c>
      <c r="AI515" s="125">
        <v>51.7</v>
      </c>
      <c r="AJ515" s="124">
        <v>12.4</v>
      </c>
      <c r="AK515" s="116">
        <v>26.3</v>
      </c>
      <c r="AL515" s="144">
        <v>0.38</v>
      </c>
      <c r="AM515" s="116">
        <v>1.1000000000000001</v>
      </c>
      <c r="AN515" s="116" t="s">
        <v>124</v>
      </c>
      <c r="AO515" s="143">
        <v>8.3000000000000007</v>
      </c>
      <c r="AP515" s="119">
        <v>0.02</v>
      </c>
      <c r="AQ515" s="116">
        <v>36.9</v>
      </c>
      <c r="AR515" s="116">
        <v>62.6</v>
      </c>
      <c r="AS515" s="142">
        <v>0.58945686900958461</v>
      </c>
      <c r="AT515" s="141">
        <v>0.54</v>
      </c>
      <c r="AU515" s="116" t="s">
        <v>124</v>
      </c>
      <c r="AV515" s="116">
        <v>1.7</v>
      </c>
      <c r="AW515" s="119">
        <v>3.6</v>
      </c>
      <c r="AX515" s="139">
        <v>13.219999999999999</v>
      </c>
      <c r="AY515" s="139">
        <v>87.1</v>
      </c>
      <c r="AZ515" s="360">
        <v>31569</v>
      </c>
      <c r="BA515" s="139">
        <v>12.900000000000006</v>
      </c>
      <c r="BB515" s="139">
        <v>44.82</v>
      </c>
      <c r="BC515" s="139">
        <v>6.81</v>
      </c>
      <c r="BD515" s="139">
        <v>3.55</v>
      </c>
      <c r="BE515" s="139">
        <v>18.5</v>
      </c>
      <c r="BF515" s="139">
        <v>9.67</v>
      </c>
      <c r="BG515" s="139">
        <v>60.4</v>
      </c>
      <c r="BH515" s="139">
        <v>31.6</v>
      </c>
      <c r="BI515" s="139">
        <v>0.67</v>
      </c>
      <c r="BJ515" s="117" t="s">
        <v>172</v>
      </c>
      <c r="BK515" s="211" t="s">
        <v>409</v>
      </c>
      <c r="BL515" s="211" t="s">
        <v>409</v>
      </c>
      <c r="BM515" s="211">
        <v>345</v>
      </c>
      <c r="BN515" s="211">
        <v>25.5</v>
      </c>
      <c r="BO515" s="211">
        <v>74.5</v>
      </c>
      <c r="BP515" s="211" t="s">
        <v>409</v>
      </c>
      <c r="BQ515" s="211" t="s">
        <v>409</v>
      </c>
      <c r="BR515" s="211" t="s">
        <v>409</v>
      </c>
      <c r="BS515" s="211" t="s">
        <v>409</v>
      </c>
      <c r="BT515" s="210">
        <v>0</v>
      </c>
      <c r="BU515" s="258">
        <v>49.198396793587172</v>
      </c>
      <c r="BV515" s="138">
        <v>7.8560000000000005E-2</v>
      </c>
    </row>
    <row r="516" spans="1:74">
      <c r="A516" s="116">
        <v>105</v>
      </c>
      <c r="B516" s="116">
        <f>COUNTIFS($D$2:D516,D516,$F$2:F516,F516)</f>
        <v>1</v>
      </c>
      <c r="C516" s="382">
        <v>8619</v>
      </c>
      <c r="D516" s="154" t="s">
        <v>2108</v>
      </c>
      <c r="E516" s="152" t="s">
        <v>1353</v>
      </c>
      <c r="F516" s="152">
        <v>330108476</v>
      </c>
      <c r="G516" s="152">
        <v>85</v>
      </c>
      <c r="H516" s="152" t="s">
        <v>2107</v>
      </c>
      <c r="I516" s="324" t="s">
        <v>2106</v>
      </c>
      <c r="J516" s="153" t="s">
        <v>812</v>
      </c>
      <c r="K516" s="318" t="s">
        <v>670</v>
      </c>
      <c r="L516" s="152">
        <v>18</v>
      </c>
      <c r="M516" s="152" t="s">
        <v>919</v>
      </c>
      <c r="N516" s="152" t="s">
        <v>409</v>
      </c>
      <c r="O516" s="152"/>
      <c r="P516" s="152" t="s">
        <v>2080</v>
      </c>
      <c r="Q516" s="152"/>
      <c r="R516" s="152"/>
      <c r="S516" s="377" t="s">
        <v>1521</v>
      </c>
      <c r="T516" s="286" t="s">
        <v>1515</v>
      </c>
      <c r="U516" s="350" t="s">
        <v>1477</v>
      </c>
      <c r="V516" s="264" t="s">
        <v>1514</v>
      </c>
      <c r="W516" s="261" t="s">
        <v>1511</v>
      </c>
      <c r="X516" s="286"/>
      <c r="Y516" s="286"/>
      <c r="Z516" s="201"/>
      <c r="AA516" s="286"/>
      <c r="AG516" s="222" t="s">
        <v>777</v>
      </c>
      <c r="AH516" s="147">
        <v>25.7</v>
      </c>
      <c r="AI516" s="146">
        <v>65.7</v>
      </c>
      <c r="AJ516" s="145">
        <v>7.16</v>
      </c>
      <c r="AK516" s="116">
        <v>10.4</v>
      </c>
      <c r="AL516" s="144">
        <v>0.91</v>
      </c>
      <c r="AM516" s="139">
        <v>3.56</v>
      </c>
      <c r="AN516" s="116" t="s">
        <v>124</v>
      </c>
      <c r="AO516" s="143">
        <v>9.8000000000000007</v>
      </c>
      <c r="AP516" s="361">
        <v>6.6000000000000003E-2</v>
      </c>
      <c r="AQ516" s="116">
        <v>35.1</v>
      </c>
      <c r="AR516" s="116">
        <v>64.5</v>
      </c>
      <c r="AS516" s="142">
        <v>0.54418604651162794</v>
      </c>
      <c r="AT516" s="141">
        <v>0.23</v>
      </c>
      <c r="AU516" s="116" t="s">
        <v>124</v>
      </c>
      <c r="AV516" s="116">
        <v>5.5</v>
      </c>
      <c r="AW516" s="119">
        <v>4.5999999999999996</v>
      </c>
      <c r="AX516" s="139">
        <v>33.299999999999997</v>
      </c>
      <c r="AY516" s="139">
        <v>94.7</v>
      </c>
      <c r="AZ516" s="360">
        <v>59872</v>
      </c>
      <c r="BA516" s="139">
        <v>5.2999999999999972</v>
      </c>
      <c r="BB516" s="139">
        <v>63.3</v>
      </c>
      <c r="BC516" s="139">
        <v>26.3</v>
      </c>
      <c r="BD516" s="139">
        <v>17.899999999999999</v>
      </c>
      <c r="BE516" s="139">
        <v>22.6</v>
      </c>
      <c r="BF516" s="139">
        <v>15.4</v>
      </c>
      <c r="BG516" s="139">
        <v>44</v>
      </c>
      <c r="BH516" s="139">
        <v>30</v>
      </c>
      <c r="BI516" s="139">
        <v>1.35</v>
      </c>
      <c r="BJ516" s="117" t="s">
        <v>792</v>
      </c>
      <c r="BK516" s="211">
        <v>26.6</v>
      </c>
      <c r="BL516" s="211" t="s">
        <v>409</v>
      </c>
      <c r="BM516" s="211">
        <v>515</v>
      </c>
      <c r="BN516" s="211">
        <v>13.4</v>
      </c>
      <c r="BO516" s="211">
        <v>86.6</v>
      </c>
      <c r="BP516" s="211">
        <v>0.5</v>
      </c>
      <c r="BQ516" s="211">
        <v>1076</v>
      </c>
      <c r="BR516" s="211" t="s">
        <v>409</v>
      </c>
      <c r="BS516" s="211">
        <v>1.77</v>
      </c>
      <c r="BT516" s="210">
        <v>0</v>
      </c>
      <c r="BU516" s="258">
        <v>13.188984928115364</v>
      </c>
      <c r="BV516" s="138">
        <v>0.16194666666666666</v>
      </c>
    </row>
    <row r="517" spans="1:74">
      <c r="A517" s="116">
        <v>106</v>
      </c>
      <c r="B517" s="116">
        <f>COUNTIFS($D$2:D517,D517,$F$2:F517,F517)</f>
        <v>1</v>
      </c>
      <c r="C517" s="382">
        <v>8637</v>
      </c>
      <c r="D517" s="154" t="s">
        <v>2105</v>
      </c>
      <c r="E517" s="152" t="s">
        <v>826</v>
      </c>
      <c r="F517" s="152">
        <v>7802185303</v>
      </c>
      <c r="G517" s="152">
        <v>40</v>
      </c>
      <c r="H517" s="152" t="s">
        <v>2104</v>
      </c>
      <c r="I517" s="324" t="s">
        <v>519</v>
      </c>
      <c r="J517" s="153" t="s">
        <v>812</v>
      </c>
      <c r="K517" s="318" t="s">
        <v>670</v>
      </c>
      <c r="L517" s="152">
        <v>5</v>
      </c>
      <c r="M517" s="152">
        <v>5</v>
      </c>
      <c r="N517" s="152" t="s">
        <v>409</v>
      </c>
      <c r="O517" s="152"/>
      <c r="P517" s="152" t="s">
        <v>2080</v>
      </c>
      <c r="Q517" s="152"/>
      <c r="R517" s="152"/>
      <c r="S517" s="377" t="s">
        <v>1521</v>
      </c>
      <c r="T517" s="286" t="s">
        <v>1515</v>
      </c>
      <c r="U517" s="350" t="s">
        <v>1477</v>
      </c>
      <c r="V517" s="264" t="s">
        <v>1514</v>
      </c>
      <c r="W517" s="261" t="s">
        <v>1511</v>
      </c>
      <c r="X517" s="286"/>
      <c r="Y517" s="286"/>
      <c r="Z517" s="201"/>
      <c r="AA517" s="286"/>
      <c r="AB517" s="381"/>
      <c r="AC517" s="116">
        <v>91677</v>
      </c>
      <c r="AD517" s="360">
        <v>12223.6</v>
      </c>
      <c r="AE517" s="116">
        <v>3</v>
      </c>
      <c r="AF517" s="116">
        <v>3800</v>
      </c>
      <c r="AG517" s="222" t="s">
        <v>781</v>
      </c>
      <c r="AH517" s="147">
        <v>0.56999999999999995</v>
      </c>
      <c r="AI517" s="146">
        <v>16.600000000000001</v>
      </c>
      <c r="AJ517" s="145">
        <v>81</v>
      </c>
      <c r="AK517" s="139">
        <v>0.05</v>
      </c>
      <c r="AL517" s="144">
        <v>4.5999999999999999E-2</v>
      </c>
      <c r="AM517" s="139">
        <v>4.6500000000000004</v>
      </c>
      <c r="AN517" s="116" t="s">
        <v>124</v>
      </c>
      <c r="AO517" s="143" t="s">
        <v>124</v>
      </c>
      <c r="AP517" s="119">
        <v>0.14000000000000001</v>
      </c>
      <c r="AQ517" s="116">
        <v>30</v>
      </c>
      <c r="AR517" s="116">
        <v>70</v>
      </c>
      <c r="AS517" s="142">
        <v>0.42857142857142855</v>
      </c>
      <c r="AT517" s="141">
        <v>0</v>
      </c>
      <c r="AU517" s="116" t="s">
        <v>124</v>
      </c>
      <c r="AV517" s="116" t="s">
        <v>124</v>
      </c>
      <c r="AW517" s="119" t="s">
        <v>124</v>
      </c>
      <c r="AX517" s="139">
        <v>15.620000000000001</v>
      </c>
      <c r="AY517" s="139">
        <v>98.1</v>
      </c>
      <c r="AZ517" s="360">
        <v>72076</v>
      </c>
      <c r="BA517" s="139">
        <v>1.9000000000000057</v>
      </c>
      <c r="BB517" s="139">
        <v>16.11</v>
      </c>
      <c r="BC517" s="139">
        <v>30.4</v>
      </c>
      <c r="BD517" s="139">
        <v>5.12</v>
      </c>
      <c r="BE517" s="139">
        <v>62.5</v>
      </c>
      <c r="BF517" s="139">
        <v>10.5</v>
      </c>
      <c r="BG517" s="139">
        <v>2.93</v>
      </c>
      <c r="BH517" s="139">
        <v>0.49</v>
      </c>
      <c r="BI517" s="139">
        <v>0</v>
      </c>
      <c r="BJ517" s="116" t="s">
        <v>778</v>
      </c>
      <c r="BK517" s="211">
        <v>8.4</v>
      </c>
      <c r="BL517" s="211" t="s">
        <v>409</v>
      </c>
      <c r="BM517" s="211">
        <v>3700</v>
      </c>
      <c r="BN517" s="211">
        <v>72.5</v>
      </c>
      <c r="BO517" s="211">
        <v>27.5</v>
      </c>
      <c r="BP517" s="211" t="s">
        <v>409</v>
      </c>
      <c r="BQ517" s="211" t="s">
        <v>409</v>
      </c>
      <c r="BR517" s="211" t="s">
        <v>409</v>
      </c>
      <c r="BS517" s="211" t="s">
        <v>409</v>
      </c>
      <c r="BT517" s="210">
        <v>0</v>
      </c>
      <c r="BU517" s="258">
        <v>84.831202115275289</v>
      </c>
      <c r="BV517" s="138">
        <v>2.5067733333333337</v>
      </c>
    </row>
    <row r="518" spans="1:74">
      <c r="A518" s="116">
        <v>107</v>
      </c>
      <c r="B518" s="116">
        <f>COUNTIFS($D$2:D518,D518,$F$2:F518,F518)</f>
        <v>1</v>
      </c>
      <c r="C518" s="189">
        <v>8644</v>
      </c>
      <c r="D518" s="154" t="s">
        <v>2103</v>
      </c>
      <c r="E518" s="152" t="s">
        <v>834</v>
      </c>
      <c r="F518" s="152">
        <v>6411300731</v>
      </c>
      <c r="G518" s="152">
        <v>54</v>
      </c>
      <c r="H518" s="152" t="s">
        <v>2102</v>
      </c>
      <c r="I518" s="324" t="s">
        <v>2101</v>
      </c>
      <c r="J518" s="153" t="s">
        <v>812</v>
      </c>
      <c r="K518" s="318" t="s">
        <v>670</v>
      </c>
      <c r="L518" s="152">
        <v>7.5</v>
      </c>
      <c r="M518" s="152">
        <v>6</v>
      </c>
      <c r="N518" s="152" t="s">
        <v>822</v>
      </c>
      <c r="O518" s="152"/>
      <c r="P518" s="380" t="s">
        <v>2080</v>
      </c>
      <c r="Q518" s="380"/>
      <c r="R518" s="380"/>
      <c r="S518" s="377" t="s">
        <v>1521</v>
      </c>
      <c r="T518" s="286" t="s">
        <v>1515</v>
      </c>
      <c r="U518" s="350" t="s">
        <v>1477</v>
      </c>
      <c r="V518" s="264" t="s">
        <v>1514</v>
      </c>
      <c r="W518" s="261" t="s">
        <v>1511</v>
      </c>
      <c r="X518" s="261"/>
      <c r="Y518" s="261"/>
      <c r="Z518" s="260"/>
      <c r="AA518" s="260"/>
      <c r="AB518" s="353"/>
      <c r="AC518" s="116">
        <v>4383</v>
      </c>
      <c r="AD518" s="360">
        <v>876.6</v>
      </c>
      <c r="AE518" s="116">
        <v>1</v>
      </c>
      <c r="AF518" s="116">
        <v>476</v>
      </c>
      <c r="AG518" s="222" t="s">
        <v>781</v>
      </c>
      <c r="AH518" s="147">
        <v>25.7</v>
      </c>
      <c r="AI518" s="146">
        <v>68.5</v>
      </c>
      <c r="AJ518" s="145">
        <v>2.93</v>
      </c>
      <c r="AK518" s="116">
        <v>19.399999999999999</v>
      </c>
      <c r="AL518" s="144">
        <v>1.1000000000000001</v>
      </c>
      <c r="AM518" s="139">
        <v>4.0999999999999996</v>
      </c>
      <c r="AN518" s="116" t="s">
        <v>124</v>
      </c>
      <c r="AO518" s="143" t="s">
        <v>124</v>
      </c>
      <c r="AP518" s="119" t="s">
        <v>124</v>
      </c>
      <c r="AQ518" s="116">
        <v>31.4</v>
      </c>
      <c r="AR518" s="116">
        <v>68.599999999999994</v>
      </c>
      <c r="AS518" s="142">
        <v>0.45772594752186591</v>
      </c>
      <c r="AT518" s="141">
        <v>0.15</v>
      </c>
      <c r="AU518" s="116" t="s">
        <v>124</v>
      </c>
      <c r="AV518" s="116">
        <v>2.6</v>
      </c>
      <c r="AW518" s="119">
        <v>4.8</v>
      </c>
      <c r="AX518" s="139">
        <v>46.379999999999995</v>
      </c>
      <c r="AY518" s="139">
        <v>93.4</v>
      </c>
      <c r="AZ518" s="360">
        <v>56108</v>
      </c>
      <c r="BA518" s="139">
        <v>6.5999999999999943</v>
      </c>
      <c r="BB518" s="139">
        <v>61.379999999999995</v>
      </c>
      <c r="BC518" s="139">
        <v>54.7</v>
      </c>
      <c r="BD518" s="139">
        <v>37.799999999999997</v>
      </c>
      <c r="BE518" s="139">
        <v>12.4</v>
      </c>
      <c r="BF518" s="139">
        <v>8.58</v>
      </c>
      <c r="BG518" s="139">
        <v>21.7</v>
      </c>
      <c r="BH518" s="139">
        <v>15</v>
      </c>
      <c r="BI518" s="139">
        <v>0</v>
      </c>
      <c r="BJ518" s="117" t="s">
        <v>792</v>
      </c>
      <c r="BK518" s="211" t="s">
        <v>409</v>
      </c>
      <c r="BL518" s="211" t="s">
        <v>409</v>
      </c>
      <c r="BM518" s="211">
        <v>490</v>
      </c>
      <c r="BN518" s="211">
        <v>14.1</v>
      </c>
      <c r="BO518" s="211">
        <v>85.9</v>
      </c>
      <c r="BP518" s="211" t="s">
        <v>409</v>
      </c>
      <c r="BQ518" s="211" t="s">
        <v>409</v>
      </c>
      <c r="BR518" s="211" t="s">
        <v>409</v>
      </c>
      <c r="BS518" s="211" t="s">
        <v>409</v>
      </c>
      <c r="BT518" s="210">
        <v>0</v>
      </c>
      <c r="BU518" s="258">
        <v>11.427504166427218</v>
      </c>
      <c r="BV518" s="138">
        <v>0.10605333333333333</v>
      </c>
    </row>
    <row r="519" spans="1:74">
      <c r="A519" s="116">
        <v>108</v>
      </c>
      <c r="B519" s="116">
        <f>COUNTIFS($D$2:D519,D519,$F$2:F519,F519)</f>
        <v>1</v>
      </c>
      <c r="C519" s="189">
        <v>8651</v>
      </c>
      <c r="D519" s="154" t="s">
        <v>523</v>
      </c>
      <c r="E519" s="152" t="s">
        <v>979</v>
      </c>
      <c r="F519" s="152">
        <v>511202196</v>
      </c>
      <c r="G519" s="152">
        <v>67</v>
      </c>
      <c r="H519" s="152" t="s">
        <v>2100</v>
      </c>
      <c r="I519" s="324" t="s">
        <v>524</v>
      </c>
      <c r="J519" s="153" t="s">
        <v>812</v>
      </c>
      <c r="K519" s="318" t="s">
        <v>670</v>
      </c>
      <c r="L519" s="152">
        <v>13</v>
      </c>
      <c r="M519" s="152" t="s">
        <v>2099</v>
      </c>
      <c r="N519" s="152" t="s">
        <v>843</v>
      </c>
      <c r="O519" s="152"/>
      <c r="P519" s="380" t="s">
        <v>2080</v>
      </c>
      <c r="Q519" s="380"/>
      <c r="R519" s="380"/>
      <c r="S519" s="377" t="s">
        <v>1521</v>
      </c>
      <c r="T519" s="286" t="s">
        <v>1515</v>
      </c>
      <c r="U519" s="350" t="s">
        <v>1477</v>
      </c>
      <c r="V519" s="264" t="s">
        <v>1514</v>
      </c>
      <c r="W519" s="261" t="s">
        <v>1511</v>
      </c>
      <c r="X519" s="261"/>
      <c r="Y519" s="261"/>
      <c r="Z519" s="260"/>
      <c r="AA519" s="260"/>
      <c r="AB519" s="353"/>
      <c r="AC519" s="370">
        <v>708518</v>
      </c>
      <c r="AD519" s="375">
        <v>177129500</v>
      </c>
      <c r="AE519" s="369">
        <v>4</v>
      </c>
      <c r="AF519" s="369">
        <v>44000</v>
      </c>
      <c r="AG519" s="222" t="s">
        <v>781</v>
      </c>
      <c r="AH519" s="147">
        <v>0.62</v>
      </c>
      <c r="AI519" s="146">
        <v>3.3</v>
      </c>
      <c r="AJ519" s="145">
        <v>95.7</v>
      </c>
      <c r="AK519" s="139">
        <v>0.36</v>
      </c>
      <c r="AL519" s="144">
        <v>0.1</v>
      </c>
      <c r="AM519" s="139">
        <v>15.8</v>
      </c>
      <c r="AN519" s="116" t="s">
        <v>124</v>
      </c>
      <c r="AO519" s="143">
        <v>1.8</v>
      </c>
      <c r="AP519" s="361">
        <v>3.0000000000000001E-3</v>
      </c>
      <c r="AQ519" s="116">
        <v>87.4</v>
      </c>
      <c r="AR519" s="116">
        <v>12.5</v>
      </c>
      <c r="AS519" s="142">
        <v>6.9920000000000009</v>
      </c>
      <c r="AT519" s="141">
        <v>6.0000000000000001E-3</v>
      </c>
      <c r="AU519" s="116" t="s">
        <v>124</v>
      </c>
      <c r="AV519" s="116">
        <v>2.8</v>
      </c>
      <c r="AW519" s="119">
        <v>3.3</v>
      </c>
      <c r="AX519" s="139">
        <v>2.6799999999999997</v>
      </c>
      <c r="AY519" s="139">
        <v>97.5</v>
      </c>
      <c r="AZ519" s="360">
        <v>64883</v>
      </c>
      <c r="BA519" s="139">
        <v>2.5</v>
      </c>
      <c r="BB519" s="139">
        <v>3.01</v>
      </c>
      <c r="BC519" s="139">
        <v>25</v>
      </c>
      <c r="BD519" s="139">
        <v>0.79</v>
      </c>
      <c r="BE519" s="139">
        <v>59.5</v>
      </c>
      <c r="BF519" s="139">
        <v>1.89</v>
      </c>
      <c r="BG519" s="139">
        <v>10.3</v>
      </c>
      <c r="BH519" s="139">
        <v>0.33</v>
      </c>
      <c r="BI519" s="139">
        <v>5.5500000000000002E-3</v>
      </c>
      <c r="BJ519" s="116" t="s">
        <v>778</v>
      </c>
      <c r="BK519" s="211" t="s">
        <v>409</v>
      </c>
      <c r="BL519" s="211" t="s">
        <v>409</v>
      </c>
      <c r="BM519" s="211">
        <v>42202</v>
      </c>
      <c r="BN519" s="211">
        <v>91.8</v>
      </c>
      <c r="BO519" s="211">
        <v>8.1999999999999993</v>
      </c>
      <c r="BP519" s="211" t="s">
        <v>409</v>
      </c>
      <c r="BQ519" s="211" t="s">
        <v>409</v>
      </c>
      <c r="BR519" s="211" t="s">
        <v>409</v>
      </c>
      <c r="BS519" s="211" t="s">
        <v>409</v>
      </c>
      <c r="BT519" s="210">
        <v>0</v>
      </c>
      <c r="BU519" s="258">
        <v>73.13865946955093</v>
      </c>
      <c r="BV519" s="138">
        <v>18.261279999999999</v>
      </c>
    </row>
    <row r="520" spans="1:74">
      <c r="A520" s="116">
        <v>109</v>
      </c>
      <c r="B520" s="116">
        <f>COUNTIFS($D$2:D520,D520,$F$2:F520,F520)</f>
        <v>1</v>
      </c>
      <c r="C520" s="189">
        <v>8655</v>
      </c>
      <c r="D520" s="154" t="s">
        <v>2098</v>
      </c>
      <c r="E520" s="152" t="s">
        <v>913</v>
      </c>
      <c r="F520" s="324">
        <v>5459171278</v>
      </c>
      <c r="G520" s="152">
        <v>64</v>
      </c>
      <c r="H520" s="152" t="s">
        <v>2093</v>
      </c>
      <c r="I520" s="324" t="s">
        <v>2097</v>
      </c>
      <c r="J520" s="153" t="s">
        <v>812</v>
      </c>
      <c r="K520" s="318" t="s">
        <v>670</v>
      </c>
      <c r="L520" s="152">
        <v>29</v>
      </c>
      <c r="M520" s="152">
        <v>1</v>
      </c>
      <c r="N520" s="152" t="s">
        <v>409</v>
      </c>
      <c r="O520" s="152"/>
      <c r="P520" s="266" t="s">
        <v>2080</v>
      </c>
      <c r="Q520" s="116"/>
      <c r="R520" s="116"/>
      <c r="S520" s="379" t="s">
        <v>1493</v>
      </c>
      <c r="T520" s="286" t="s">
        <v>1515</v>
      </c>
      <c r="U520" s="350" t="s">
        <v>1477</v>
      </c>
      <c r="V520" s="264" t="s">
        <v>1514</v>
      </c>
      <c r="W520" s="261" t="s">
        <v>1511</v>
      </c>
      <c r="X520" s="286"/>
      <c r="Y520" s="286"/>
      <c r="Z520" s="318"/>
      <c r="AA520" s="376"/>
      <c r="AB520" s="353"/>
      <c r="AC520" s="370">
        <v>13766</v>
      </c>
      <c r="AD520" s="375">
        <v>344150</v>
      </c>
      <c r="AE520" s="369"/>
      <c r="AF520" s="369"/>
      <c r="AG520" s="222" t="s">
        <v>781</v>
      </c>
      <c r="AH520" s="147">
        <v>14.1</v>
      </c>
      <c r="AI520" s="146">
        <v>62.4</v>
      </c>
      <c r="AJ520" s="145">
        <v>23.5</v>
      </c>
      <c r="AK520" s="116">
        <v>7.2</v>
      </c>
      <c r="AL520" s="144">
        <v>0.8</v>
      </c>
      <c r="AM520" s="139">
        <v>5.4</v>
      </c>
      <c r="AN520" s="116" t="s">
        <v>124</v>
      </c>
      <c r="AO520" s="143">
        <v>5</v>
      </c>
      <c r="AP520" s="119">
        <v>0.92</v>
      </c>
      <c r="AQ520" s="116">
        <v>45.7</v>
      </c>
      <c r="AR520" s="116">
        <v>54.1</v>
      </c>
      <c r="AS520" s="142">
        <v>0.84473197781885401</v>
      </c>
      <c r="AT520" s="141">
        <v>0.42</v>
      </c>
      <c r="AU520" s="116" t="s">
        <v>124</v>
      </c>
      <c r="AV520" s="116">
        <v>1.6</v>
      </c>
      <c r="AW520" s="119">
        <v>0.7</v>
      </c>
      <c r="AX520" s="139">
        <v>49.900000000000006</v>
      </c>
      <c r="AY520" s="139">
        <v>91.8</v>
      </c>
      <c r="AZ520" s="360">
        <v>46464</v>
      </c>
      <c r="BA520" s="139">
        <v>8.2000000000000028</v>
      </c>
      <c r="BB520" s="139">
        <v>56.490000000000009</v>
      </c>
      <c r="BC520" s="139">
        <v>54.9</v>
      </c>
      <c r="BD520" s="139">
        <v>34.200000000000003</v>
      </c>
      <c r="BE520" s="139">
        <v>25.2</v>
      </c>
      <c r="BF520" s="139">
        <v>15.7</v>
      </c>
      <c r="BG520" s="139">
        <v>10.6</v>
      </c>
      <c r="BH520" s="139">
        <v>6.59</v>
      </c>
      <c r="BI520" s="139">
        <v>0.73</v>
      </c>
      <c r="BJ520" s="117" t="s">
        <v>172</v>
      </c>
      <c r="BK520" s="211">
        <v>2.65</v>
      </c>
      <c r="BL520" s="211" t="s">
        <v>409</v>
      </c>
      <c r="BM520" s="211">
        <v>266</v>
      </c>
      <c r="BN520" s="211">
        <v>22.5</v>
      </c>
      <c r="BO520" s="211">
        <v>77.5</v>
      </c>
      <c r="BP520" s="211" t="s">
        <v>409</v>
      </c>
      <c r="BQ520" s="211" t="s">
        <v>409</v>
      </c>
      <c r="BR520" s="211" t="s">
        <v>409</v>
      </c>
      <c r="BS520" s="211" t="s">
        <v>409</v>
      </c>
      <c r="BT520" s="210">
        <v>0</v>
      </c>
      <c r="BU520" s="258">
        <v>17.581377744133231</v>
      </c>
      <c r="BV520" s="138">
        <v>4.9546666666666669E-2</v>
      </c>
    </row>
    <row r="521" spans="1:74">
      <c r="A521" s="116">
        <v>110</v>
      </c>
      <c r="B521" s="116">
        <f>COUNTIFS($D$2:D521,D521,$F$2:F521,F521)</f>
        <v>1</v>
      </c>
      <c r="C521" s="189">
        <v>8656</v>
      </c>
      <c r="D521" s="154" t="s">
        <v>2096</v>
      </c>
      <c r="E521" s="152" t="s">
        <v>941</v>
      </c>
      <c r="F521" s="324">
        <v>7907125358</v>
      </c>
      <c r="G521" s="152">
        <v>39</v>
      </c>
      <c r="H521" s="152" t="s">
        <v>2093</v>
      </c>
      <c r="I521" s="324" t="s">
        <v>2095</v>
      </c>
      <c r="J521" s="153" t="s">
        <v>812</v>
      </c>
      <c r="K521" s="318" t="s">
        <v>670</v>
      </c>
      <c r="L521" s="152">
        <v>7</v>
      </c>
      <c r="M521" s="152">
        <v>2</v>
      </c>
      <c r="N521" s="152" t="s">
        <v>409</v>
      </c>
      <c r="O521" s="152"/>
      <c r="P521" s="266" t="s">
        <v>2080</v>
      </c>
      <c r="Q521" s="116"/>
      <c r="R521" s="116"/>
      <c r="S521" s="377" t="s">
        <v>1521</v>
      </c>
      <c r="T521" s="286" t="s">
        <v>1515</v>
      </c>
      <c r="U521" s="350" t="s">
        <v>1477</v>
      </c>
      <c r="V521" s="264" t="s">
        <v>1514</v>
      </c>
      <c r="W521" s="261" t="s">
        <v>1511</v>
      </c>
      <c r="X521" s="286"/>
      <c r="Y521" s="286"/>
      <c r="Z521" s="318"/>
      <c r="AA521" s="376"/>
      <c r="AB521" s="353"/>
      <c r="AC521" s="370">
        <v>33614</v>
      </c>
      <c r="AD521" s="375">
        <v>2521050</v>
      </c>
      <c r="AE521" s="369">
        <v>2</v>
      </c>
      <c r="AF521" s="369">
        <v>1050</v>
      </c>
      <c r="AG521" s="222" t="s">
        <v>781</v>
      </c>
      <c r="AH521" s="147">
        <v>55.7</v>
      </c>
      <c r="AI521" s="146">
        <v>29.6</v>
      </c>
      <c r="AJ521" s="145">
        <v>13.6</v>
      </c>
      <c r="AK521" s="116">
        <v>48.3</v>
      </c>
      <c r="AL521" s="144">
        <v>1</v>
      </c>
      <c r="AM521" s="139">
        <v>1.7</v>
      </c>
      <c r="AN521" s="116" t="s">
        <v>124</v>
      </c>
      <c r="AO521" s="143">
        <v>17.600000000000001</v>
      </c>
      <c r="AP521" s="119">
        <v>0.21</v>
      </c>
      <c r="AQ521" s="116">
        <v>71.2</v>
      </c>
      <c r="AR521" s="116">
        <v>28.2</v>
      </c>
      <c r="AS521" s="142">
        <v>2.5248226950354611</v>
      </c>
      <c r="AT521" s="141">
        <v>0.84</v>
      </c>
      <c r="AU521" s="116" t="s">
        <v>124</v>
      </c>
      <c r="AV521" s="116">
        <v>7.6</v>
      </c>
      <c r="AW521" s="119">
        <v>5.5</v>
      </c>
      <c r="AX521" s="139">
        <v>16.79</v>
      </c>
      <c r="AY521" s="139">
        <v>90.2</v>
      </c>
      <c r="AZ521" s="360">
        <v>44358</v>
      </c>
      <c r="BA521" s="139">
        <v>9.7999999999999972</v>
      </c>
      <c r="BB521" s="139">
        <v>25.689999999999998</v>
      </c>
      <c r="BC521" s="139">
        <v>8.01</v>
      </c>
      <c r="BD521" s="139">
        <v>2.29</v>
      </c>
      <c r="BE521" s="139">
        <v>50.7</v>
      </c>
      <c r="BF521" s="139">
        <v>14.5</v>
      </c>
      <c r="BG521" s="139">
        <v>31.1</v>
      </c>
      <c r="BH521" s="139">
        <v>8.9</v>
      </c>
      <c r="BI521" s="139">
        <v>1.21</v>
      </c>
      <c r="BJ521" s="117" t="s">
        <v>793</v>
      </c>
      <c r="BK521" s="211" t="s">
        <v>409</v>
      </c>
      <c r="BL521" s="211" t="s">
        <v>409</v>
      </c>
      <c r="BM521" s="211">
        <v>1455</v>
      </c>
      <c r="BN521" s="211">
        <v>9</v>
      </c>
      <c r="BO521" s="211">
        <v>91</v>
      </c>
      <c r="BP521" s="211" t="s">
        <v>409</v>
      </c>
      <c r="BQ521" s="211" t="s">
        <v>409</v>
      </c>
      <c r="BR521" s="211" t="s">
        <v>409</v>
      </c>
      <c r="BS521" s="211" t="s">
        <v>409</v>
      </c>
      <c r="BT521" s="210">
        <v>0</v>
      </c>
      <c r="BU521" s="258">
        <v>61.621275364714634</v>
      </c>
      <c r="BV521" s="138">
        <v>0.79522666666666664</v>
      </c>
    </row>
    <row r="522" spans="1:74">
      <c r="A522" s="116">
        <v>111</v>
      </c>
      <c r="B522" s="116">
        <f>COUNTIFS($D$2:D522,D522,$F$2:F522,F522)</f>
        <v>1</v>
      </c>
      <c r="C522" s="189">
        <v>8658</v>
      </c>
      <c r="D522" s="154" t="s">
        <v>2094</v>
      </c>
      <c r="E522" s="152" t="s">
        <v>1305</v>
      </c>
      <c r="F522" s="324">
        <v>390623418</v>
      </c>
      <c r="G522" s="152">
        <v>79</v>
      </c>
      <c r="H522" s="152" t="s">
        <v>2093</v>
      </c>
      <c r="I522" s="324" t="s">
        <v>60</v>
      </c>
      <c r="J522" s="153" t="s">
        <v>812</v>
      </c>
      <c r="K522" s="318" t="s">
        <v>670</v>
      </c>
      <c r="L522" s="152">
        <v>10</v>
      </c>
      <c r="M522" s="152">
        <v>1</v>
      </c>
      <c r="N522" s="152" t="s">
        <v>409</v>
      </c>
      <c r="O522" s="152"/>
      <c r="P522" s="266" t="s">
        <v>2080</v>
      </c>
      <c r="Q522" s="116"/>
      <c r="R522" s="116"/>
      <c r="S522" s="377" t="s">
        <v>1477</v>
      </c>
      <c r="T522" s="286" t="s">
        <v>1477</v>
      </c>
      <c r="U522" s="286" t="s">
        <v>1477</v>
      </c>
      <c r="V522" s="358" t="s">
        <v>1972</v>
      </c>
      <c r="W522" s="286" t="s">
        <v>1477</v>
      </c>
      <c r="X522" s="286" t="s">
        <v>1477</v>
      </c>
      <c r="Y522" s="286" t="s">
        <v>1477</v>
      </c>
      <c r="Z522" s="318"/>
      <c r="AA522" s="376" t="s">
        <v>1477</v>
      </c>
      <c r="AB522" s="353"/>
      <c r="AC522" s="370">
        <v>4181</v>
      </c>
      <c r="AD522" s="375">
        <v>41810</v>
      </c>
      <c r="AE522" s="369"/>
      <c r="AF522" s="369"/>
      <c r="AG522" s="222" t="s">
        <v>777</v>
      </c>
      <c r="AH522" s="147">
        <v>27.1</v>
      </c>
      <c r="AI522" s="146">
        <v>68.400000000000006</v>
      </c>
      <c r="AJ522" s="145">
        <v>4.3</v>
      </c>
      <c r="AK522" s="116">
        <v>21.9</v>
      </c>
      <c r="AL522" s="144">
        <v>1</v>
      </c>
      <c r="AM522" s="139">
        <v>3.6</v>
      </c>
      <c r="AN522" s="116" t="s">
        <v>124</v>
      </c>
      <c r="AO522" s="143">
        <v>24.1</v>
      </c>
      <c r="AP522" s="119" t="s">
        <v>124</v>
      </c>
      <c r="AQ522" s="116">
        <v>26.6</v>
      </c>
      <c r="AR522" s="116">
        <v>73.400000000000006</v>
      </c>
      <c r="AS522" s="142">
        <v>0.3623978201634877</v>
      </c>
      <c r="AT522" s="120" t="s">
        <v>124</v>
      </c>
      <c r="AU522" s="116" t="s">
        <v>124</v>
      </c>
      <c r="AV522" s="116">
        <v>17</v>
      </c>
      <c r="AW522" s="119">
        <v>17.399999999999999</v>
      </c>
      <c r="AX522" s="118" t="s">
        <v>124</v>
      </c>
      <c r="AY522" s="118" t="s">
        <v>124</v>
      </c>
      <c r="AZ522" s="118" t="s">
        <v>124</v>
      </c>
      <c r="BA522" s="118" t="s">
        <v>124</v>
      </c>
      <c r="BB522" s="118" t="s">
        <v>124</v>
      </c>
      <c r="BC522" s="118" t="s">
        <v>124</v>
      </c>
      <c r="BD522" s="118" t="s">
        <v>124</v>
      </c>
      <c r="BE522" s="118" t="s">
        <v>124</v>
      </c>
      <c r="BF522" s="118" t="s">
        <v>124</v>
      </c>
      <c r="BG522" s="118" t="s">
        <v>124</v>
      </c>
      <c r="BH522" s="118" t="s">
        <v>124</v>
      </c>
      <c r="BI522" s="118" t="s">
        <v>124</v>
      </c>
      <c r="BJ522" s="117" t="s">
        <v>792</v>
      </c>
      <c r="BK522" s="211" t="s">
        <v>409</v>
      </c>
      <c r="BL522" s="211" t="s">
        <v>409</v>
      </c>
      <c r="BM522" s="211">
        <v>144</v>
      </c>
      <c r="BN522" s="211">
        <v>9.6999999999999993</v>
      </c>
      <c r="BO522" s="211">
        <v>90.3</v>
      </c>
      <c r="BP522" s="211" t="s">
        <v>409</v>
      </c>
      <c r="BQ522" s="211" t="s">
        <v>409</v>
      </c>
      <c r="BR522" s="211" t="s">
        <v>409</v>
      </c>
      <c r="BS522" s="211" t="s">
        <v>409</v>
      </c>
      <c r="BT522" s="210">
        <v>0</v>
      </c>
      <c r="BU522" s="258">
        <v>12.731147315597719</v>
      </c>
      <c r="BV522" s="138">
        <v>4.9386666666666662E-2</v>
      </c>
    </row>
    <row r="523" spans="1:74">
      <c r="A523" s="116">
        <v>112</v>
      </c>
      <c r="B523" s="116">
        <f>COUNTIFS($D$2:D523,D523,$F$2:F523,F523)</f>
        <v>1</v>
      </c>
      <c r="C523" s="189">
        <v>8676</v>
      </c>
      <c r="D523" s="154" t="s">
        <v>2054</v>
      </c>
      <c r="E523" s="152" t="s">
        <v>1074</v>
      </c>
      <c r="F523" s="324">
        <v>6506020466</v>
      </c>
      <c r="G523" s="152">
        <v>53</v>
      </c>
      <c r="H523" s="152" t="s">
        <v>2092</v>
      </c>
      <c r="I523" s="324" t="s">
        <v>164</v>
      </c>
      <c r="J523" s="153" t="s">
        <v>812</v>
      </c>
      <c r="K523" s="318" t="s">
        <v>670</v>
      </c>
      <c r="L523" s="152">
        <v>7.5</v>
      </c>
      <c r="M523" s="152">
        <v>2</v>
      </c>
      <c r="N523" s="152" t="s">
        <v>409</v>
      </c>
      <c r="O523" s="152"/>
      <c r="P523" s="266" t="s">
        <v>2080</v>
      </c>
      <c r="Q523" s="116"/>
      <c r="R523" s="116"/>
      <c r="S523" s="377" t="s">
        <v>1521</v>
      </c>
      <c r="T523" s="286" t="s">
        <v>1515</v>
      </c>
      <c r="U523" s="350" t="s">
        <v>1477</v>
      </c>
      <c r="V523" s="264" t="s">
        <v>1514</v>
      </c>
      <c r="W523" s="261" t="s">
        <v>1511</v>
      </c>
      <c r="X523" s="286"/>
      <c r="Y523" s="286"/>
      <c r="Z523" s="318"/>
      <c r="AA523" s="376"/>
      <c r="AB523" s="353"/>
      <c r="AC523" s="370">
        <v>31686</v>
      </c>
      <c r="AD523" s="375">
        <v>316860</v>
      </c>
      <c r="AE523" s="369"/>
      <c r="AF523" s="369"/>
      <c r="AG523" s="222" t="s">
        <v>777</v>
      </c>
      <c r="AH523" s="147">
        <v>41.2</v>
      </c>
      <c r="AI523" s="146">
        <v>55.3</v>
      </c>
      <c r="AJ523" s="145">
        <v>1.42</v>
      </c>
      <c r="AK523" s="116">
        <v>33.1</v>
      </c>
      <c r="AL523" s="144">
        <v>1</v>
      </c>
      <c r="AM523" s="139">
        <v>2.5</v>
      </c>
      <c r="AN523" s="116" t="s">
        <v>124</v>
      </c>
      <c r="AO523" s="143">
        <v>34.6</v>
      </c>
      <c r="AP523" s="119">
        <v>0.13</v>
      </c>
      <c r="AQ523" s="116">
        <v>35.6</v>
      </c>
      <c r="AR523" s="116">
        <v>64</v>
      </c>
      <c r="AS523" s="142">
        <v>0.55625000000000002</v>
      </c>
      <c r="AT523" s="141">
        <v>0.11</v>
      </c>
      <c r="AU523" s="116" t="s">
        <v>124</v>
      </c>
      <c r="AV523" s="116">
        <v>1.5</v>
      </c>
      <c r="AW523" s="119">
        <v>6</v>
      </c>
      <c r="AX523" s="139">
        <v>22.63</v>
      </c>
      <c r="AY523" s="139">
        <v>89.6</v>
      </c>
      <c r="AZ523" s="360">
        <v>46177</v>
      </c>
      <c r="BA523" s="139">
        <v>10.400000000000006</v>
      </c>
      <c r="BB523" s="139">
        <v>51.230000000000004</v>
      </c>
      <c r="BC523" s="139">
        <v>17.100000000000001</v>
      </c>
      <c r="BD523" s="139">
        <v>9.93</v>
      </c>
      <c r="BE523" s="139">
        <v>21.9</v>
      </c>
      <c r="BF523" s="139">
        <v>12.7</v>
      </c>
      <c r="BG523" s="139">
        <v>49.3</v>
      </c>
      <c r="BH523" s="139">
        <v>28.6</v>
      </c>
      <c r="BI523" s="139">
        <v>0.82</v>
      </c>
      <c r="BJ523" s="116" t="s">
        <v>792</v>
      </c>
      <c r="BK523" s="211" t="s">
        <v>409</v>
      </c>
      <c r="BL523" s="211" t="s">
        <v>409</v>
      </c>
      <c r="BM523" s="211">
        <v>189</v>
      </c>
      <c r="BN523" s="211">
        <v>4.2</v>
      </c>
      <c r="BO523" s="211">
        <v>95.8</v>
      </c>
      <c r="BP523" s="211" t="s">
        <v>409</v>
      </c>
      <c r="BQ523" s="211" t="s">
        <v>409</v>
      </c>
      <c r="BR523" s="211" t="s">
        <v>409</v>
      </c>
      <c r="BS523" s="211" t="s">
        <v>409</v>
      </c>
      <c r="BT523" s="210" t="s">
        <v>2091</v>
      </c>
      <c r="BU523" s="258">
        <v>15.40681865718469</v>
      </c>
      <c r="BV523" s="138">
        <v>9.8213333333333333E-2</v>
      </c>
    </row>
    <row r="524" spans="1:74">
      <c r="A524" s="116">
        <v>113</v>
      </c>
      <c r="B524" s="116">
        <f>COUNTIFS($D$2:D524,D524,$F$2:F524,F524)</f>
        <v>1</v>
      </c>
      <c r="C524" s="189">
        <v>8683</v>
      </c>
      <c r="D524" s="154" t="s">
        <v>2090</v>
      </c>
      <c r="E524" s="152" t="s">
        <v>1496</v>
      </c>
      <c r="F524" s="378" t="s">
        <v>2089</v>
      </c>
      <c r="G524" s="152">
        <v>12</v>
      </c>
      <c r="H524" s="152" t="s">
        <v>2088</v>
      </c>
      <c r="I524" s="324" t="s">
        <v>2087</v>
      </c>
      <c r="J524" s="365" t="s">
        <v>896</v>
      </c>
      <c r="K524" s="318" t="s">
        <v>670</v>
      </c>
      <c r="L524" s="152">
        <v>1.7</v>
      </c>
      <c r="M524" s="152">
        <v>5</v>
      </c>
      <c r="N524" s="152" t="s">
        <v>409</v>
      </c>
      <c r="O524" s="152"/>
      <c r="P524" s="266" t="s">
        <v>2080</v>
      </c>
      <c r="Q524" s="116"/>
      <c r="R524" s="116"/>
      <c r="S524" s="377" t="s">
        <v>1521</v>
      </c>
      <c r="T524" s="286" t="s">
        <v>1515</v>
      </c>
      <c r="U524" s="350" t="s">
        <v>1477</v>
      </c>
      <c r="V524" s="264" t="s">
        <v>1514</v>
      </c>
      <c r="W524" s="261" t="s">
        <v>1511</v>
      </c>
      <c r="X524" s="286"/>
      <c r="Y524" s="286"/>
      <c r="Z524" s="318"/>
      <c r="AA524" s="376"/>
      <c r="AB524" s="353"/>
      <c r="AC524" s="370">
        <v>414430</v>
      </c>
      <c r="AD524" s="375">
        <v>31082250</v>
      </c>
      <c r="AE524" s="369">
        <v>3</v>
      </c>
      <c r="AF524" s="369">
        <v>10000</v>
      </c>
      <c r="AG524" s="222" t="s">
        <v>777</v>
      </c>
      <c r="AH524" s="147">
        <v>55.4</v>
      </c>
      <c r="AI524" s="146">
        <v>5.03</v>
      </c>
      <c r="AJ524" s="145">
        <v>38.6</v>
      </c>
      <c r="AK524" s="116">
        <v>44.6</v>
      </c>
      <c r="AL524" s="144">
        <v>1.59</v>
      </c>
      <c r="AM524" s="139">
        <v>2.89</v>
      </c>
      <c r="AN524" s="116" t="s">
        <v>124</v>
      </c>
      <c r="AO524" s="143">
        <v>2.4</v>
      </c>
      <c r="AP524" s="119">
        <v>0.41</v>
      </c>
      <c r="AQ524" s="116">
        <v>28.8</v>
      </c>
      <c r="AR524" s="116">
        <v>71.2</v>
      </c>
      <c r="AS524" s="142">
        <v>0.4044943820224719</v>
      </c>
      <c r="AT524" s="141">
        <v>0.43</v>
      </c>
      <c r="AU524" s="116" t="s">
        <v>124</v>
      </c>
      <c r="AV524" s="116">
        <v>7.7</v>
      </c>
      <c r="AW524" s="119">
        <v>7.4</v>
      </c>
      <c r="AX524" s="139">
        <v>1.7999999999999998</v>
      </c>
      <c r="AY524" s="139">
        <v>93</v>
      </c>
      <c r="AZ524" s="360">
        <v>44495</v>
      </c>
      <c r="BA524" s="139">
        <v>7</v>
      </c>
      <c r="BB524" s="139">
        <v>4.4000000000000004</v>
      </c>
      <c r="BC524" s="139">
        <v>11.5</v>
      </c>
      <c r="BD524" s="139">
        <v>0.57999999999999996</v>
      </c>
      <c r="BE524" s="139">
        <v>24.1</v>
      </c>
      <c r="BF524" s="139">
        <v>1.22</v>
      </c>
      <c r="BG524" s="139">
        <v>51.3</v>
      </c>
      <c r="BH524" s="139">
        <v>2.6</v>
      </c>
      <c r="BI524" s="139">
        <v>0.66</v>
      </c>
      <c r="BJ524" s="117" t="s">
        <v>790</v>
      </c>
      <c r="BK524" s="211" t="s">
        <v>409</v>
      </c>
      <c r="BL524" s="211" t="s">
        <v>409</v>
      </c>
      <c r="BM524" s="211" t="s">
        <v>409</v>
      </c>
      <c r="BN524" s="211" t="s">
        <v>409</v>
      </c>
      <c r="BO524" s="211" t="s">
        <v>409</v>
      </c>
      <c r="BP524" s="211" t="s">
        <v>409</v>
      </c>
      <c r="BQ524" s="211" t="s">
        <v>409</v>
      </c>
      <c r="BR524" s="211" t="s">
        <v>409</v>
      </c>
      <c r="BS524" s="211" t="s">
        <v>409</v>
      </c>
      <c r="BT524" s="211">
        <v>0</v>
      </c>
      <c r="BU524" s="258">
        <v>87.298500163333586</v>
      </c>
      <c r="BV524" s="138">
        <v>12.328666666666667</v>
      </c>
    </row>
    <row r="525" spans="1:74">
      <c r="A525" s="116">
        <v>114</v>
      </c>
      <c r="B525" s="116">
        <f>COUNTIFS($D$2:D525,D525,$F$2:F525,F525)</f>
        <v>2</v>
      </c>
      <c r="C525" s="189">
        <v>8684</v>
      </c>
      <c r="D525" s="154" t="s">
        <v>2090</v>
      </c>
      <c r="E525" s="152" t="s">
        <v>1496</v>
      </c>
      <c r="F525" s="378" t="s">
        <v>2089</v>
      </c>
      <c r="G525" s="152">
        <v>12</v>
      </c>
      <c r="H525" s="152" t="s">
        <v>2088</v>
      </c>
      <c r="I525" s="324" t="s">
        <v>2087</v>
      </c>
      <c r="J525" s="365" t="s">
        <v>896</v>
      </c>
      <c r="K525" s="318" t="s">
        <v>670</v>
      </c>
      <c r="L525" s="152">
        <v>2</v>
      </c>
      <c r="M525" s="152" t="s">
        <v>1344</v>
      </c>
      <c r="N525" s="152" t="s">
        <v>843</v>
      </c>
      <c r="O525" s="152"/>
      <c r="P525" s="266" t="s">
        <v>2080</v>
      </c>
      <c r="Q525" s="116"/>
      <c r="R525" s="116"/>
      <c r="S525" s="377" t="s">
        <v>1521</v>
      </c>
      <c r="T525" s="286" t="s">
        <v>1515</v>
      </c>
      <c r="U525" s="350" t="s">
        <v>1477</v>
      </c>
      <c r="V525" s="264" t="s">
        <v>1514</v>
      </c>
      <c r="W525" s="261" t="s">
        <v>1511</v>
      </c>
      <c r="X525" s="286"/>
      <c r="Y525" s="286"/>
      <c r="Z525" s="318"/>
      <c r="AA525" s="376"/>
      <c r="AB525" s="353"/>
      <c r="AC525" s="370">
        <v>498756</v>
      </c>
      <c r="AD525" s="375">
        <v>37406700</v>
      </c>
      <c r="AE525" s="369">
        <v>3</v>
      </c>
      <c r="AF525" s="369">
        <v>12000</v>
      </c>
      <c r="AG525" s="222" t="s">
        <v>781</v>
      </c>
      <c r="AH525" s="147">
        <v>35.200000000000003</v>
      </c>
      <c r="AI525" s="146">
        <v>4.63</v>
      </c>
      <c r="AJ525" s="145">
        <v>58.8</v>
      </c>
      <c r="AK525" s="116">
        <v>20.399999999999999</v>
      </c>
      <c r="AL525" s="144">
        <v>0.69</v>
      </c>
      <c r="AM525" s="139">
        <v>2</v>
      </c>
      <c r="AN525" s="116" t="s">
        <v>124</v>
      </c>
      <c r="AO525" s="143">
        <v>2.2999999999999998</v>
      </c>
      <c r="AP525" s="361">
        <v>1.4E-2</v>
      </c>
      <c r="AQ525" s="116">
        <v>31</v>
      </c>
      <c r="AR525" s="116">
        <v>68.900000000000006</v>
      </c>
      <c r="AS525" s="142">
        <v>0.4499274310595065</v>
      </c>
      <c r="AT525" s="141">
        <v>0.17</v>
      </c>
      <c r="AU525" s="116" t="s">
        <v>124</v>
      </c>
      <c r="AV525" s="116">
        <v>10.4</v>
      </c>
      <c r="AW525" s="119">
        <v>11.1</v>
      </c>
      <c r="AX525" s="139">
        <v>2</v>
      </c>
      <c r="AY525" s="139">
        <v>91.3</v>
      </c>
      <c r="AZ525" s="360">
        <v>44495</v>
      </c>
      <c r="BA525" s="139">
        <v>8.7000000000000028</v>
      </c>
      <c r="BB525" s="139">
        <v>3.8</v>
      </c>
      <c r="BC525" s="139">
        <v>6.55</v>
      </c>
      <c r="BD525" s="139">
        <v>0.3</v>
      </c>
      <c r="BE525" s="139">
        <v>37</v>
      </c>
      <c r="BF525" s="139">
        <v>1.7</v>
      </c>
      <c r="BG525" s="139">
        <v>39</v>
      </c>
      <c r="BH525" s="139">
        <v>1.8</v>
      </c>
      <c r="BI525" s="139">
        <v>0.41</v>
      </c>
      <c r="BJ525" s="117" t="s">
        <v>790</v>
      </c>
      <c r="BK525" s="211" t="s">
        <v>409</v>
      </c>
      <c r="BL525" s="211" t="s">
        <v>409</v>
      </c>
      <c r="BM525" s="211" t="s">
        <v>409</v>
      </c>
      <c r="BN525" s="211" t="s">
        <v>409</v>
      </c>
      <c r="BO525" s="211" t="s">
        <v>409</v>
      </c>
      <c r="BP525" s="211" t="s">
        <v>409</v>
      </c>
      <c r="BQ525" s="211" t="s">
        <v>409</v>
      </c>
      <c r="BR525" s="211" t="s">
        <v>409</v>
      </c>
      <c r="BS525" s="211" t="s">
        <v>409</v>
      </c>
      <c r="BT525" s="211">
        <v>0</v>
      </c>
      <c r="BU525" s="258">
        <v>59.057437264080903</v>
      </c>
      <c r="BV525" s="138">
        <v>16.121200000000002</v>
      </c>
    </row>
    <row r="526" spans="1:74">
      <c r="A526" s="116">
        <v>115</v>
      </c>
      <c r="B526" s="116">
        <f>COUNTIFS($D$2:D526,D526,$F$2:F526,F526)</f>
        <v>1</v>
      </c>
      <c r="C526" s="189">
        <v>8694</v>
      </c>
      <c r="D526" s="154" t="s">
        <v>649</v>
      </c>
      <c r="E526" s="152" t="s">
        <v>1078</v>
      </c>
      <c r="F526" s="324">
        <v>6162190650</v>
      </c>
      <c r="G526" s="152">
        <v>57</v>
      </c>
      <c r="H526" s="152" t="s">
        <v>2081</v>
      </c>
      <c r="I526" s="324" t="s">
        <v>226</v>
      </c>
      <c r="J526" s="153" t="s">
        <v>812</v>
      </c>
      <c r="K526" s="318" t="s">
        <v>670</v>
      </c>
      <c r="L526" s="152">
        <v>9</v>
      </c>
      <c r="M526" s="152">
        <v>6</v>
      </c>
      <c r="N526" s="152" t="s">
        <v>409</v>
      </c>
      <c r="O526" s="152"/>
      <c r="P526" s="266" t="s">
        <v>2080</v>
      </c>
      <c r="Q526" s="116"/>
      <c r="R526" s="116"/>
      <c r="S526" s="377" t="s">
        <v>1521</v>
      </c>
      <c r="T526" s="286" t="s">
        <v>1515</v>
      </c>
      <c r="U526" s="350" t="s">
        <v>1477</v>
      </c>
      <c r="V526" s="264" t="s">
        <v>1514</v>
      </c>
      <c r="W526" s="261" t="s">
        <v>1511</v>
      </c>
      <c r="X526" s="286"/>
      <c r="Y526" s="286"/>
      <c r="Z526" s="318"/>
      <c r="AA526" s="376"/>
      <c r="AB526" s="353"/>
      <c r="AC526" s="370">
        <v>493350</v>
      </c>
      <c r="AD526" s="375">
        <v>123337500</v>
      </c>
      <c r="AE526" s="369">
        <v>4</v>
      </c>
      <c r="AF526" s="369">
        <v>30500</v>
      </c>
      <c r="AG526" s="222" t="s">
        <v>777</v>
      </c>
      <c r="AH526" s="147">
        <v>20.3</v>
      </c>
      <c r="AI526" s="146">
        <v>5.2</v>
      </c>
      <c r="AJ526" s="145">
        <v>72.099999999999994</v>
      </c>
      <c r="AK526" s="116">
        <v>17.899999999999999</v>
      </c>
      <c r="AL526" s="144">
        <v>0.86</v>
      </c>
      <c r="AM526" s="139">
        <v>4.24</v>
      </c>
      <c r="AN526" s="116" t="s">
        <v>124</v>
      </c>
      <c r="AO526" s="143">
        <v>3</v>
      </c>
      <c r="AP526" s="119">
        <v>0</v>
      </c>
      <c r="AQ526" s="116">
        <v>73.5</v>
      </c>
      <c r="AR526" s="116">
        <v>25.5</v>
      </c>
      <c r="AS526" s="142">
        <v>2.8823529411764706</v>
      </c>
      <c r="AT526" s="141">
        <v>0.48</v>
      </c>
      <c r="AU526" s="116" t="s">
        <v>124</v>
      </c>
      <c r="AV526" s="116">
        <v>5.9</v>
      </c>
      <c r="AW526" s="119">
        <v>6.4</v>
      </c>
      <c r="AX526" s="139">
        <v>4.08</v>
      </c>
      <c r="AY526" s="139">
        <v>97.6</v>
      </c>
      <c r="AZ526" s="360">
        <v>70315</v>
      </c>
      <c r="BA526" s="139">
        <v>2.4000000000000057</v>
      </c>
      <c r="BB526" s="139">
        <v>8.7199999999999989</v>
      </c>
      <c r="BC526" s="139">
        <v>8.23</v>
      </c>
      <c r="BD526" s="139">
        <v>0.76</v>
      </c>
      <c r="BE526" s="139">
        <v>36.200000000000003</v>
      </c>
      <c r="BF526" s="139">
        <v>3.32</v>
      </c>
      <c r="BG526" s="139">
        <v>50.6</v>
      </c>
      <c r="BH526" s="139">
        <v>4.6399999999999997</v>
      </c>
      <c r="BI526" s="139">
        <v>0.3</v>
      </c>
      <c r="BJ526" s="116" t="s">
        <v>780</v>
      </c>
      <c r="BK526" s="211" t="s">
        <v>409</v>
      </c>
      <c r="BL526" s="211" t="s">
        <v>409</v>
      </c>
      <c r="BM526" s="211">
        <v>34135</v>
      </c>
      <c r="BN526" s="211">
        <v>89</v>
      </c>
      <c r="BO526" s="211">
        <v>11</v>
      </c>
      <c r="BP526" s="211">
        <v>41.6</v>
      </c>
      <c r="BQ526" s="211" t="s">
        <v>411</v>
      </c>
      <c r="BR526" s="211" t="s">
        <v>409</v>
      </c>
      <c r="BS526" s="211">
        <v>5.76</v>
      </c>
      <c r="BT526" s="210">
        <v>0</v>
      </c>
      <c r="BU526" s="258">
        <v>91.287306577389458</v>
      </c>
      <c r="BV526" s="138">
        <v>15.50224</v>
      </c>
    </row>
    <row r="527" spans="1:74">
      <c r="A527" s="116">
        <v>116</v>
      </c>
      <c r="B527" s="116">
        <f>COUNTIFS($D$2:D527,D527,$F$2:F527,F527)</f>
        <v>1</v>
      </c>
      <c r="C527" s="189">
        <v>8695</v>
      </c>
      <c r="D527" s="154" t="s">
        <v>2086</v>
      </c>
      <c r="E527" s="152" t="s">
        <v>2004</v>
      </c>
      <c r="F527" s="324">
        <v>5560201889</v>
      </c>
      <c r="G527" s="152">
        <v>63</v>
      </c>
      <c r="H527" s="152" t="s">
        <v>2081</v>
      </c>
      <c r="I527" s="324" t="s">
        <v>55</v>
      </c>
      <c r="J527" s="153" t="s">
        <v>812</v>
      </c>
      <c r="K527" s="318" t="s">
        <v>670</v>
      </c>
      <c r="L527" s="152">
        <v>6</v>
      </c>
      <c r="M527" s="152">
        <v>1</v>
      </c>
      <c r="N527" s="152" t="s">
        <v>409</v>
      </c>
      <c r="O527" s="152"/>
      <c r="P527" s="266" t="s">
        <v>2080</v>
      </c>
      <c r="Q527" s="116"/>
      <c r="R527" s="116"/>
      <c r="S527" s="261" t="s">
        <v>1477</v>
      </c>
      <c r="T527" s="261" t="s">
        <v>1477</v>
      </c>
      <c r="U527" s="261" t="s">
        <v>1477</v>
      </c>
      <c r="V527" s="358" t="s">
        <v>1972</v>
      </c>
      <c r="W527" s="261" t="s">
        <v>1477</v>
      </c>
      <c r="X527" s="261" t="s">
        <v>1477</v>
      </c>
      <c r="Y527" s="261" t="s">
        <v>1477</v>
      </c>
      <c r="Z527" s="260" t="s">
        <v>1477</v>
      </c>
      <c r="AA527" s="260" t="s">
        <v>1477</v>
      </c>
      <c r="AB527" s="353"/>
      <c r="AC527" s="118">
        <v>1008</v>
      </c>
      <c r="AD527" s="206">
        <v>161280</v>
      </c>
      <c r="AE527" s="369"/>
      <c r="AF527" s="369"/>
      <c r="AG527" s="222" t="s">
        <v>777</v>
      </c>
      <c r="AH527" s="147">
        <v>39.700000000000003</v>
      </c>
      <c r="AI527" s="146">
        <v>33.9</v>
      </c>
      <c r="AJ527" s="145">
        <v>25.2</v>
      </c>
      <c r="AK527" s="116">
        <v>35.799999999999997</v>
      </c>
      <c r="AL527" s="144">
        <v>1.3</v>
      </c>
      <c r="AM527" s="139">
        <v>3.2</v>
      </c>
      <c r="AN527" s="116" t="s">
        <v>124</v>
      </c>
      <c r="AO527" s="143">
        <v>22.2</v>
      </c>
      <c r="AP527" s="119" t="s">
        <v>124</v>
      </c>
      <c r="AQ527" s="116">
        <v>34</v>
      </c>
      <c r="AR527" s="116">
        <v>66</v>
      </c>
      <c r="AS527" s="142">
        <v>0.51515151515151514</v>
      </c>
      <c r="AT527" s="141" t="s">
        <v>124</v>
      </c>
      <c r="AU527" s="116" t="s">
        <v>124</v>
      </c>
      <c r="AV527" s="116">
        <v>6.4</v>
      </c>
      <c r="AW527" s="119">
        <v>20</v>
      </c>
      <c r="AX527" s="118" t="s">
        <v>124</v>
      </c>
      <c r="AY527" s="118" t="s">
        <v>124</v>
      </c>
      <c r="AZ527" s="118" t="s">
        <v>124</v>
      </c>
      <c r="BA527" s="118" t="s">
        <v>124</v>
      </c>
      <c r="BB527" s="118" t="s">
        <v>124</v>
      </c>
      <c r="BC527" s="118" t="s">
        <v>124</v>
      </c>
      <c r="BD527" s="118" t="s">
        <v>124</v>
      </c>
      <c r="BE527" s="118" t="s">
        <v>124</v>
      </c>
      <c r="BF527" s="118" t="s">
        <v>124</v>
      </c>
      <c r="BG527" s="118" t="s">
        <v>124</v>
      </c>
      <c r="BH527" s="118" t="s">
        <v>124</v>
      </c>
      <c r="BI527" s="118" t="s">
        <v>124</v>
      </c>
      <c r="BJ527" s="117" t="s">
        <v>172</v>
      </c>
      <c r="BK527" s="211" t="s">
        <v>409</v>
      </c>
      <c r="BL527" s="211" t="s">
        <v>409</v>
      </c>
      <c r="BM527" s="211">
        <v>33</v>
      </c>
      <c r="BN527" s="211">
        <v>36.299999999999997</v>
      </c>
      <c r="BO527" s="211">
        <v>63.7</v>
      </c>
      <c r="BP527" s="211" t="s">
        <v>409</v>
      </c>
      <c r="BQ527" s="211" t="s">
        <v>409</v>
      </c>
      <c r="BR527" s="211" t="s">
        <v>409</v>
      </c>
      <c r="BS527" s="211" t="s">
        <v>409</v>
      </c>
      <c r="BT527" s="210">
        <v>0</v>
      </c>
      <c r="BU527" s="258">
        <v>14.474439977024698</v>
      </c>
      <c r="BV527" s="138">
        <v>2.6879999999999998E-2</v>
      </c>
    </row>
    <row r="528" spans="1:74">
      <c r="A528" s="116">
        <v>117</v>
      </c>
      <c r="B528" s="116">
        <f>COUNTIFS($D$2:D528,D528,$F$2:F528,F528)</f>
        <v>1</v>
      </c>
      <c r="C528" s="189">
        <v>8696</v>
      </c>
      <c r="D528" s="154" t="s">
        <v>2085</v>
      </c>
      <c r="E528" s="152" t="s">
        <v>834</v>
      </c>
      <c r="F528" s="324">
        <v>6802160167</v>
      </c>
      <c r="G528" s="152">
        <v>50</v>
      </c>
      <c r="H528" s="152" t="s">
        <v>2081</v>
      </c>
      <c r="I528" s="324" t="s">
        <v>2084</v>
      </c>
      <c r="J528" s="153" t="s">
        <v>812</v>
      </c>
      <c r="K528" s="318" t="s">
        <v>670</v>
      </c>
      <c r="L528" s="152">
        <v>10</v>
      </c>
      <c r="M528" s="152" t="s">
        <v>844</v>
      </c>
      <c r="N528" s="152" t="s">
        <v>409</v>
      </c>
      <c r="O528" s="152"/>
      <c r="P528" s="266" t="s">
        <v>2080</v>
      </c>
      <c r="Q528" s="116"/>
      <c r="R528" s="116"/>
      <c r="S528" s="261" t="s">
        <v>1477</v>
      </c>
      <c r="T528" s="286" t="s">
        <v>1515</v>
      </c>
      <c r="U528" s="261" t="s">
        <v>1477</v>
      </c>
      <c r="V528" s="358" t="s">
        <v>1972</v>
      </c>
      <c r="W528" s="261" t="s">
        <v>1477</v>
      </c>
      <c r="X528" s="261" t="s">
        <v>1477</v>
      </c>
      <c r="Y528" s="261" t="s">
        <v>1477</v>
      </c>
      <c r="Z528" s="260" t="s">
        <v>1477</v>
      </c>
      <c r="AA528" s="260" t="s">
        <v>1477</v>
      </c>
      <c r="AB528" s="353"/>
      <c r="AC528" s="370">
        <v>21174</v>
      </c>
      <c r="AD528" s="375">
        <v>211740</v>
      </c>
      <c r="AE528" s="369"/>
      <c r="AF528" s="369"/>
      <c r="AG528" s="222" t="s">
        <v>777</v>
      </c>
      <c r="AH528" s="147">
        <v>58.8</v>
      </c>
      <c r="AI528" s="146">
        <v>35.1</v>
      </c>
      <c r="AJ528" s="145">
        <v>5.7</v>
      </c>
      <c r="AK528" s="116">
        <v>50.6</v>
      </c>
      <c r="AL528" s="144">
        <v>0.9</v>
      </c>
      <c r="AM528" s="139">
        <v>1.45</v>
      </c>
      <c r="AN528" s="116" t="s">
        <v>124</v>
      </c>
      <c r="AO528" s="143">
        <v>39.1</v>
      </c>
      <c r="AP528" s="119" t="s">
        <v>124</v>
      </c>
      <c r="AQ528" s="116">
        <v>41.9</v>
      </c>
      <c r="AR528" s="116">
        <v>57.9</v>
      </c>
      <c r="AS528" s="142">
        <v>0.72366148531951635</v>
      </c>
      <c r="AT528" s="141" t="s">
        <v>124</v>
      </c>
      <c r="AU528" s="116" t="s">
        <v>124</v>
      </c>
      <c r="AV528" s="116">
        <v>13.2</v>
      </c>
      <c r="AW528" s="119">
        <v>31.2</v>
      </c>
      <c r="AX528" s="139">
        <v>13.530000000000001</v>
      </c>
      <c r="AY528" s="139">
        <v>82.7</v>
      </c>
      <c r="AZ528" s="360">
        <v>34424</v>
      </c>
      <c r="BA528" s="139">
        <v>17.299999999999997</v>
      </c>
      <c r="BB528" s="139">
        <v>28.130000000000003</v>
      </c>
      <c r="BC528" s="139">
        <v>20.6</v>
      </c>
      <c r="BD528" s="139">
        <v>7.4</v>
      </c>
      <c r="BE528" s="139">
        <v>17.100000000000001</v>
      </c>
      <c r="BF528" s="139">
        <v>6.13</v>
      </c>
      <c r="BG528" s="139">
        <v>40.700000000000003</v>
      </c>
      <c r="BH528" s="139">
        <v>14.6</v>
      </c>
      <c r="BI528" s="139">
        <v>1.29</v>
      </c>
      <c r="BJ528" s="117" t="s">
        <v>793</v>
      </c>
      <c r="BK528" s="211" t="s">
        <v>409</v>
      </c>
      <c r="BL528" s="211" t="s">
        <v>409</v>
      </c>
      <c r="BM528" s="211">
        <v>171</v>
      </c>
      <c r="BN528" s="211">
        <v>4.0999999999999996</v>
      </c>
      <c r="BO528" s="211">
        <v>95.9</v>
      </c>
      <c r="BP528" s="211" t="s">
        <v>409</v>
      </c>
      <c r="BQ528" s="211" t="s">
        <v>409</v>
      </c>
      <c r="BR528" s="211" t="s">
        <v>409</v>
      </c>
      <c r="BS528" s="211" t="s">
        <v>409</v>
      </c>
      <c r="BT528" s="210">
        <v>0</v>
      </c>
      <c r="BU528" s="258">
        <v>15.74074074074074</v>
      </c>
      <c r="BV528" s="138">
        <v>7.9333333333333325E-2</v>
      </c>
    </row>
    <row r="529" spans="1:74">
      <c r="A529" s="116">
        <v>118</v>
      </c>
      <c r="B529" s="116">
        <f>COUNTIFS($D$2:D529,D529,$F$2:F529,F529)</f>
        <v>2</v>
      </c>
      <c r="C529" s="189">
        <v>8697</v>
      </c>
      <c r="D529" s="154" t="s">
        <v>2085</v>
      </c>
      <c r="E529" s="152" t="s">
        <v>834</v>
      </c>
      <c r="F529" s="324">
        <v>6802160167</v>
      </c>
      <c r="G529" s="152">
        <v>50</v>
      </c>
      <c r="H529" s="152" t="s">
        <v>2081</v>
      </c>
      <c r="I529" s="324" t="s">
        <v>2084</v>
      </c>
      <c r="J529" s="153" t="s">
        <v>812</v>
      </c>
      <c r="K529" s="318" t="s">
        <v>670</v>
      </c>
      <c r="L529" s="152">
        <v>20</v>
      </c>
      <c r="M529" s="152" t="s">
        <v>868</v>
      </c>
      <c r="N529" s="152" t="s">
        <v>409</v>
      </c>
      <c r="O529" s="152"/>
      <c r="P529" s="266" t="s">
        <v>2080</v>
      </c>
      <c r="Q529" s="116"/>
      <c r="R529" s="116"/>
      <c r="S529" s="351" t="s">
        <v>1521</v>
      </c>
      <c r="T529" s="286" t="s">
        <v>1515</v>
      </c>
      <c r="U529" s="350" t="s">
        <v>1477</v>
      </c>
      <c r="V529" s="264" t="s">
        <v>1514</v>
      </c>
      <c r="W529" s="261" t="s">
        <v>1511</v>
      </c>
      <c r="X529" s="261" t="s">
        <v>1477</v>
      </c>
      <c r="Y529" s="261" t="s">
        <v>1477</v>
      </c>
      <c r="Z529" s="260" t="s">
        <v>1477</v>
      </c>
      <c r="AA529" s="260" t="s">
        <v>1477</v>
      </c>
      <c r="AB529" s="353"/>
      <c r="AC529" s="370">
        <v>14599</v>
      </c>
      <c r="AD529" s="375">
        <v>364975</v>
      </c>
      <c r="AE529" s="369"/>
      <c r="AF529" s="369"/>
      <c r="AG529" s="222" t="s">
        <v>2083</v>
      </c>
      <c r="AH529" s="147">
        <v>54.5</v>
      </c>
      <c r="AI529" s="146">
        <v>41.6</v>
      </c>
      <c r="AJ529" s="145">
        <v>2.88</v>
      </c>
      <c r="AK529" s="116">
        <v>41.1</v>
      </c>
      <c r="AL529" s="144">
        <v>1.1399999999999999</v>
      </c>
      <c r="AM529" s="116">
        <v>2.1</v>
      </c>
      <c r="AN529" s="116" t="s">
        <v>124</v>
      </c>
      <c r="AO529" s="143">
        <v>21.3</v>
      </c>
      <c r="AP529" s="119">
        <v>0.21</v>
      </c>
      <c r="AQ529" s="116">
        <v>43.8</v>
      </c>
      <c r="AR529" s="116">
        <v>55.9</v>
      </c>
      <c r="AS529" s="142">
        <v>0.78354203935599276</v>
      </c>
      <c r="AT529" s="141">
        <v>0.35</v>
      </c>
      <c r="AU529" s="116" t="s">
        <v>124</v>
      </c>
      <c r="AV529" s="116">
        <v>2.8</v>
      </c>
      <c r="AW529" s="119">
        <v>7.5</v>
      </c>
      <c r="AX529" s="139">
        <v>20.009999999999998</v>
      </c>
      <c r="AY529" s="139">
        <v>91.4</v>
      </c>
      <c r="AZ529" s="360">
        <v>49123</v>
      </c>
      <c r="BA529" s="139">
        <v>8.5999999999999943</v>
      </c>
      <c r="BB529" s="139">
        <v>37.11</v>
      </c>
      <c r="BC529" s="139">
        <v>28.5</v>
      </c>
      <c r="BD529" s="139">
        <v>12</v>
      </c>
      <c r="BE529" s="139">
        <v>19.100000000000001</v>
      </c>
      <c r="BF529" s="139">
        <v>8.01</v>
      </c>
      <c r="BG529" s="139">
        <v>40.700000000000003</v>
      </c>
      <c r="BH529" s="139">
        <v>17.100000000000001</v>
      </c>
      <c r="BI529" s="139">
        <v>2.36</v>
      </c>
      <c r="BJ529" s="117" t="s">
        <v>793</v>
      </c>
      <c r="BK529" s="211" t="s">
        <v>409</v>
      </c>
      <c r="BL529" s="211" t="s">
        <v>409</v>
      </c>
      <c r="BM529" s="211">
        <v>156</v>
      </c>
      <c r="BN529" s="211">
        <v>3.9</v>
      </c>
      <c r="BO529" s="211">
        <v>96.1</v>
      </c>
      <c r="BP529" s="211" t="s">
        <v>409</v>
      </c>
      <c r="BQ529" s="211" t="s">
        <v>409</v>
      </c>
      <c r="BR529" s="211" t="s">
        <v>409</v>
      </c>
      <c r="BS529" s="211" t="s">
        <v>409</v>
      </c>
      <c r="BT529" s="210">
        <v>0</v>
      </c>
      <c r="BU529" s="258">
        <v>18.994911608875832</v>
      </c>
      <c r="BV529" s="138">
        <v>9.6560000000000007E-2</v>
      </c>
    </row>
    <row r="530" spans="1:74">
      <c r="A530" s="116">
        <v>119</v>
      </c>
      <c r="B530" s="116">
        <f>COUNTIFS($D$2:D530,D530,$F$2:F530,F530)</f>
        <v>1</v>
      </c>
      <c r="C530" s="189">
        <v>8698</v>
      </c>
      <c r="D530" s="154" t="s">
        <v>2082</v>
      </c>
      <c r="E530" s="152" t="s">
        <v>1437</v>
      </c>
      <c r="F530" s="324">
        <v>455221103</v>
      </c>
      <c r="G530" s="152">
        <v>73</v>
      </c>
      <c r="H530" s="152" t="s">
        <v>2081</v>
      </c>
      <c r="I530" s="324" t="s">
        <v>524</v>
      </c>
      <c r="J530" s="153" t="s">
        <v>812</v>
      </c>
      <c r="K530" s="318" t="s">
        <v>670</v>
      </c>
      <c r="L530" s="152">
        <v>10</v>
      </c>
      <c r="M530" s="152" t="s">
        <v>844</v>
      </c>
      <c r="N530" s="152" t="s">
        <v>409</v>
      </c>
      <c r="O530" s="152"/>
      <c r="P530" s="266" t="s">
        <v>2080</v>
      </c>
      <c r="Q530" s="116"/>
      <c r="R530" s="116"/>
      <c r="S530" s="261" t="s">
        <v>1477</v>
      </c>
      <c r="T530" s="261" t="s">
        <v>1477</v>
      </c>
      <c r="U530" s="261" t="s">
        <v>1477</v>
      </c>
      <c r="V530" s="358" t="s">
        <v>1972</v>
      </c>
      <c r="W530" s="261" t="s">
        <v>1477</v>
      </c>
      <c r="X530" s="261" t="s">
        <v>1477</v>
      </c>
      <c r="Y530" s="261" t="s">
        <v>1477</v>
      </c>
      <c r="Z530" s="260" t="s">
        <v>1477</v>
      </c>
      <c r="AA530" s="260" t="s">
        <v>1477</v>
      </c>
      <c r="AB530" s="353"/>
      <c r="AC530" s="370">
        <v>4647</v>
      </c>
      <c r="AD530" s="375">
        <v>34852.5</v>
      </c>
      <c r="AE530" s="369"/>
      <c r="AF530" s="369"/>
      <c r="AG530" s="222" t="s">
        <v>777</v>
      </c>
      <c r="AH530" s="147">
        <v>44.3</v>
      </c>
      <c r="AI530" s="146">
        <v>51.5</v>
      </c>
      <c r="AJ530" s="145">
        <v>3.91</v>
      </c>
      <c r="AK530" s="116">
        <v>30</v>
      </c>
      <c r="AL530" s="144">
        <v>1.9</v>
      </c>
      <c r="AM530" s="116">
        <v>4.3</v>
      </c>
      <c r="AN530" s="116" t="s">
        <v>124</v>
      </c>
      <c r="AO530" s="143">
        <v>35</v>
      </c>
      <c r="AP530" s="119" t="s">
        <v>124</v>
      </c>
      <c r="AQ530" s="116">
        <v>39.200000000000003</v>
      </c>
      <c r="AR530" s="116">
        <v>60.6</v>
      </c>
      <c r="AS530" s="142">
        <v>0.64686468646864692</v>
      </c>
      <c r="AT530" s="141" t="s">
        <v>124</v>
      </c>
      <c r="AU530" s="116" t="s">
        <v>124</v>
      </c>
      <c r="AV530" s="116">
        <v>8.9</v>
      </c>
      <c r="AW530" s="119">
        <v>8.8000000000000007</v>
      </c>
      <c r="AX530" s="118" t="s">
        <v>124</v>
      </c>
      <c r="AY530" s="118" t="s">
        <v>124</v>
      </c>
      <c r="AZ530" s="118" t="s">
        <v>124</v>
      </c>
      <c r="BA530" s="118" t="s">
        <v>124</v>
      </c>
      <c r="BB530" s="118" t="s">
        <v>124</v>
      </c>
      <c r="BC530" s="118" t="s">
        <v>124</v>
      </c>
      <c r="BD530" s="118" t="s">
        <v>124</v>
      </c>
      <c r="BE530" s="118" t="s">
        <v>124</v>
      </c>
      <c r="BF530" s="118" t="s">
        <v>124</v>
      </c>
      <c r="BG530" s="118" t="s">
        <v>124</v>
      </c>
      <c r="BH530" s="118" t="s">
        <v>124</v>
      </c>
      <c r="BI530" s="118" t="s">
        <v>124</v>
      </c>
      <c r="BJ530" s="117" t="s">
        <v>172</v>
      </c>
      <c r="BK530" s="211" t="s">
        <v>409</v>
      </c>
      <c r="BL530" s="211" t="s">
        <v>409</v>
      </c>
      <c r="BM530" s="211">
        <v>78</v>
      </c>
      <c r="BN530" s="211">
        <v>3.9</v>
      </c>
      <c r="BO530" s="211">
        <v>96.1</v>
      </c>
      <c r="BP530" s="211" t="s">
        <v>409</v>
      </c>
      <c r="BQ530" s="211" t="s">
        <v>409</v>
      </c>
      <c r="BR530" s="211" t="s">
        <v>409</v>
      </c>
      <c r="BS530" s="211" t="s">
        <v>409</v>
      </c>
      <c r="BT530" s="210">
        <v>0</v>
      </c>
      <c r="BU530" s="258">
        <v>10.310734463276836</v>
      </c>
      <c r="BV530" s="138">
        <v>3.5040000000000002E-2</v>
      </c>
    </row>
    <row r="531" spans="1:74">
      <c r="A531" s="116">
        <v>120</v>
      </c>
      <c r="B531" s="116">
        <f>COUNTIFS($D$2:D531,D531,$F$2:F531,F531)</f>
        <v>1</v>
      </c>
      <c r="C531" s="189">
        <v>8707</v>
      </c>
      <c r="D531" s="154" t="s">
        <v>2079</v>
      </c>
      <c r="E531" s="152" t="s">
        <v>831</v>
      </c>
      <c r="F531" s="152">
        <v>515608112</v>
      </c>
      <c r="G531" s="152">
        <v>67</v>
      </c>
      <c r="H531" s="152" t="s">
        <v>2072</v>
      </c>
      <c r="I531" s="324" t="s">
        <v>60</v>
      </c>
      <c r="J531" s="153" t="s">
        <v>812</v>
      </c>
      <c r="K531" s="318" t="s">
        <v>670</v>
      </c>
      <c r="L531" s="152">
        <v>10</v>
      </c>
      <c r="M531" s="152">
        <v>1</v>
      </c>
      <c r="N531" s="152" t="s">
        <v>409</v>
      </c>
      <c r="O531" s="152"/>
      <c r="P531" s="266"/>
      <c r="Q531" s="116"/>
      <c r="R531" s="116"/>
      <c r="S531" s="261" t="s">
        <v>1477</v>
      </c>
      <c r="T531" s="286" t="s">
        <v>1515</v>
      </c>
      <c r="U531" s="261" t="s">
        <v>1477</v>
      </c>
      <c r="V531" s="358" t="s">
        <v>1972</v>
      </c>
      <c r="W531" s="261" t="s">
        <v>1477</v>
      </c>
      <c r="X531" s="261" t="s">
        <v>1477</v>
      </c>
      <c r="Y531" s="261" t="s">
        <v>1477</v>
      </c>
      <c r="Z531" s="260" t="s">
        <v>1477</v>
      </c>
      <c r="AA531" s="260" t="s">
        <v>1477</v>
      </c>
      <c r="AC531" s="370"/>
      <c r="AD531" s="375"/>
      <c r="AE531" s="369"/>
      <c r="AF531" s="369"/>
      <c r="AG531" s="222" t="s">
        <v>777</v>
      </c>
      <c r="AH531" s="147">
        <v>30.9</v>
      </c>
      <c r="AI531" s="146">
        <v>62.6</v>
      </c>
      <c r="AJ531" s="145">
        <v>4.8899999999999997</v>
      </c>
      <c r="AK531" s="116">
        <v>21.5</v>
      </c>
      <c r="AL531" s="144">
        <v>1.7</v>
      </c>
      <c r="AM531" s="116">
        <v>6.7</v>
      </c>
      <c r="AN531" s="116" t="s">
        <v>124</v>
      </c>
      <c r="AO531" s="143">
        <v>43.3</v>
      </c>
      <c r="AP531" s="119" t="s">
        <v>124</v>
      </c>
      <c r="AQ531" s="116">
        <v>39.1</v>
      </c>
      <c r="AR531" s="116">
        <v>60.9</v>
      </c>
      <c r="AS531" s="142">
        <v>0.64203612479474548</v>
      </c>
      <c r="AT531" s="141" t="s">
        <v>124</v>
      </c>
      <c r="AU531" s="116" t="s">
        <v>124</v>
      </c>
      <c r="AV531" s="116">
        <v>4.3</v>
      </c>
      <c r="AW531" s="119">
        <v>11.9</v>
      </c>
      <c r="AX531" s="139">
        <v>28.9</v>
      </c>
      <c r="AY531" s="139">
        <v>88.4</v>
      </c>
      <c r="AZ531" s="360">
        <v>37537</v>
      </c>
      <c r="BA531" s="139">
        <v>11.599999999999994</v>
      </c>
      <c r="BB531" s="139">
        <v>53.2</v>
      </c>
      <c r="BC531" s="139">
        <v>29</v>
      </c>
      <c r="BD531" s="139">
        <v>17.8</v>
      </c>
      <c r="BE531" s="139">
        <v>18</v>
      </c>
      <c r="BF531" s="139">
        <v>11.1</v>
      </c>
      <c r="BG531" s="139">
        <v>39.5</v>
      </c>
      <c r="BH531" s="139">
        <v>24.3</v>
      </c>
      <c r="BI531" s="139">
        <v>2.16</v>
      </c>
      <c r="BJ531" s="117" t="s">
        <v>172</v>
      </c>
      <c r="BK531" s="211" t="s">
        <v>409</v>
      </c>
      <c r="BL531" s="211" t="s">
        <v>409</v>
      </c>
      <c r="BM531" s="211">
        <v>251</v>
      </c>
      <c r="BN531" s="211">
        <v>7.1</v>
      </c>
      <c r="BO531" s="211">
        <v>92.9</v>
      </c>
      <c r="BP531" s="211" t="s">
        <v>409</v>
      </c>
      <c r="BQ531" s="211" t="s">
        <v>409</v>
      </c>
      <c r="BR531" s="211" t="s">
        <v>409</v>
      </c>
      <c r="BS531" s="211" t="s">
        <v>409</v>
      </c>
      <c r="BT531" s="210">
        <v>0</v>
      </c>
      <c r="BU531" s="258">
        <v>8.792762982334418</v>
      </c>
      <c r="BV531" s="138">
        <v>8.7866666666666662E-2</v>
      </c>
    </row>
    <row r="532" spans="1:74">
      <c r="A532" s="116">
        <v>121</v>
      </c>
      <c r="B532" s="116">
        <f>COUNTIFS($D$2:D532,D532,$F$2:F532,F532)</f>
        <v>1</v>
      </c>
      <c r="C532" s="189">
        <v>8708</v>
      </c>
      <c r="D532" s="154" t="s">
        <v>2078</v>
      </c>
      <c r="E532" s="152" t="s">
        <v>838</v>
      </c>
      <c r="F532" s="152">
        <v>9103314847</v>
      </c>
      <c r="G532" s="152">
        <v>27</v>
      </c>
      <c r="H532" s="152" t="s">
        <v>2072</v>
      </c>
      <c r="I532" s="324" t="s">
        <v>1113</v>
      </c>
      <c r="J532" s="153" t="s">
        <v>812</v>
      </c>
      <c r="K532" s="318" t="s">
        <v>670</v>
      </c>
      <c r="L532" s="152">
        <v>14</v>
      </c>
      <c r="M532" s="152" t="s">
        <v>1030</v>
      </c>
      <c r="N532" s="152" t="s">
        <v>843</v>
      </c>
      <c r="O532" s="152"/>
      <c r="P532" s="266"/>
      <c r="Q532" s="116"/>
      <c r="R532" s="116"/>
      <c r="S532" s="351" t="s">
        <v>1521</v>
      </c>
      <c r="T532" s="286" t="s">
        <v>1515</v>
      </c>
      <c r="U532" s="350" t="s">
        <v>1477</v>
      </c>
      <c r="V532" s="264" t="s">
        <v>1514</v>
      </c>
      <c r="W532" s="261" t="s">
        <v>1511</v>
      </c>
      <c r="X532" s="261" t="s">
        <v>1477</v>
      </c>
      <c r="Y532" s="261" t="s">
        <v>1477</v>
      </c>
      <c r="Z532" s="260" t="s">
        <v>1477</v>
      </c>
      <c r="AA532" s="260" t="s">
        <v>1477</v>
      </c>
      <c r="AC532" s="370"/>
      <c r="AD532" s="375"/>
      <c r="AE532" s="369">
        <v>1</v>
      </c>
      <c r="AF532" s="369">
        <v>1000</v>
      </c>
      <c r="AG532" s="222" t="s">
        <v>781</v>
      </c>
      <c r="AH532" s="147">
        <v>44.3</v>
      </c>
      <c r="AI532" s="146">
        <v>36.6</v>
      </c>
      <c r="AJ532" s="145">
        <v>12.9</v>
      </c>
      <c r="AK532" s="116">
        <v>36.9</v>
      </c>
      <c r="AL532" s="144">
        <v>1.1499999999999999</v>
      </c>
      <c r="AM532" s="116">
        <v>2.8</v>
      </c>
      <c r="AN532" s="116" t="s">
        <v>124</v>
      </c>
      <c r="AO532" s="143">
        <v>8.1999999999999993</v>
      </c>
      <c r="AP532" s="119">
        <v>0.1</v>
      </c>
      <c r="AQ532" s="116">
        <v>49.3</v>
      </c>
      <c r="AR532" s="116">
        <v>49.8</v>
      </c>
      <c r="AS532" s="142">
        <v>0.98995983935742971</v>
      </c>
      <c r="AT532" s="141">
        <v>0.28999999999999998</v>
      </c>
      <c r="AU532" s="116" t="s">
        <v>124</v>
      </c>
      <c r="AV532" s="116">
        <v>2.9</v>
      </c>
      <c r="AW532" s="119">
        <v>3.6</v>
      </c>
      <c r="AX532" s="139">
        <v>13.06</v>
      </c>
      <c r="AY532" s="139">
        <v>90.6</v>
      </c>
      <c r="AZ532" s="360">
        <v>42479</v>
      </c>
      <c r="BA532" s="139">
        <v>9.4000000000000057</v>
      </c>
      <c r="BB532" s="139">
        <v>41.46</v>
      </c>
      <c r="BC532" s="139">
        <v>11.5</v>
      </c>
      <c r="BD532" s="139">
        <v>5.32</v>
      </c>
      <c r="BE532" s="139">
        <v>16.8</v>
      </c>
      <c r="BF532" s="139">
        <v>7.74</v>
      </c>
      <c r="BG532" s="139">
        <v>61.6</v>
      </c>
      <c r="BH532" s="139">
        <v>28.4</v>
      </c>
      <c r="BI532" s="139">
        <v>1.71</v>
      </c>
      <c r="BJ532" s="116" t="s">
        <v>792</v>
      </c>
      <c r="BK532" s="211" t="s">
        <v>409</v>
      </c>
      <c r="BL532" s="211" t="s">
        <v>409</v>
      </c>
      <c r="BM532" s="211">
        <v>353</v>
      </c>
      <c r="BN532" s="211">
        <v>9</v>
      </c>
      <c r="BO532" s="211">
        <v>91</v>
      </c>
      <c r="BP532" s="211" t="s">
        <v>409</v>
      </c>
      <c r="BQ532" s="211" t="s">
        <v>409</v>
      </c>
      <c r="BR532" s="211" t="s">
        <v>409</v>
      </c>
      <c r="BS532" s="211" t="s">
        <v>409</v>
      </c>
      <c r="BT532" s="210">
        <v>0</v>
      </c>
      <c r="BU532" s="258">
        <v>0.94403857393337232</v>
      </c>
      <c r="BV532" s="138">
        <v>0.17229333333333333</v>
      </c>
    </row>
    <row r="533" spans="1:74">
      <c r="A533" s="116">
        <v>122</v>
      </c>
      <c r="B533" s="116">
        <f>COUNTIFS($D$2:D533,D533,$F$2:F533,F533)</f>
        <v>1</v>
      </c>
      <c r="C533" s="189">
        <v>8709</v>
      </c>
      <c r="D533" s="154" t="s">
        <v>2077</v>
      </c>
      <c r="E533" s="152" t="s">
        <v>1274</v>
      </c>
      <c r="F533" s="152">
        <v>5601021525</v>
      </c>
      <c r="G533" s="152">
        <v>62</v>
      </c>
      <c r="H533" s="152" t="s">
        <v>2072</v>
      </c>
      <c r="I533" s="324" t="s">
        <v>2076</v>
      </c>
      <c r="J533" s="153" t="s">
        <v>812</v>
      </c>
      <c r="K533" s="318" t="s">
        <v>670</v>
      </c>
      <c r="L533" s="152">
        <v>15</v>
      </c>
      <c r="M533" s="152" t="s">
        <v>1326</v>
      </c>
      <c r="N533" s="152" t="s">
        <v>409</v>
      </c>
      <c r="O533" s="152"/>
      <c r="P533" s="266"/>
      <c r="Q533" s="116"/>
      <c r="R533" s="116"/>
      <c r="S533" s="351" t="s">
        <v>1521</v>
      </c>
      <c r="T533" s="286" t="s">
        <v>1515</v>
      </c>
      <c r="U533" s="350" t="s">
        <v>1477</v>
      </c>
      <c r="V533" s="264" t="s">
        <v>1514</v>
      </c>
      <c r="W533" s="261" t="s">
        <v>1511</v>
      </c>
      <c r="X533" s="261" t="s">
        <v>1477</v>
      </c>
      <c r="Y533" s="261" t="s">
        <v>1477</v>
      </c>
      <c r="Z533" s="260" t="s">
        <v>1477</v>
      </c>
      <c r="AA533" s="260" t="s">
        <v>1477</v>
      </c>
      <c r="AC533" s="370"/>
      <c r="AD533" s="375"/>
      <c r="AE533" s="369"/>
      <c r="AF533" s="369"/>
      <c r="AG533" s="222" t="s">
        <v>781</v>
      </c>
      <c r="AH533" s="147">
        <v>37</v>
      </c>
      <c r="AI533" s="146">
        <v>48.4</v>
      </c>
      <c r="AJ533" s="145">
        <v>11.6</v>
      </c>
      <c r="AK533" s="116">
        <v>20</v>
      </c>
      <c r="AL533" s="144">
        <v>2.2000000000000002</v>
      </c>
      <c r="AM533" s="116">
        <v>5.5</v>
      </c>
      <c r="AN533" s="116" t="s">
        <v>124</v>
      </c>
      <c r="AO533" s="143">
        <v>6.8</v>
      </c>
      <c r="AP533" s="119">
        <v>0.23</v>
      </c>
      <c r="AQ533" s="116">
        <v>50</v>
      </c>
      <c r="AR533" s="116">
        <v>49.7</v>
      </c>
      <c r="AS533" s="142">
        <v>1.0060362173038229</v>
      </c>
      <c r="AT533" s="141">
        <v>0.54</v>
      </c>
      <c r="AU533" s="116" t="s">
        <v>124</v>
      </c>
      <c r="AV533" s="116">
        <v>2.4</v>
      </c>
      <c r="AW533" s="119">
        <v>3</v>
      </c>
      <c r="AX533" s="139">
        <v>14.5</v>
      </c>
      <c r="AY533" s="139">
        <v>93.9</v>
      </c>
      <c r="AZ533" s="360">
        <v>26633</v>
      </c>
      <c r="BA533" s="139">
        <v>6.0999999999999943</v>
      </c>
      <c r="BB533" s="139">
        <v>40.299999999999997</v>
      </c>
      <c r="BC533" s="139">
        <v>20</v>
      </c>
      <c r="BD533" s="139">
        <v>8.9499999999999993</v>
      </c>
      <c r="BE533" s="139">
        <v>12.4</v>
      </c>
      <c r="BF533" s="139">
        <v>5.55</v>
      </c>
      <c r="BG533" s="139">
        <v>57.8</v>
      </c>
      <c r="BH533" s="139">
        <v>25.8</v>
      </c>
      <c r="BI533" s="139">
        <v>6.16</v>
      </c>
      <c r="BJ533" s="116" t="s">
        <v>792</v>
      </c>
      <c r="BK533" s="211" t="s">
        <v>409</v>
      </c>
      <c r="BL533" s="211" t="s">
        <v>409</v>
      </c>
      <c r="BM533" s="211">
        <v>301</v>
      </c>
      <c r="BN533" s="211">
        <v>12.3</v>
      </c>
      <c r="BO533" s="211">
        <v>87.7</v>
      </c>
      <c r="BP533" s="211" t="s">
        <v>409</v>
      </c>
      <c r="BQ533" s="211" t="s">
        <v>409</v>
      </c>
      <c r="BR533" s="211" t="s">
        <v>409</v>
      </c>
      <c r="BS533" s="211" t="s">
        <v>409</v>
      </c>
      <c r="BT533" s="210">
        <v>0</v>
      </c>
      <c r="BU533" s="258">
        <v>2.0762630123675541</v>
      </c>
      <c r="BV533" s="138">
        <v>0.15498666666666669</v>
      </c>
    </row>
    <row r="534" spans="1:74">
      <c r="A534" s="116">
        <v>123</v>
      </c>
      <c r="B534" s="116">
        <f>COUNTIFS($D$2:D534,D534,$F$2:F534,F534)</f>
        <v>1</v>
      </c>
      <c r="C534" s="189">
        <v>8710</v>
      </c>
      <c r="D534" s="154" t="s">
        <v>527</v>
      </c>
      <c r="E534" s="152" t="s">
        <v>826</v>
      </c>
      <c r="F534" s="152">
        <v>490526009</v>
      </c>
      <c r="G534" s="152">
        <v>69</v>
      </c>
      <c r="H534" s="152" t="s">
        <v>2072</v>
      </c>
      <c r="I534" s="324" t="s">
        <v>55</v>
      </c>
      <c r="J534" s="153" t="s">
        <v>812</v>
      </c>
      <c r="K534" s="318" t="s">
        <v>670</v>
      </c>
      <c r="L534" s="152">
        <v>27</v>
      </c>
      <c r="M534" s="152">
        <v>8</v>
      </c>
      <c r="N534" s="152" t="s">
        <v>409</v>
      </c>
      <c r="O534" s="152"/>
      <c r="P534" s="266"/>
      <c r="Q534" s="116"/>
      <c r="R534" s="116"/>
      <c r="S534" s="351" t="s">
        <v>1521</v>
      </c>
      <c r="T534" s="286" t="s">
        <v>1515</v>
      </c>
      <c r="U534" s="350" t="s">
        <v>1477</v>
      </c>
      <c r="V534" s="264" t="s">
        <v>1514</v>
      </c>
      <c r="W534" s="261" t="s">
        <v>1511</v>
      </c>
      <c r="X534" s="261" t="s">
        <v>1477</v>
      </c>
      <c r="Y534" s="261" t="s">
        <v>1477</v>
      </c>
      <c r="Z534" s="260" t="s">
        <v>1477</v>
      </c>
      <c r="AA534" s="260" t="s">
        <v>1477</v>
      </c>
      <c r="AC534" s="370"/>
      <c r="AD534" s="375"/>
      <c r="AE534" s="369">
        <v>4</v>
      </c>
      <c r="AF534" s="369">
        <v>22700</v>
      </c>
      <c r="AG534" s="222" t="s">
        <v>777</v>
      </c>
      <c r="AH534" s="147">
        <v>1.86</v>
      </c>
      <c r="AI534" s="146">
        <v>5.26</v>
      </c>
      <c r="AJ534" s="145">
        <v>91.8</v>
      </c>
      <c r="AK534" s="116">
        <v>1.2</v>
      </c>
      <c r="AL534" s="144">
        <v>0.1</v>
      </c>
      <c r="AM534" s="116">
        <v>6</v>
      </c>
      <c r="AN534" s="116" t="s">
        <v>124</v>
      </c>
      <c r="AO534" s="143">
        <v>5.8</v>
      </c>
      <c r="AP534" s="119">
        <v>0.01</v>
      </c>
      <c r="AQ534" s="116">
        <v>74.5</v>
      </c>
      <c r="AR534" s="116">
        <v>25</v>
      </c>
      <c r="AS534" s="142">
        <v>2.98</v>
      </c>
      <c r="AT534" s="141">
        <v>5.3999999999999999E-2</v>
      </c>
      <c r="AU534" s="116" t="s">
        <v>124</v>
      </c>
      <c r="AV534" s="116">
        <v>3.1</v>
      </c>
      <c r="AW534" s="119">
        <v>1.1000000000000001</v>
      </c>
      <c r="AX534" s="139">
        <v>4.2699999999999996</v>
      </c>
      <c r="AY534" s="139">
        <v>93.5</v>
      </c>
      <c r="AZ534" s="360">
        <v>52418</v>
      </c>
      <c r="BA534" s="139">
        <v>6.5</v>
      </c>
      <c r="BB534" s="139">
        <v>4.8499999999999996</v>
      </c>
      <c r="BC534" s="139">
        <v>51</v>
      </c>
      <c r="BD534" s="139">
        <v>2.71</v>
      </c>
      <c r="BE534" s="139">
        <v>29.4</v>
      </c>
      <c r="BF534" s="139">
        <v>1.56</v>
      </c>
      <c r="BG534" s="139">
        <v>11</v>
      </c>
      <c r="BH534" s="139">
        <v>0.57999999999999996</v>
      </c>
      <c r="BI534" s="139">
        <v>0.04</v>
      </c>
      <c r="BJ534" s="117" t="s">
        <v>778</v>
      </c>
      <c r="BK534" s="211" t="s">
        <v>409</v>
      </c>
      <c r="BL534" s="211" t="s">
        <v>409</v>
      </c>
      <c r="BM534" s="211">
        <v>11722</v>
      </c>
      <c r="BN534" s="211">
        <v>86</v>
      </c>
      <c r="BO534" s="211">
        <v>14</v>
      </c>
      <c r="BP534" s="211" t="s">
        <v>409</v>
      </c>
      <c r="BQ534" s="211" t="s">
        <v>409</v>
      </c>
      <c r="BR534" s="211" t="s">
        <v>409</v>
      </c>
      <c r="BS534" s="211" t="s">
        <v>409</v>
      </c>
      <c r="BT534" s="210">
        <v>0</v>
      </c>
      <c r="BU534" s="258">
        <v>40.980063926088377</v>
      </c>
      <c r="BV534" s="138">
        <v>7.494346666666666</v>
      </c>
    </row>
    <row r="535" spans="1:74">
      <c r="A535" s="116">
        <v>124</v>
      </c>
      <c r="B535" s="116">
        <f>COUNTIFS($D$2:D535,D535,$F$2:F535,F535)</f>
        <v>1</v>
      </c>
      <c r="C535" s="189">
        <v>8711</v>
      </c>
      <c r="D535" s="154" t="s">
        <v>2075</v>
      </c>
      <c r="E535" s="152" t="s">
        <v>1549</v>
      </c>
      <c r="F535" s="152">
        <v>8002093825</v>
      </c>
      <c r="G535" s="152">
        <v>38</v>
      </c>
      <c r="H535" s="152" t="s">
        <v>2072</v>
      </c>
      <c r="I535" s="324" t="s">
        <v>2074</v>
      </c>
      <c r="J535" s="153" t="s">
        <v>812</v>
      </c>
      <c r="K535" s="318" t="s">
        <v>670</v>
      </c>
      <c r="L535" s="152">
        <v>6</v>
      </c>
      <c r="M535" s="152">
        <v>2</v>
      </c>
      <c r="N535" s="152" t="s">
        <v>409</v>
      </c>
      <c r="O535" s="152"/>
      <c r="P535" s="266"/>
      <c r="Q535" s="116"/>
      <c r="R535" s="116"/>
      <c r="S535" s="351" t="s">
        <v>1521</v>
      </c>
      <c r="T535" s="286" t="s">
        <v>1515</v>
      </c>
      <c r="U535" s="350" t="s">
        <v>1477</v>
      </c>
      <c r="V535" s="264" t="s">
        <v>1514</v>
      </c>
      <c r="W535" s="261" t="s">
        <v>1511</v>
      </c>
      <c r="X535" s="261" t="s">
        <v>1477</v>
      </c>
      <c r="Y535" s="261" t="s">
        <v>1477</v>
      </c>
      <c r="Z535" s="260" t="s">
        <v>1477</v>
      </c>
      <c r="AA535" s="260" t="s">
        <v>1477</v>
      </c>
      <c r="AC535" s="370"/>
      <c r="AD535" s="375"/>
      <c r="AE535" s="369">
        <v>1</v>
      </c>
      <c r="AF535" s="369">
        <v>600</v>
      </c>
      <c r="AG535" s="222" t="s">
        <v>781</v>
      </c>
      <c r="AH535" s="147">
        <v>78.099999999999994</v>
      </c>
      <c r="AI535" s="146">
        <v>17.8</v>
      </c>
      <c r="AJ535" s="145">
        <v>3.13</v>
      </c>
      <c r="AK535" s="116">
        <v>66.7</v>
      </c>
      <c r="AL535" s="144">
        <v>0.4</v>
      </c>
      <c r="AM535" s="116">
        <v>0.5</v>
      </c>
      <c r="AN535" s="116" t="s">
        <v>124</v>
      </c>
      <c r="AO535" s="143">
        <v>9</v>
      </c>
      <c r="AP535" s="119">
        <v>0.44</v>
      </c>
      <c r="AQ535" s="116">
        <v>12.7</v>
      </c>
      <c r="AR535" s="116">
        <v>87.1</v>
      </c>
      <c r="AS535" s="142">
        <v>0.14580941446613088</v>
      </c>
      <c r="AT535" s="141">
        <v>0.14000000000000001</v>
      </c>
      <c r="AU535" s="116" t="s">
        <v>124</v>
      </c>
      <c r="AV535" s="116">
        <v>12.5</v>
      </c>
      <c r="AW535" s="119">
        <v>43.6</v>
      </c>
      <c r="AX535" s="139">
        <v>7.68</v>
      </c>
      <c r="AY535" s="139">
        <v>91.5</v>
      </c>
      <c r="AZ535" s="360">
        <v>61371</v>
      </c>
      <c r="BA535" s="139">
        <v>8.5</v>
      </c>
      <c r="BB535" s="139">
        <v>16.18</v>
      </c>
      <c r="BC535" s="139">
        <v>18.100000000000001</v>
      </c>
      <c r="BD535" s="139">
        <v>3.27</v>
      </c>
      <c r="BE535" s="139">
        <v>24.5</v>
      </c>
      <c r="BF535" s="139">
        <v>4.41</v>
      </c>
      <c r="BG535" s="139">
        <v>47.1</v>
      </c>
      <c r="BH535" s="139">
        <v>8.5</v>
      </c>
      <c r="BI535" s="139">
        <v>1.1299999999999999</v>
      </c>
      <c r="BJ535" s="117" t="s">
        <v>793</v>
      </c>
      <c r="BK535" s="211" t="s">
        <v>409</v>
      </c>
      <c r="BL535" s="211" t="s">
        <v>409</v>
      </c>
      <c r="BM535" s="211">
        <v>418</v>
      </c>
      <c r="BN535" s="211">
        <v>3.9</v>
      </c>
      <c r="BO535" s="211">
        <v>96.1</v>
      </c>
      <c r="BP535" s="211" t="s">
        <v>409</v>
      </c>
      <c r="BQ535" s="211" t="s">
        <v>409</v>
      </c>
      <c r="BR535" s="211" t="s">
        <v>409</v>
      </c>
      <c r="BS535" s="211" t="s">
        <v>409</v>
      </c>
      <c r="BT535" s="210">
        <v>0</v>
      </c>
      <c r="BU535" s="258">
        <v>28.505537330735269</v>
      </c>
      <c r="BV535" s="138">
        <v>0.30818666666666666</v>
      </c>
    </row>
    <row r="536" spans="1:74">
      <c r="A536" s="116">
        <v>125</v>
      </c>
      <c r="B536" s="116">
        <f>COUNTIFS($D$2:D536,D536,$F$2:F536,F536)</f>
        <v>1</v>
      </c>
      <c r="C536" s="189">
        <v>8712</v>
      </c>
      <c r="D536" s="154" t="s">
        <v>2073</v>
      </c>
      <c r="E536" s="152" t="s">
        <v>1587</v>
      </c>
      <c r="F536" s="152">
        <v>465716401</v>
      </c>
      <c r="G536" s="152">
        <v>72</v>
      </c>
      <c r="H536" s="152" t="s">
        <v>2072</v>
      </c>
      <c r="I536" s="324" t="s">
        <v>55</v>
      </c>
      <c r="J536" s="153" t="s">
        <v>812</v>
      </c>
      <c r="K536" s="318" t="s">
        <v>670</v>
      </c>
      <c r="L536" s="152">
        <v>17</v>
      </c>
      <c r="M536" s="152">
        <v>1</v>
      </c>
      <c r="N536" s="152" t="s">
        <v>822</v>
      </c>
      <c r="O536" s="152"/>
      <c r="P536" s="266"/>
      <c r="Q536" s="116"/>
      <c r="R536" s="116"/>
      <c r="S536" s="261" t="s">
        <v>1477</v>
      </c>
      <c r="T536" s="261" t="s">
        <v>1477</v>
      </c>
      <c r="U536" s="261" t="s">
        <v>1477</v>
      </c>
      <c r="V536" s="358" t="s">
        <v>1972</v>
      </c>
      <c r="W536" s="261" t="s">
        <v>1477</v>
      </c>
      <c r="X536" s="261" t="s">
        <v>1477</v>
      </c>
      <c r="Y536" s="261" t="s">
        <v>1477</v>
      </c>
      <c r="Z536" s="260" t="s">
        <v>1477</v>
      </c>
      <c r="AA536" s="260" t="s">
        <v>1477</v>
      </c>
      <c r="AC536" s="370"/>
      <c r="AD536" s="375"/>
      <c r="AE536" s="369"/>
      <c r="AF536" s="369"/>
      <c r="AG536" s="222" t="s">
        <v>781</v>
      </c>
      <c r="AH536" s="147">
        <v>11.2</v>
      </c>
      <c r="AI536" s="146">
        <v>80.400000000000006</v>
      </c>
      <c r="AJ536" s="145">
        <v>6.52</v>
      </c>
      <c r="AK536" s="116">
        <v>5.7</v>
      </c>
      <c r="AL536" s="144">
        <v>1.2</v>
      </c>
      <c r="AM536" s="116">
        <v>11.7</v>
      </c>
      <c r="AN536" s="116" t="s">
        <v>124</v>
      </c>
      <c r="AO536" s="143">
        <v>61.5</v>
      </c>
      <c r="AP536" s="119" t="s">
        <v>124</v>
      </c>
      <c r="AQ536" s="116">
        <v>40.700000000000003</v>
      </c>
      <c r="AR536" s="116">
        <v>59.7</v>
      </c>
      <c r="AS536" s="142">
        <v>0.68174204355108881</v>
      </c>
      <c r="AT536" s="141" t="s">
        <v>124</v>
      </c>
      <c r="AU536" s="116" t="s">
        <v>124</v>
      </c>
      <c r="AV536" s="116">
        <v>4.9000000000000004</v>
      </c>
      <c r="AW536" s="119">
        <v>16.600000000000001</v>
      </c>
      <c r="AX536" s="118" t="s">
        <v>124</v>
      </c>
      <c r="AY536" s="118" t="s">
        <v>124</v>
      </c>
      <c r="AZ536" s="118" t="s">
        <v>124</v>
      </c>
      <c r="BA536" s="118" t="s">
        <v>124</v>
      </c>
      <c r="BB536" s="118" t="s">
        <v>124</v>
      </c>
      <c r="BC536" s="118" t="s">
        <v>124</v>
      </c>
      <c r="BD536" s="118" t="s">
        <v>124</v>
      </c>
      <c r="BE536" s="118" t="s">
        <v>124</v>
      </c>
      <c r="BF536" s="118" t="s">
        <v>124</v>
      </c>
      <c r="BG536" s="118" t="s">
        <v>124</v>
      </c>
      <c r="BH536" s="118" t="s">
        <v>124</v>
      </c>
      <c r="BI536" s="118" t="s">
        <v>124</v>
      </c>
      <c r="BJ536" s="117" t="s">
        <v>792</v>
      </c>
      <c r="BK536" s="211">
        <v>1</v>
      </c>
      <c r="BL536" s="211" t="s">
        <v>409</v>
      </c>
      <c r="BM536" s="211">
        <v>249</v>
      </c>
      <c r="BN536" s="211">
        <v>49.8</v>
      </c>
      <c r="BO536" s="211">
        <v>50.2</v>
      </c>
      <c r="BP536" s="211" t="s">
        <v>409</v>
      </c>
      <c r="BQ536" s="211" t="s">
        <v>409</v>
      </c>
      <c r="BR536" s="211" t="s">
        <v>409</v>
      </c>
      <c r="BS536" s="211" t="s">
        <v>409</v>
      </c>
      <c r="BT536" s="210">
        <v>0</v>
      </c>
      <c r="BU536" s="258">
        <v>12.121837893649975</v>
      </c>
      <c r="BV536" s="138">
        <v>3.130666666666667E-2</v>
      </c>
    </row>
    <row r="537" spans="1:74">
      <c r="A537" s="116">
        <v>126</v>
      </c>
      <c r="B537" s="116">
        <f>COUNTIFS($D$2:D537,D537,$F$2:F537,F537)</f>
        <v>1</v>
      </c>
      <c r="C537" s="374">
        <v>8713</v>
      </c>
      <c r="D537" s="284" t="s">
        <v>2071</v>
      </c>
      <c r="E537" s="373" t="s">
        <v>2070</v>
      </c>
      <c r="F537" s="152">
        <v>320828426</v>
      </c>
      <c r="G537" s="152">
        <v>86</v>
      </c>
      <c r="H537" s="152" t="s">
        <v>2068</v>
      </c>
      <c r="I537" s="372" t="s">
        <v>614</v>
      </c>
      <c r="J537" s="371" t="s">
        <v>1031</v>
      </c>
      <c r="K537" s="318" t="s">
        <v>670</v>
      </c>
      <c r="L537" s="152">
        <v>3.5</v>
      </c>
      <c r="M537" s="152" t="s">
        <v>1064</v>
      </c>
      <c r="N537" s="152" t="s">
        <v>822</v>
      </c>
      <c r="O537" s="152"/>
      <c r="P537" s="266" t="s">
        <v>2046</v>
      </c>
      <c r="Q537" s="116"/>
      <c r="R537" s="116"/>
      <c r="S537" s="261" t="s">
        <v>1477</v>
      </c>
      <c r="T537" s="261" t="s">
        <v>1477</v>
      </c>
      <c r="U537" s="261" t="s">
        <v>1477</v>
      </c>
      <c r="V537" s="358" t="s">
        <v>1972</v>
      </c>
      <c r="W537" s="261" t="s">
        <v>1477</v>
      </c>
      <c r="X537" s="261" t="s">
        <v>1477</v>
      </c>
      <c r="Y537" s="261" t="s">
        <v>1477</v>
      </c>
      <c r="Z537" s="260" t="s">
        <v>1477</v>
      </c>
      <c r="AA537" s="260" t="s">
        <v>1477</v>
      </c>
      <c r="AC537" s="116" t="s">
        <v>124</v>
      </c>
      <c r="AD537" s="137" t="s">
        <v>124</v>
      </c>
      <c r="AG537" s="222" t="s">
        <v>1029</v>
      </c>
      <c r="AH537" s="147">
        <v>38.1</v>
      </c>
      <c r="AI537" s="146">
        <v>7.3</v>
      </c>
      <c r="AJ537" s="145">
        <v>48.6</v>
      </c>
      <c r="AK537" s="116">
        <v>26.6</v>
      </c>
      <c r="AL537" s="144">
        <v>8.6999999999999993</v>
      </c>
      <c r="AM537" s="116">
        <v>22.8</v>
      </c>
      <c r="AN537" s="116" t="s">
        <v>124</v>
      </c>
      <c r="AO537" s="143">
        <v>18.2</v>
      </c>
      <c r="AP537" s="119" t="s">
        <v>124</v>
      </c>
      <c r="AQ537" s="116">
        <v>52.7</v>
      </c>
      <c r="AR537" s="116">
        <v>47.3</v>
      </c>
      <c r="AS537" s="142">
        <v>1.1141649048625795</v>
      </c>
      <c r="AT537" s="141" t="s">
        <v>124</v>
      </c>
      <c r="AU537" s="116" t="s">
        <v>124</v>
      </c>
      <c r="AV537" s="116">
        <v>11</v>
      </c>
      <c r="AW537" s="119">
        <v>10.1</v>
      </c>
      <c r="AX537" s="118" t="s">
        <v>124</v>
      </c>
      <c r="AY537" s="118" t="s">
        <v>124</v>
      </c>
      <c r="AZ537" s="118" t="s">
        <v>124</v>
      </c>
      <c r="BA537" s="118" t="s">
        <v>124</v>
      </c>
      <c r="BB537" s="118" t="s">
        <v>124</v>
      </c>
      <c r="BC537" s="118" t="s">
        <v>124</v>
      </c>
      <c r="BD537" s="118" t="s">
        <v>124</v>
      </c>
      <c r="BE537" s="118" t="s">
        <v>124</v>
      </c>
      <c r="BF537" s="118" t="s">
        <v>124</v>
      </c>
      <c r="BG537" s="118" t="s">
        <v>124</v>
      </c>
      <c r="BH537" s="118" t="s">
        <v>124</v>
      </c>
      <c r="BI537" s="118" t="s">
        <v>124</v>
      </c>
      <c r="BJ537" s="116" t="s">
        <v>790</v>
      </c>
      <c r="BK537" s="211">
        <v>19.2</v>
      </c>
      <c r="BL537" s="211" t="s">
        <v>409</v>
      </c>
      <c r="BM537" s="211" t="s">
        <v>409</v>
      </c>
      <c r="BN537" s="211" t="s">
        <v>409</v>
      </c>
      <c r="BO537" s="211" t="s">
        <v>409</v>
      </c>
      <c r="BP537" s="211" t="s">
        <v>409</v>
      </c>
      <c r="BQ537" s="211" t="s">
        <v>409</v>
      </c>
      <c r="BR537" s="211" t="s">
        <v>409</v>
      </c>
      <c r="BS537" s="211" t="s">
        <v>409</v>
      </c>
      <c r="BT537" s="211" t="s">
        <v>409</v>
      </c>
      <c r="BU537" s="258">
        <v>0.80856554315594087</v>
      </c>
      <c r="BV537" s="138">
        <v>9.5253333333333329E-2</v>
      </c>
    </row>
    <row r="538" spans="1:74">
      <c r="A538" s="116">
        <v>127</v>
      </c>
      <c r="B538" s="116">
        <f>COUNTIFS($D$2:D538,D538,$F$2:F538,F538)</f>
        <v>1</v>
      </c>
      <c r="C538" s="189">
        <v>8714</v>
      </c>
      <c r="D538" s="154" t="s">
        <v>2069</v>
      </c>
      <c r="E538" s="152" t="s">
        <v>1027</v>
      </c>
      <c r="F538" s="152">
        <v>7206085766</v>
      </c>
      <c r="G538" s="152">
        <v>46</v>
      </c>
      <c r="H538" s="152" t="s">
        <v>2068</v>
      </c>
      <c r="I538" s="324" t="s">
        <v>529</v>
      </c>
      <c r="J538" s="153" t="s">
        <v>812</v>
      </c>
      <c r="K538" s="318" t="s">
        <v>670</v>
      </c>
      <c r="L538" s="152">
        <v>29</v>
      </c>
      <c r="M538" s="152" t="s">
        <v>1577</v>
      </c>
      <c r="N538" s="152" t="s">
        <v>409</v>
      </c>
      <c r="O538" s="152"/>
      <c r="P538" s="266" t="s">
        <v>2046</v>
      </c>
      <c r="Q538" s="116"/>
      <c r="R538" s="116"/>
      <c r="S538" s="351" t="s">
        <v>1521</v>
      </c>
      <c r="T538" s="286" t="s">
        <v>1515</v>
      </c>
      <c r="U538" s="350" t="s">
        <v>1477</v>
      </c>
      <c r="V538" s="264" t="s">
        <v>1514</v>
      </c>
      <c r="W538" s="261" t="s">
        <v>1511</v>
      </c>
      <c r="X538" s="261" t="s">
        <v>1477</v>
      </c>
      <c r="Y538" s="261" t="s">
        <v>1477</v>
      </c>
      <c r="Z538" s="260" t="s">
        <v>1477</v>
      </c>
      <c r="AA538" s="260" t="s">
        <v>1477</v>
      </c>
      <c r="AC538" s="118">
        <v>522473</v>
      </c>
      <c r="AD538" s="137">
        <v>130618.25</v>
      </c>
      <c r="AE538" s="116">
        <v>4</v>
      </c>
      <c r="AF538" s="116">
        <v>32200</v>
      </c>
      <c r="AG538" s="222" t="s">
        <v>777</v>
      </c>
      <c r="AH538" s="147">
        <v>0.82</v>
      </c>
      <c r="AI538" s="146">
        <v>6.33</v>
      </c>
      <c r="AJ538" s="145">
        <v>91.7</v>
      </c>
      <c r="AK538" s="116">
        <v>0.5</v>
      </c>
      <c r="AL538" s="144">
        <v>0.1</v>
      </c>
      <c r="AM538" s="116">
        <v>11.3</v>
      </c>
      <c r="AN538" s="116" t="s">
        <v>124</v>
      </c>
      <c r="AO538" s="143">
        <v>1.1000000000000001</v>
      </c>
      <c r="AP538" s="361">
        <v>1.6E-2</v>
      </c>
      <c r="AQ538" s="116">
        <v>81.8</v>
      </c>
      <c r="AR538" s="116">
        <v>17.7</v>
      </c>
      <c r="AS538" s="142">
        <v>4.6214689265536721</v>
      </c>
      <c r="AT538" s="141">
        <v>0.01</v>
      </c>
      <c r="AU538" s="116" t="s">
        <v>124</v>
      </c>
      <c r="AV538" s="116">
        <v>2</v>
      </c>
      <c r="AW538" s="119">
        <v>6</v>
      </c>
      <c r="AX538" s="139">
        <v>6.23</v>
      </c>
      <c r="AY538" s="139">
        <v>93.6</v>
      </c>
      <c r="AZ538" s="360">
        <v>54907</v>
      </c>
      <c r="BA538" s="139">
        <v>6.4000000000000057</v>
      </c>
      <c r="BB538" s="140">
        <v>6.3900000000000006</v>
      </c>
      <c r="BC538" s="139">
        <v>57.6</v>
      </c>
      <c r="BD538" s="139">
        <v>4.13</v>
      </c>
      <c r="BE538" s="139">
        <v>29.2</v>
      </c>
      <c r="BF538" s="139">
        <v>2.1</v>
      </c>
      <c r="BG538" s="139">
        <v>2.25</v>
      </c>
      <c r="BH538" s="139">
        <v>0.16</v>
      </c>
      <c r="BI538" s="139">
        <v>2.3E-2</v>
      </c>
      <c r="BJ538" s="117" t="s">
        <v>778</v>
      </c>
      <c r="BK538" s="211">
        <v>80.400000000000006</v>
      </c>
      <c r="BL538" s="211" t="s">
        <v>409</v>
      </c>
      <c r="BM538" s="211">
        <v>17907</v>
      </c>
      <c r="BN538" s="211">
        <v>83.7</v>
      </c>
      <c r="BO538" s="211">
        <v>16.3</v>
      </c>
      <c r="BP538" s="211">
        <v>28.9</v>
      </c>
      <c r="BQ538" s="211" t="s">
        <v>411</v>
      </c>
      <c r="BR538" s="211" t="s">
        <v>409</v>
      </c>
      <c r="BS538" s="211">
        <v>3.55</v>
      </c>
      <c r="BT538" s="210">
        <v>0</v>
      </c>
      <c r="BU538" s="258">
        <v>84.560609953209678</v>
      </c>
      <c r="BV538" s="138">
        <v>11.14696</v>
      </c>
    </row>
    <row r="539" spans="1:74">
      <c r="A539" s="116">
        <v>128</v>
      </c>
      <c r="B539" s="116">
        <f>COUNTIFS($D$2:D539,D539,$F$2:F539,F539)</f>
        <v>1</v>
      </c>
      <c r="C539" s="189">
        <v>8715</v>
      </c>
      <c r="D539" s="154" t="s">
        <v>161</v>
      </c>
      <c r="E539" s="152" t="s">
        <v>888</v>
      </c>
      <c r="F539" s="152">
        <v>7501034596</v>
      </c>
      <c r="G539" s="152">
        <v>43</v>
      </c>
      <c r="H539" s="152" t="s">
        <v>2068</v>
      </c>
      <c r="I539" s="324" t="s">
        <v>363</v>
      </c>
      <c r="J539" s="153" t="s">
        <v>812</v>
      </c>
      <c r="K539" s="318" t="s">
        <v>670</v>
      </c>
      <c r="L539" s="152">
        <v>16</v>
      </c>
      <c r="M539" s="152" t="s">
        <v>2067</v>
      </c>
      <c r="N539" s="152" t="s">
        <v>409</v>
      </c>
      <c r="O539" s="152"/>
      <c r="P539" s="266" t="s">
        <v>2046</v>
      </c>
      <c r="Q539" s="116"/>
      <c r="R539" s="116"/>
      <c r="S539" s="261" t="s">
        <v>1477</v>
      </c>
      <c r="T539" s="286" t="s">
        <v>1515</v>
      </c>
      <c r="U539" s="261" t="s">
        <v>1477</v>
      </c>
      <c r="V539" s="358" t="s">
        <v>1972</v>
      </c>
      <c r="W539" s="261" t="s">
        <v>1477</v>
      </c>
      <c r="X539" s="261" t="s">
        <v>1477</v>
      </c>
      <c r="Y539" s="261" t="s">
        <v>1477</v>
      </c>
      <c r="Z539" s="260" t="s">
        <v>1477</v>
      </c>
      <c r="AA539" s="260" t="s">
        <v>1477</v>
      </c>
      <c r="AC539" s="118">
        <v>6284</v>
      </c>
      <c r="AD539" s="137">
        <v>157.1</v>
      </c>
      <c r="AG539" s="222" t="s">
        <v>777</v>
      </c>
      <c r="AH539" s="147">
        <v>22.5</v>
      </c>
      <c r="AI539" s="146">
        <v>44.2</v>
      </c>
      <c r="AJ539" s="145">
        <v>31.6</v>
      </c>
      <c r="AK539" s="116">
        <v>16.600000000000001</v>
      </c>
      <c r="AL539" s="144">
        <v>1.1000000000000001</v>
      </c>
      <c r="AM539" s="116">
        <v>4.9000000000000004</v>
      </c>
      <c r="AN539" s="116" t="s">
        <v>124</v>
      </c>
      <c r="AO539" s="143">
        <v>21.8</v>
      </c>
      <c r="AP539" s="119" t="s">
        <v>124</v>
      </c>
      <c r="AQ539" s="116">
        <v>32.700000000000003</v>
      </c>
      <c r="AR539" s="116">
        <v>67.3</v>
      </c>
      <c r="AS539" s="142">
        <v>0.48588410104011892</v>
      </c>
      <c r="AT539" s="141" t="s">
        <v>124</v>
      </c>
      <c r="AU539" s="116" t="s">
        <v>124</v>
      </c>
      <c r="AV539" s="116">
        <v>20.6</v>
      </c>
      <c r="AW539" s="119">
        <v>17.899999999999999</v>
      </c>
      <c r="AX539" s="139">
        <v>35.1</v>
      </c>
      <c r="AY539" s="139">
        <v>92.8</v>
      </c>
      <c r="AZ539" s="360">
        <v>41313</v>
      </c>
      <c r="BA539" s="139">
        <v>7.2000000000000028</v>
      </c>
      <c r="BB539" s="140">
        <v>45.8</v>
      </c>
      <c r="BC539" s="139">
        <v>49.5</v>
      </c>
      <c r="BD539" s="139">
        <v>25</v>
      </c>
      <c r="BE539" s="139">
        <v>20.100000000000001</v>
      </c>
      <c r="BF539" s="139">
        <v>10.1</v>
      </c>
      <c r="BG539" s="139">
        <v>21.3</v>
      </c>
      <c r="BH539" s="139">
        <v>10.7</v>
      </c>
      <c r="BI539" s="139">
        <v>1.24</v>
      </c>
      <c r="BJ539" s="118" t="s">
        <v>786</v>
      </c>
      <c r="BK539" s="211" t="s">
        <v>409</v>
      </c>
      <c r="BL539" s="211" t="s">
        <v>409</v>
      </c>
      <c r="BM539" s="211">
        <v>180</v>
      </c>
      <c r="BN539" s="211">
        <v>23.9</v>
      </c>
      <c r="BO539" s="211">
        <v>76.099999999999994</v>
      </c>
      <c r="BP539" s="211" t="s">
        <v>409</v>
      </c>
      <c r="BQ539" s="211" t="s">
        <v>409</v>
      </c>
      <c r="BR539" s="211" t="s">
        <v>409</v>
      </c>
      <c r="BS539" s="211" t="s">
        <v>409</v>
      </c>
      <c r="BT539" s="210">
        <v>0</v>
      </c>
      <c r="BU539" s="258">
        <v>22.221565032235169</v>
      </c>
      <c r="BV539" s="138">
        <v>0.10018666666666667</v>
      </c>
    </row>
    <row r="540" spans="1:74">
      <c r="A540" s="116">
        <v>129</v>
      </c>
      <c r="B540" s="116">
        <f>COUNTIFS($D$2:D540,D540,$F$2:F540,F540)</f>
        <v>4</v>
      </c>
      <c r="C540" s="189">
        <v>8722</v>
      </c>
      <c r="D540" s="154" t="s">
        <v>1558</v>
      </c>
      <c r="E540" s="152" t="s">
        <v>1293</v>
      </c>
      <c r="F540" s="152">
        <v>455408485</v>
      </c>
      <c r="G540" s="152">
        <v>73</v>
      </c>
      <c r="H540" s="152" t="s">
        <v>2066</v>
      </c>
      <c r="I540" s="324" t="s">
        <v>613</v>
      </c>
      <c r="J540" s="153" t="s">
        <v>812</v>
      </c>
      <c r="K540" s="318" t="s">
        <v>670</v>
      </c>
      <c r="L540" s="152">
        <v>19</v>
      </c>
      <c r="M540" s="152">
        <v>5</v>
      </c>
      <c r="N540" s="152" t="s">
        <v>409</v>
      </c>
      <c r="O540" s="152"/>
      <c r="P540" s="266" t="s">
        <v>2046</v>
      </c>
      <c r="Q540" s="116"/>
      <c r="R540" s="116"/>
      <c r="S540" s="351" t="s">
        <v>1521</v>
      </c>
      <c r="T540" s="286" t="s">
        <v>1515</v>
      </c>
      <c r="U540" s="350" t="s">
        <v>1477</v>
      </c>
      <c r="V540" s="264" t="s">
        <v>1514</v>
      </c>
      <c r="W540" s="261" t="s">
        <v>1511</v>
      </c>
      <c r="X540" s="261" t="s">
        <v>1477</v>
      </c>
      <c r="Y540" s="261" t="s">
        <v>1477</v>
      </c>
      <c r="Z540" s="260" t="s">
        <v>1477</v>
      </c>
      <c r="AA540" s="260" t="s">
        <v>1477</v>
      </c>
      <c r="AC540" s="370">
        <v>50367</v>
      </c>
      <c r="AD540" s="137">
        <v>1259.175</v>
      </c>
      <c r="AE540" s="369">
        <v>1</v>
      </c>
      <c r="AF540" s="369">
        <v>860</v>
      </c>
      <c r="AG540" s="222" t="s">
        <v>781</v>
      </c>
      <c r="AH540" s="147">
        <v>66.400000000000006</v>
      </c>
      <c r="AI540" s="146">
        <v>16.8</v>
      </c>
      <c r="AJ540" s="145">
        <v>16</v>
      </c>
      <c r="AK540" s="116">
        <v>36.200000000000003</v>
      </c>
      <c r="AL540" s="144">
        <v>1.4</v>
      </c>
      <c r="AM540" s="116">
        <v>2.4</v>
      </c>
      <c r="AN540" s="116" t="s">
        <v>124</v>
      </c>
      <c r="AO540" s="143">
        <v>1.7</v>
      </c>
      <c r="AP540" s="361">
        <v>8.0000000000000002E-3</v>
      </c>
      <c r="AQ540" s="116">
        <v>54.9</v>
      </c>
      <c r="AR540" s="116">
        <v>44.5</v>
      </c>
      <c r="AS540" s="142">
        <v>1.2337078651685394</v>
      </c>
      <c r="AT540" s="141">
        <v>0.6</v>
      </c>
      <c r="AU540" s="116" t="s">
        <v>124</v>
      </c>
      <c r="AV540" s="116">
        <v>2</v>
      </c>
      <c r="AW540" s="119">
        <v>3.1</v>
      </c>
      <c r="AX540" s="139">
        <v>7.0699999999999994</v>
      </c>
      <c r="AY540" s="139">
        <v>91.4</v>
      </c>
      <c r="AZ540" s="360">
        <v>38122</v>
      </c>
      <c r="BA540" s="139">
        <v>8.5999999999999943</v>
      </c>
      <c r="BB540" s="140">
        <v>13.919999999999998</v>
      </c>
      <c r="BC540" s="139">
        <v>11.4</v>
      </c>
      <c r="BD540" s="139">
        <v>1.8</v>
      </c>
      <c r="BE540" s="139">
        <v>33.299999999999997</v>
      </c>
      <c r="BF540" s="139">
        <v>5.27</v>
      </c>
      <c r="BG540" s="139">
        <v>43.3</v>
      </c>
      <c r="BH540" s="139">
        <v>6.85</v>
      </c>
      <c r="BI540" s="139">
        <v>2.11</v>
      </c>
      <c r="BJ540" s="117" t="s">
        <v>173</v>
      </c>
      <c r="BK540" s="211" t="s">
        <v>409</v>
      </c>
      <c r="BL540" s="211" t="s">
        <v>409</v>
      </c>
      <c r="BM540" s="211">
        <v>109</v>
      </c>
      <c r="BN540" s="211">
        <v>26.6</v>
      </c>
      <c r="BO540" s="211">
        <v>73.400000000000006</v>
      </c>
      <c r="BP540" s="211" t="s">
        <v>409</v>
      </c>
      <c r="BQ540" s="211" t="s">
        <v>409</v>
      </c>
      <c r="BR540" s="211" t="s">
        <v>409</v>
      </c>
      <c r="BS540" s="211" t="s">
        <v>409</v>
      </c>
      <c r="BT540" s="210">
        <v>0</v>
      </c>
      <c r="BU540" s="258">
        <v>0.70736842105263154</v>
      </c>
      <c r="BV540" s="138">
        <v>7.1680000000000008E-2</v>
      </c>
    </row>
    <row r="541" spans="1:74">
      <c r="A541" s="116">
        <v>130</v>
      </c>
      <c r="B541" s="116">
        <f>COUNTIFS($D$2:D541,D541,$F$2:F541,F541)</f>
        <v>1</v>
      </c>
      <c r="C541" s="189">
        <v>8735</v>
      </c>
      <c r="D541" s="154" t="s">
        <v>2065</v>
      </c>
      <c r="E541" s="152" t="s">
        <v>1051</v>
      </c>
      <c r="F541" s="152">
        <v>8508185796</v>
      </c>
      <c r="G541" s="152">
        <v>33</v>
      </c>
      <c r="H541" s="152" t="s">
        <v>2064</v>
      </c>
      <c r="I541" s="324" t="s">
        <v>2063</v>
      </c>
      <c r="J541" s="153" t="s">
        <v>812</v>
      </c>
      <c r="K541" s="318" t="s">
        <v>670</v>
      </c>
      <c r="L541" s="152">
        <v>17</v>
      </c>
      <c r="M541" s="152" t="s">
        <v>1344</v>
      </c>
      <c r="N541" s="152" t="s">
        <v>843</v>
      </c>
      <c r="O541" s="152"/>
      <c r="P541" s="266" t="s">
        <v>2046</v>
      </c>
      <c r="Q541" s="116"/>
      <c r="R541" s="116"/>
      <c r="S541" s="351" t="s">
        <v>1521</v>
      </c>
      <c r="T541" s="286" t="s">
        <v>1515</v>
      </c>
      <c r="U541" s="350" t="s">
        <v>1477</v>
      </c>
      <c r="V541" s="264" t="s">
        <v>1514</v>
      </c>
      <c r="W541" s="261" t="s">
        <v>1511</v>
      </c>
      <c r="X541" s="261" t="s">
        <v>1477</v>
      </c>
      <c r="Y541" s="261" t="s">
        <v>1477</v>
      </c>
      <c r="Z541" s="260" t="s">
        <v>1477</v>
      </c>
      <c r="AA541" s="260" t="s">
        <v>1477</v>
      </c>
      <c r="AC541" s="118">
        <v>80849</v>
      </c>
      <c r="AD541" s="362">
        <v>6063.6750000000002</v>
      </c>
      <c r="AE541" s="116">
        <v>2</v>
      </c>
      <c r="AF541" s="116">
        <v>2600</v>
      </c>
      <c r="AG541" s="222" t="s">
        <v>781</v>
      </c>
      <c r="AH541" s="147">
        <v>78.2</v>
      </c>
      <c r="AI541" s="146">
        <v>19.100000000000001</v>
      </c>
      <c r="AJ541" s="145">
        <v>1.81</v>
      </c>
      <c r="AK541" s="116">
        <v>42</v>
      </c>
      <c r="AL541" s="144">
        <v>6.5</v>
      </c>
      <c r="AM541" s="116">
        <v>9.8000000000000007</v>
      </c>
      <c r="AN541" s="116" t="s">
        <v>124</v>
      </c>
      <c r="AO541" s="122">
        <v>3.1</v>
      </c>
      <c r="AQ541" s="116">
        <v>79.599999999999994</v>
      </c>
      <c r="AR541" s="116">
        <v>20.399999999999999</v>
      </c>
      <c r="AS541" s="142">
        <v>3.9019607843137254</v>
      </c>
      <c r="AT541" s="141">
        <v>0.1</v>
      </c>
      <c r="AU541" s="116" t="s">
        <v>124</v>
      </c>
      <c r="AV541" s="116">
        <v>5.0999999999999996</v>
      </c>
      <c r="AW541" s="119">
        <v>9</v>
      </c>
      <c r="AX541" s="139">
        <v>2.98</v>
      </c>
      <c r="AY541" s="139">
        <v>94.7</v>
      </c>
      <c r="AZ541" s="360">
        <v>91167</v>
      </c>
      <c r="BA541" s="139">
        <v>5.2999999999999972</v>
      </c>
      <c r="BB541" s="140">
        <v>18.38</v>
      </c>
      <c r="BC541" s="139">
        <v>4.49</v>
      </c>
      <c r="BD541" s="139">
        <v>0.88</v>
      </c>
      <c r="BE541" s="139">
        <v>10.7</v>
      </c>
      <c r="BF541" s="139">
        <v>2.1</v>
      </c>
      <c r="BG541" s="139">
        <v>78.7</v>
      </c>
      <c r="BH541" s="139">
        <v>15.4</v>
      </c>
      <c r="BI541" s="139">
        <v>2.4900000000000002</v>
      </c>
      <c r="BJ541" s="117" t="s">
        <v>793</v>
      </c>
      <c r="BK541" s="211" t="s">
        <v>409</v>
      </c>
      <c r="BL541" s="211" t="s">
        <v>409</v>
      </c>
      <c r="BM541" s="211">
        <v>795</v>
      </c>
      <c r="BN541" s="211">
        <v>3.8</v>
      </c>
      <c r="BO541" s="211">
        <v>96.2</v>
      </c>
      <c r="BP541" s="211" t="s">
        <v>409</v>
      </c>
      <c r="BQ541" s="211" t="s">
        <v>409</v>
      </c>
      <c r="BR541" s="211" t="s">
        <v>409</v>
      </c>
      <c r="BS541" s="211" t="s">
        <v>409</v>
      </c>
      <c r="BT541" s="210">
        <v>0</v>
      </c>
      <c r="BU541" s="258">
        <v>3.1047344395440284</v>
      </c>
      <c r="BV541" s="138">
        <v>0.45016</v>
      </c>
    </row>
    <row r="542" spans="1:74">
      <c r="A542" s="116">
        <v>131</v>
      </c>
      <c r="B542" s="116">
        <f>COUNTIFS($D$2:D542,D542,$F$2:F542,F542)</f>
        <v>1</v>
      </c>
      <c r="C542" s="189">
        <v>8743</v>
      </c>
      <c r="D542" s="154" t="s">
        <v>56</v>
      </c>
      <c r="E542" s="152" t="s">
        <v>941</v>
      </c>
      <c r="F542" s="152">
        <v>6206122076</v>
      </c>
      <c r="G542" s="152">
        <v>56</v>
      </c>
      <c r="H542" s="152" t="s">
        <v>2059</v>
      </c>
      <c r="I542" s="324" t="s">
        <v>57</v>
      </c>
      <c r="J542" s="153" t="s">
        <v>812</v>
      </c>
      <c r="K542" s="318" t="s">
        <v>670</v>
      </c>
      <c r="L542" s="152">
        <v>19</v>
      </c>
      <c r="M542" s="152">
        <v>10</v>
      </c>
      <c r="N542" s="152" t="s">
        <v>843</v>
      </c>
      <c r="O542" s="152"/>
      <c r="P542" s="266" t="s">
        <v>2046</v>
      </c>
      <c r="Q542" s="116"/>
      <c r="R542" s="116"/>
      <c r="S542" s="351" t="s">
        <v>1521</v>
      </c>
      <c r="T542" s="286" t="s">
        <v>1515</v>
      </c>
      <c r="U542" s="350" t="s">
        <v>1477</v>
      </c>
      <c r="V542" s="264" t="s">
        <v>1514</v>
      </c>
      <c r="W542" s="261" t="s">
        <v>1511</v>
      </c>
      <c r="X542" s="261" t="s">
        <v>1477</v>
      </c>
      <c r="Y542" s="261" t="s">
        <v>1477</v>
      </c>
      <c r="Z542" s="260" t="s">
        <v>1477</v>
      </c>
      <c r="AA542" s="260" t="s">
        <v>1477</v>
      </c>
      <c r="AC542" s="118"/>
      <c r="AD542" s="362"/>
      <c r="AE542" s="116" t="s">
        <v>1493</v>
      </c>
      <c r="AG542" s="222" t="s">
        <v>777</v>
      </c>
      <c r="AH542" s="147">
        <v>47.6</v>
      </c>
      <c r="AI542" s="146">
        <v>45.5</v>
      </c>
      <c r="AJ542" s="145">
        <v>6.07</v>
      </c>
      <c r="AK542" s="116">
        <v>27.8</v>
      </c>
      <c r="AL542" s="144">
        <v>5.5</v>
      </c>
      <c r="AM542" s="116">
        <v>10.5</v>
      </c>
      <c r="AN542" s="116" t="s">
        <v>124</v>
      </c>
      <c r="AO542" s="122">
        <v>0.9</v>
      </c>
      <c r="AP542" s="119">
        <v>0.4</v>
      </c>
      <c r="AQ542" s="116">
        <v>46.4</v>
      </c>
      <c r="AR542" s="116">
        <v>53.3</v>
      </c>
      <c r="AS542" s="142">
        <v>0.87054409005628519</v>
      </c>
      <c r="AT542" s="141">
        <v>0.3</v>
      </c>
      <c r="AU542" s="116" t="s">
        <v>124</v>
      </c>
      <c r="AV542" s="116">
        <v>0.6</v>
      </c>
      <c r="AW542" s="119">
        <v>0.7</v>
      </c>
      <c r="AX542" s="139">
        <v>13.219999999999999</v>
      </c>
      <c r="AY542" s="139">
        <v>99.6</v>
      </c>
      <c r="AZ542" s="360">
        <v>59136</v>
      </c>
      <c r="BA542" s="139">
        <v>0.40000000000000568</v>
      </c>
      <c r="BB542" s="140">
        <v>43.019999999999996</v>
      </c>
      <c r="BC542" s="139">
        <v>19.899999999999999</v>
      </c>
      <c r="BD542" s="139">
        <v>8.83</v>
      </c>
      <c r="BE542" s="139">
        <v>9.9</v>
      </c>
      <c r="BF542" s="139">
        <v>4.3899999999999997</v>
      </c>
      <c r="BG542" s="139">
        <v>67.2</v>
      </c>
      <c r="BH542" s="139">
        <v>29.8</v>
      </c>
      <c r="BI542" s="139">
        <v>3.12</v>
      </c>
      <c r="BJ542" s="117" t="s">
        <v>792</v>
      </c>
      <c r="BK542" s="211" t="s">
        <v>409</v>
      </c>
      <c r="BL542" s="211" t="s">
        <v>409</v>
      </c>
      <c r="BM542" s="211">
        <v>758</v>
      </c>
      <c r="BN542" s="211">
        <v>14</v>
      </c>
      <c r="BO542" s="211">
        <v>86</v>
      </c>
      <c r="BP542" s="211" t="s">
        <v>409</v>
      </c>
      <c r="BQ542" s="211" t="s">
        <v>409</v>
      </c>
      <c r="BR542" s="211" t="s">
        <v>409</v>
      </c>
      <c r="BS542" s="211" t="s">
        <v>409</v>
      </c>
      <c r="BT542" s="210">
        <v>0</v>
      </c>
      <c r="BU542" s="258">
        <v>0.68532763011341946</v>
      </c>
      <c r="BV542" s="138">
        <v>0.63207137689896309</v>
      </c>
    </row>
    <row r="543" spans="1:74">
      <c r="A543" s="116">
        <v>132</v>
      </c>
      <c r="B543" s="116">
        <f>COUNTIFS($D$2:D543,D543,$F$2:F543,F543)</f>
        <v>1</v>
      </c>
      <c r="C543" s="189">
        <v>8744</v>
      </c>
      <c r="D543" s="154" t="s">
        <v>1802</v>
      </c>
      <c r="E543" s="152" t="s">
        <v>1801</v>
      </c>
      <c r="F543" s="152" t="s">
        <v>2062</v>
      </c>
      <c r="G543" s="152">
        <v>16</v>
      </c>
      <c r="H543" s="152" t="s">
        <v>2059</v>
      </c>
      <c r="I543" s="324" t="s">
        <v>2061</v>
      </c>
      <c r="J543" s="153" t="s">
        <v>812</v>
      </c>
      <c r="K543" s="318" t="s">
        <v>670</v>
      </c>
      <c r="L543" s="152">
        <v>24</v>
      </c>
      <c r="M543" s="152">
        <v>9</v>
      </c>
      <c r="N543" s="152" t="s">
        <v>843</v>
      </c>
      <c r="O543" s="152"/>
      <c r="P543" s="266" t="s">
        <v>2046</v>
      </c>
      <c r="Q543" s="116"/>
      <c r="R543" s="116"/>
      <c r="S543" s="351" t="s">
        <v>1521</v>
      </c>
      <c r="T543" s="286" t="s">
        <v>1515</v>
      </c>
      <c r="U543" s="350" t="s">
        <v>1477</v>
      </c>
      <c r="V543" s="264" t="s">
        <v>1514</v>
      </c>
      <c r="W543" s="261" t="s">
        <v>1511</v>
      </c>
      <c r="X543" s="261" t="s">
        <v>1477</v>
      </c>
      <c r="Y543" s="261" t="s">
        <v>1477</v>
      </c>
      <c r="Z543" s="260" t="s">
        <v>1477</v>
      </c>
      <c r="AA543" s="260" t="s">
        <v>1477</v>
      </c>
      <c r="AC543" s="118"/>
      <c r="AD543" s="362"/>
      <c r="AE543" s="116">
        <v>3</v>
      </c>
      <c r="AF543" s="116">
        <v>3200</v>
      </c>
      <c r="AG543" s="222" t="s">
        <v>777</v>
      </c>
      <c r="AH543" s="147">
        <v>47.1</v>
      </c>
      <c r="AI543" s="146">
        <v>45.3</v>
      </c>
      <c r="AJ543" s="145">
        <v>6.7</v>
      </c>
      <c r="AK543" s="116">
        <v>33.299999999999997</v>
      </c>
      <c r="AL543" s="144">
        <v>2.9</v>
      </c>
      <c r="AM543" s="116">
        <v>7.1</v>
      </c>
      <c r="AN543" s="116" t="s">
        <v>124</v>
      </c>
      <c r="AO543" s="122">
        <v>2</v>
      </c>
      <c r="AP543" s="361">
        <v>2.5999999999999999E-2</v>
      </c>
      <c r="AQ543" s="116">
        <v>48.7</v>
      </c>
      <c r="AR543" s="116">
        <v>50.5</v>
      </c>
      <c r="AS543" s="142">
        <v>0.96435643564356444</v>
      </c>
      <c r="AT543" s="141">
        <v>0.2</v>
      </c>
      <c r="AU543" s="116" t="s">
        <v>124</v>
      </c>
      <c r="AV543" s="116">
        <v>1.2</v>
      </c>
      <c r="AW543" s="119">
        <v>2.2999999999999998</v>
      </c>
      <c r="AX543" s="139">
        <v>28.06</v>
      </c>
      <c r="AY543" s="139">
        <v>97.6</v>
      </c>
      <c r="AZ543" s="360">
        <v>67754</v>
      </c>
      <c r="BA543" s="139">
        <v>2.4000000000000057</v>
      </c>
      <c r="BB543" s="140">
        <v>43.86</v>
      </c>
      <c r="BC543" s="139">
        <v>44.5</v>
      </c>
      <c r="BD543" s="139">
        <v>20.399999999999999</v>
      </c>
      <c r="BE543" s="139">
        <v>16.7</v>
      </c>
      <c r="BF543" s="139">
        <v>7.66</v>
      </c>
      <c r="BG543" s="139">
        <v>34.4</v>
      </c>
      <c r="BH543" s="139">
        <v>15.8</v>
      </c>
      <c r="BI543" s="139">
        <v>2.62</v>
      </c>
      <c r="BJ543" s="116" t="s">
        <v>792</v>
      </c>
      <c r="BK543" s="211" t="s">
        <v>409</v>
      </c>
      <c r="BL543" s="211" t="s">
        <v>409</v>
      </c>
      <c r="BM543" s="211">
        <v>1771</v>
      </c>
      <c r="BN543" s="211">
        <v>7.3</v>
      </c>
      <c r="BO543" s="211">
        <v>92.7</v>
      </c>
      <c r="BP543" s="211" t="s">
        <v>409</v>
      </c>
      <c r="BQ543" s="211" t="s">
        <v>409</v>
      </c>
      <c r="BR543" s="211" t="s">
        <v>409</v>
      </c>
      <c r="BS543" s="211" t="s">
        <v>409</v>
      </c>
      <c r="BT543" s="210">
        <v>0</v>
      </c>
      <c r="BU543" s="258">
        <v>4.1756203458678369</v>
      </c>
      <c r="BV543" s="138">
        <v>0.85965333333333327</v>
      </c>
    </row>
    <row r="544" spans="1:74">
      <c r="A544" s="116">
        <v>133</v>
      </c>
      <c r="B544" s="116">
        <f>COUNTIFS($D$2:D544,D544,$F$2:F544,F544)</f>
        <v>3</v>
      </c>
      <c r="C544" s="279">
        <v>8745</v>
      </c>
      <c r="D544" s="282" t="s">
        <v>2060</v>
      </c>
      <c r="E544" s="266" t="s">
        <v>1183</v>
      </c>
      <c r="F544" s="266">
        <v>5457081047</v>
      </c>
      <c r="G544" s="152">
        <v>64</v>
      </c>
      <c r="H544" s="266" t="s">
        <v>2059</v>
      </c>
      <c r="I544" s="328" t="s">
        <v>55</v>
      </c>
      <c r="J544" s="271" t="s">
        <v>812</v>
      </c>
      <c r="K544" s="299" t="s">
        <v>670</v>
      </c>
      <c r="L544" s="266">
        <v>5</v>
      </c>
      <c r="M544" s="266">
        <v>8</v>
      </c>
      <c r="N544" s="266" t="s">
        <v>409</v>
      </c>
      <c r="O544" s="266"/>
      <c r="P544" s="266" t="s">
        <v>2046</v>
      </c>
      <c r="Q544" s="116"/>
      <c r="R544" s="116"/>
      <c r="S544" s="368" t="s">
        <v>1477</v>
      </c>
      <c r="T544" s="319" t="s">
        <v>1477</v>
      </c>
      <c r="U544" s="367" t="s">
        <v>1477</v>
      </c>
      <c r="V544" s="355" t="s">
        <v>1972</v>
      </c>
      <c r="W544" s="269" t="s">
        <v>1477</v>
      </c>
      <c r="X544" s="269" t="s">
        <v>1477</v>
      </c>
      <c r="Y544" s="269" t="s">
        <v>1477</v>
      </c>
      <c r="Z544" s="268" t="s">
        <v>1477</v>
      </c>
      <c r="AA544" s="268" t="s">
        <v>1477</v>
      </c>
      <c r="AC544" s="118"/>
      <c r="AD544" s="362"/>
      <c r="AE544" s="116" t="s">
        <v>1493</v>
      </c>
      <c r="AG544" s="222" t="s">
        <v>777</v>
      </c>
      <c r="AH544" s="147">
        <v>27.8</v>
      </c>
      <c r="AI544" s="146">
        <v>53.9</v>
      </c>
      <c r="AJ544" s="145">
        <v>15.9</v>
      </c>
      <c r="AK544" s="116">
        <v>23.1</v>
      </c>
      <c r="AL544" s="144">
        <v>0.66</v>
      </c>
      <c r="AM544" s="116">
        <v>2.4</v>
      </c>
      <c r="AN544" s="116" t="s">
        <v>124</v>
      </c>
      <c r="AO544" s="122">
        <v>1.8</v>
      </c>
      <c r="AP544" s="119" t="s">
        <v>124</v>
      </c>
      <c r="AQ544" s="116">
        <v>27.8</v>
      </c>
      <c r="AR544" s="116">
        <v>72.3</v>
      </c>
      <c r="AS544" s="142">
        <v>0.38450899031811897</v>
      </c>
      <c r="AT544" s="141" t="s">
        <v>124</v>
      </c>
      <c r="AU544" s="116" t="s">
        <v>124</v>
      </c>
      <c r="AV544" s="116">
        <v>2.4</v>
      </c>
      <c r="AW544" s="119">
        <v>6.2</v>
      </c>
      <c r="AX544" s="118" t="s">
        <v>124</v>
      </c>
      <c r="AY544" s="118" t="s">
        <v>124</v>
      </c>
      <c r="AZ544" s="118" t="s">
        <v>124</v>
      </c>
      <c r="BA544" s="118" t="s">
        <v>124</v>
      </c>
      <c r="BB544" s="118" t="s">
        <v>124</v>
      </c>
      <c r="BC544" s="118" t="s">
        <v>124</v>
      </c>
      <c r="BD544" s="118" t="s">
        <v>124</v>
      </c>
      <c r="BE544" s="118" t="s">
        <v>124</v>
      </c>
      <c r="BF544" s="118" t="s">
        <v>124</v>
      </c>
      <c r="BG544" s="118" t="s">
        <v>124</v>
      </c>
      <c r="BH544" s="118" t="s">
        <v>124</v>
      </c>
      <c r="BI544" s="118" t="s">
        <v>124</v>
      </c>
      <c r="BJ544" s="117" t="s">
        <v>172</v>
      </c>
      <c r="BK544" s="211" t="s">
        <v>409</v>
      </c>
      <c r="BL544" s="211" t="s">
        <v>409</v>
      </c>
      <c r="BM544" s="211">
        <v>322</v>
      </c>
      <c r="BN544" s="211">
        <v>28.3</v>
      </c>
      <c r="BO544" s="211">
        <v>71.7</v>
      </c>
      <c r="BP544" s="208" t="s">
        <v>409</v>
      </c>
      <c r="BQ544" s="208" t="s">
        <v>409</v>
      </c>
      <c r="BR544" s="208" t="s">
        <v>409</v>
      </c>
      <c r="BS544" s="208" t="s">
        <v>409</v>
      </c>
      <c r="BT544" s="210">
        <v>0</v>
      </c>
      <c r="BU544" s="258">
        <v>2.0291465447241337</v>
      </c>
      <c r="BV544" s="138">
        <v>6.3306666666666664E-2</v>
      </c>
    </row>
    <row r="545" spans="1:74">
      <c r="A545" s="116">
        <v>134</v>
      </c>
      <c r="B545" s="116">
        <f>COUNTIFS($D$2:D545,D545,$F$2:F545,F545)</f>
        <v>1</v>
      </c>
      <c r="C545" s="189">
        <v>8765</v>
      </c>
      <c r="D545" s="154" t="s">
        <v>531</v>
      </c>
      <c r="E545" s="152" t="s">
        <v>865</v>
      </c>
      <c r="F545" s="152">
        <v>5660071857</v>
      </c>
      <c r="G545" s="152">
        <v>62</v>
      </c>
      <c r="H545" s="152" t="s">
        <v>2058</v>
      </c>
      <c r="I545" s="324" t="s">
        <v>532</v>
      </c>
      <c r="J545" s="153" t="s">
        <v>812</v>
      </c>
      <c r="K545" s="318" t="s">
        <v>670</v>
      </c>
      <c r="L545" s="152">
        <v>9</v>
      </c>
      <c r="M545" s="152">
        <v>10</v>
      </c>
      <c r="N545" s="152" t="s">
        <v>409</v>
      </c>
      <c r="O545" s="152"/>
      <c r="P545" s="152" t="s">
        <v>2046</v>
      </c>
      <c r="Q545" s="152"/>
      <c r="R545" s="152"/>
      <c r="S545" s="351" t="s">
        <v>1521</v>
      </c>
      <c r="T545" s="286" t="s">
        <v>1515</v>
      </c>
      <c r="U545" s="350" t="s">
        <v>1477</v>
      </c>
      <c r="V545" s="264" t="s">
        <v>1514</v>
      </c>
      <c r="W545" s="261" t="s">
        <v>1511</v>
      </c>
      <c r="X545" s="261" t="s">
        <v>1477</v>
      </c>
      <c r="Y545" s="261" t="s">
        <v>1477</v>
      </c>
      <c r="Z545" s="260" t="s">
        <v>1477</v>
      </c>
      <c r="AA545" s="260" t="s">
        <v>1477</v>
      </c>
      <c r="AC545" s="118"/>
      <c r="AD545" s="362"/>
      <c r="AE545" s="116">
        <v>3</v>
      </c>
      <c r="AF545" s="116">
        <v>6000</v>
      </c>
      <c r="AG545" s="222" t="s">
        <v>777</v>
      </c>
      <c r="AH545" s="147">
        <v>7.26</v>
      </c>
      <c r="AI545" s="146">
        <v>3.58</v>
      </c>
      <c r="AJ545" s="145">
        <v>86.2</v>
      </c>
      <c r="AK545" s="116">
        <v>5</v>
      </c>
      <c r="AL545" s="144">
        <v>0.5</v>
      </c>
      <c r="AM545" s="116">
        <v>7.5</v>
      </c>
      <c r="AN545" s="116" t="s">
        <v>124</v>
      </c>
      <c r="AO545" s="122">
        <v>0.2</v>
      </c>
      <c r="AP545" s="119">
        <v>0.01</v>
      </c>
      <c r="AQ545" s="116">
        <v>76.099999999999994</v>
      </c>
      <c r="AR545" s="116">
        <v>23</v>
      </c>
      <c r="AS545" s="142">
        <v>3.3086956521739128</v>
      </c>
      <c r="AT545" s="141">
        <v>0.1</v>
      </c>
      <c r="AU545" s="116" t="s">
        <v>124</v>
      </c>
      <c r="AV545" s="116">
        <v>7.1</v>
      </c>
      <c r="AW545" s="116">
        <v>3.6</v>
      </c>
      <c r="AX545" s="139">
        <v>1.1099999999999999</v>
      </c>
      <c r="AY545" s="139">
        <v>97.6</v>
      </c>
      <c r="AZ545" s="360">
        <v>72076</v>
      </c>
      <c r="BA545" s="139">
        <v>2.4000000000000057</v>
      </c>
      <c r="BB545" s="140">
        <v>3.29</v>
      </c>
      <c r="BC545" s="139">
        <v>13.2</v>
      </c>
      <c r="BD545" s="139">
        <v>0.47</v>
      </c>
      <c r="BE545" s="139">
        <v>17.8</v>
      </c>
      <c r="BF545" s="139">
        <v>0.64</v>
      </c>
      <c r="BG545" s="139">
        <v>61</v>
      </c>
      <c r="BH545" s="139">
        <v>2.1800000000000002</v>
      </c>
      <c r="BI545" s="139">
        <v>0.51</v>
      </c>
      <c r="BJ545" s="116" t="s">
        <v>784</v>
      </c>
      <c r="BK545" s="211">
        <v>61.1</v>
      </c>
      <c r="BL545" s="211" t="s">
        <v>409</v>
      </c>
      <c r="BM545" s="211">
        <v>8109</v>
      </c>
      <c r="BN545" s="211">
        <v>86.1</v>
      </c>
      <c r="BO545" s="211">
        <v>13.9</v>
      </c>
      <c r="BP545" s="211">
        <v>40.6</v>
      </c>
      <c r="BQ545" s="211">
        <v>1152</v>
      </c>
      <c r="BR545" s="211" t="s">
        <v>409</v>
      </c>
      <c r="BS545" s="211">
        <v>2.73</v>
      </c>
      <c r="BT545" s="210">
        <v>0</v>
      </c>
      <c r="BU545" s="258">
        <v>16.382104267178466</v>
      </c>
      <c r="BV545" s="138">
        <v>5.0371999999999995</v>
      </c>
    </row>
    <row r="546" spans="1:74">
      <c r="A546" s="116">
        <v>135</v>
      </c>
      <c r="B546" s="116">
        <f>COUNTIFS($D$2:D546,D546,$F$2:F546,F546)</f>
        <v>1</v>
      </c>
      <c r="C546" s="189">
        <v>8785</v>
      </c>
      <c r="D546" s="154" t="s">
        <v>1960</v>
      </c>
      <c r="E546" s="152" t="s">
        <v>1118</v>
      </c>
      <c r="F546" s="152">
        <v>536207267</v>
      </c>
      <c r="G546" s="152">
        <v>65</v>
      </c>
      <c r="H546" s="152" t="s">
        <v>2057</v>
      </c>
      <c r="I546" s="324" t="s">
        <v>60</v>
      </c>
      <c r="J546" s="153" t="s">
        <v>812</v>
      </c>
      <c r="K546" s="318" t="s">
        <v>670</v>
      </c>
      <c r="L546" s="152">
        <v>28</v>
      </c>
      <c r="M546" s="152" t="s">
        <v>868</v>
      </c>
      <c r="N546" s="152" t="s">
        <v>409</v>
      </c>
      <c r="O546" s="152"/>
      <c r="P546" s="152" t="s">
        <v>2046</v>
      </c>
      <c r="Q546" s="152"/>
      <c r="R546" s="152"/>
      <c r="S546" s="351" t="s">
        <v>1521</v>
      </c>
      <c r="T546" s="286" t="s">
        <v>1515</v>
      </c>
      <c r="U546" s="350" t="s">
        <v>1477</v>
      </c>
      <c r="V546" s="264" t="s">
        <v>1514</v>
      </c>
      <c r="W546" s="261" t="s">
        <v>1511</v>
      </c>
      <c r="X546" s="261" t="s">
        <v>1477</v>
      </c>
      <c r="Y546" s="261" t="s">
        <v>1477</v>
      </c>
      <c r="Z546" s="260" t="s">
        <v>1477</v>
      </c>
      <c r="AA546" s="260" t="s">
        <v>1477</v>
      </c>
      <c r="AC546" s="118"/>
      <c r="AD546" s="362"/>
      <c r="AE546" s="116" t="s">
        <v>1477</v>
      </c>
      <c r="AG546" s="222" t="s">
        <v>781</v>
      </c>
      <c r="AH546" s="147">
        <v>35.299999999999997</v>
      </c>
      <c r="AI546" s="146">
        <v>59.9</v>
      </c>
      <c r="AJ546" s="145">
        <v>4</v>
      </c>
      <c r="AK546" s="116">
        <v>23.4</v>
      </c>
      <c r="AL546" s="144">
        <v>2.1</v>
      </c>
      <c r="AM546" s="116">
        <v>5.5</v>
      </c>
      <c r="AN546" s="116" t="s">
        <v>124</v>
      </c>
      <c r="AO546" s="122">
        <v>0.9</v>
      </c>
      <c r="AP546" s="119">
        <v>0.18</v>
      </c>
      <c r="AQ546" s="116">
        <v>45.8</v>
      </c>
      <c r="AR546" s="116">
        <v>54.6</v>
      </c>
      <c r="AS546" s="142">
        <v>0.83882783882783873</v>
      </c>
      <c r="AT546" s="141">
        <v>0.1</v>
      </c>
      <c r="AU546" s="116" t="s">
        <v>124</v>
      </c>
      <c r="AV546" s="116">
        <v>1</v>
      </c>
      <c r="AW546" s="119">
        <v>0.9</v>
      </c>
      <c r="AX546" s="139">
        <v>21</v>
      </c>
      <c r="AY546" s="139">
        <v>93.5</v>
      </c>
      <c r="AZ546" s="360">
        <v>32763</v>
      </c>
      <c r="BA546" s="139">
        <v>6.5</v>
      </c>
      <c r="BB546" s="140">
        <v>55.3</v>
      </c>
      <c r="BC546" s="139">
        <v>17.5</v>
      </c>
      <c r="BD546" s="139">
        <v>10.5</v>
      </c>
      <c r="BE546" s="139">
        <v>17.600000000000001</v>
      </c>
      <c r="BF546" s="139">
        <v>10.5</v>
      </c>
      <c r="BG546" s="139">
        <v>57.3</v>
      </c>
      <c r="BH546" s="139">
        <v>34.299999999999997</v>
      </c>
      <c r="BI546" s="139">
        <v>2.86</v>
      </c>
      <c r="BJ546" s="117" t="s">
        <v>172</v>
      </c>
      <c r="BK546" s="211" t="s">
        <v>409</v>
      </c>
      <c r="BL546" s="211" t="s">
        <v>409</v>
      </c>
      <c r="BM546" s="211">
        <v>310</v>
      </c>
      <c r="BN546" s="211">
        <v>22.3</v>
      </c>
      <c r="BO546" s="211">
        <v>77.7</v>
      </c>
      <c r="BP546" s="211" t="s">
        <v>409</v>
      </c>
      <c r="BQ546" s="211" t="s">
        <v>409</v>
      </c>
      <c r="BR546" s="211" t="s">
        <v>409</v>
      </c>
      <c r="BS546" s="211" t="s">
        <v>409</v>
      </c>
      <c r="BT546" s="210">
        <v>0</v>
      </c>
      <c r="BU546" s="258">
        <v>11.144746509919177</v>
      </c>
      <c r="BV546" s="138">
        <v>0.10112</v>
      </c>
    </row>
    <row r="547" spans="1:74">
      <c r="A547" s="116">
        <v>136</v>
      </c>
      <c r="B547" s="116">
        <f>COUNTIFS($D$2:D547,D547,$F$2:F547,F547)</f>
        <v>1</v>
      </c>
      <c r="C547" s="189">
        <v>8791</v>
      </c>
      <c r="D547" s="154" t="s">
        <v>2056</v>
      </c>
      <c r="E547" s="152" t="s">
        <v>1012</v>
      </c>
      <c r="F547" s="152">
        <v>5912111007</v>
      </c>
      <c r="G547" s="152">
        <v>59</v>
      </c>
      <c r="H547" s="152" t="s">
        <v>2053</v>
      </c>
      <c r="I547" s="324" t="s">
        <v>2055</v>
      </c>
      <c r="J547" s="153" t="s">
        <v>812</v>
      </c>
      <c r="K547" s="318" t="s">
        <v>670</v>
      </c>
      <c r="L547" s="152">
        <v>7</v>
      </c>
      <c r="M547" s="152" t="s">
        <v>881</v>
      </c>
      <c r="N547" s="152" t="s">
        <v>822</v>
      </c>
      <c r="O547" s="152"/>
      <c r="P547" s="152" t="s">
        <v>2046</v>
      </c>
      <c r="Q547" s="152"/>
      <c r="R547" s="152"/>
      <c r="S547" s="351" t="s">
        <v>1521</v>
      </c>
      <c r="T547" s="286" t="s">
        <v>1515</v>
      </c>
      <c r="U547" s="350" t="s">
        <v>1477</v>
      </c>
      <c r="V547" s="264" t="s">
        <v>1514</v>
      </c>
      <c r="W547" s="261" t="s">
        <v>1511</v>
      </c>
      <c r="X547" s="261" t="s">
        <v>1477</v>
      </c>
      <c r="Y547" s="261" t="s">
        <v>1477</v>
      </c>
      <c r="Z547" s="260" t="s">
        <v>1477</v>
      </c>
      <c r="AA547" s="260" t="s">
        <v>1477</v>
      </c>
      <c r="AC547" s="118"/>
      <c r="AD547" s="362"/>
      <c r="AE547" s="116">
        <v>2</v>
      </c>
      <c r="AF547" s="116">
        <v>2300</v>
      </c>
      <c r="AG547" s="222" t="s">
        <v>777</v>
      </c>
      <c r="AH547" s="147">
        <v>36.1</v>
      </c>
      <c r="AI547" s="146">
        <v>25.7</v>
      </c>
      <c r="AJ547" s="145">
        <v>36.5</v>
      </c>
      <c r="AK547" s="116">
        <v>27.9</v>
      </c>
      <c r="AL547" s="144">
        <v>0.4</v>
      </c>
      <c r="AM547" s="116">
        <v>1.3</v>
      </c>
      <c r="AN547" s="116" t="s">
        <v>124</v>
      </c>
      <c r="AO547" s="122">
        <v>5.0999999999999996</v>
      </c>
      <c r="AP547" s="361">
        <v>1.0999999999999999E-2</v>
      </c>
      <c r="AQ547" s="116">
        <v>53.9</v>
      </c>
      <c r="AR547" s="116">
        <v>45.1</v>
      </c>
      <c r="AS547" s="142">
        <v>1.1951219512195121</v>
      </c>
      <c r="AT547" s="141">
        <v>0.5</v>
      </c>
      <c r="AU547" s="116" t="s">
        <v>124</v>
      </c>
      <c r="AV547" s="116">
        <v>4.5999999999999996</v>
      </c>
      <c r="AW547" s="119">
        <v>7</v>
      </c>
      <c r="AX547" s="139">
        <v>21.78</v>
      </c>
      <c r="AY547" s="139">
        <v>98.2</v>
      </c>
      <c r="AZ547" s="360">
        <v>96087</v>
      </c>
      <c r="BA547" s="139">
        <v>1.7999999999999972</v>
      </c>
      <c r="BB547" s="140">
        <v>25.03</v>
      </c>
      <c r="BC547" s="139">
        <v>23.2</v>
      </c>
      <c r="BD547" s="139">
        <v>5.98</v>
      </c>
      <c r="BE547" s="139">
        <v>61.5</v>
      </c>
      <c r="BF547" s="139">
        <v>15.8</v>
      </c>
      <c r="BG547" s="139">
        <v>12.6</v>
      </c>
      <c r="BH547" s="139">
        <v>3.25</v>
      </c>
      <c r="BI547" s="139">
        <v>0.76</v>
      </c>
      <c r="BJ547" s="116" t="s">
        <v>790</v>
      </c>
      <c r="BK547" s="211" t="s">
        <v>409</v>
      </c>
      <c r="BL547" s="211" t="s">
        <v>409</v>
      </c>
      <c r="BM547" s="211">
        <v>4131</v>
      </c>
      <c r="BN547" s="211">
        <v>41.8</v>
      </c>
      <c r="BO547" s="211">
        <v>58.2</v>
      </c>
      <c r="BP547" s="211" t="s">
        <v>409</v>
      </c>
      <c r="BQ547" s="211" t="s">
        <v>409</v>
      </c>
      <c r="BR547" s="211" t="s">
        <v>409</v>
      </c>
      <c r="BS547" s="211" t="s">
        <v>409</v>
      </c>
      <c r="BT547" s="210">
        <v>0</v>
      </c>
      <c r="BU547" s="258">
        <v>70.522059255487889</v>
      </c>
      <c r="BV547" s="138">
        <v>1.92072</v>
      </c>
    </row>
    <row r="548" spans="1:74">
      <c r="A548" s="116">
        <v>137</v>
      </c>
      <c r="B548" s="116">
        <f>COUNTIFS($D$2:D548,D548,$F$2:F548,F548)</f>
        <v>2</v>
      </c>
      <c r="C548" s="189">
        <v>8792</v>
      </c>
      <c r="D548" s="154" t="s">
        <v>1997</v>
      </c>
      <c r="E548" s="152" t="s">
        <v>1465</v>
      </c>
      <c r="F548" s="152">
        <v>6062131141</v>
      </c>
      <c r="G548" s="152">
        <v>58</v>
      </c>
      <c r="H548" s="152" t="s">
        <v>2053</v>
      </c>
      <c r="I548" s="324" t="s">
        <v>652</v>
      </c>
      <c r="J548" s="153" t="s">
        <v>812</v>
      </c>
      <c r="K548" s="318" t="s">
        <v>670</v>
      </c>
      <c r="L548" s="152">
        <v>27</v>
      </c>
      <c r="M548" s="152" t="s">
        <v>919</v>
      </c>
      <c r="N548" s="152" t="s">
        <v>409</v>
      </c>
      <c r="O548" s="152"/>
      <c r="P548" s="152" t="s">
        <v>2046</v>
      </c>
      <c r="Q548" s="152"/>
      <c r="R548" s="152"/>
      <c r="S548" s="351" t="s">
        <v>1521</v>
      </c>
      <c r="T548" s="286" t="s">
        <v>1515</v>
      </c>
      <c r="U548" s="350" t="s">
        <v>1477</v>
      </c>
      <c r="V548" s="264" t="s">
        <v>1514</v>
      </c>
      <c r="W548" s="261" t="s">
        <v>1511</v>
      </c>
      <c r="X548" s="261" t="s">
        <v>1477</v>
      </c>
      <c r="Y548" s="261" t="s">
        <v>1477</v>
      </c>
      <c r="Z548" s="260" t="s">
        <v>1477</v>
      </c>
      <c r="AA548" s="260" t="s">
        <v>1477</v>
      </c>
      <c r="AC548" s="118"/>
      <c r="AD548" s="362"/>
      <c r="AE548" s="116" t="s">
        <v>1477</v>
      </c>
      <c r="AG548" s="222" t="s">
        <v>781</v>
      </c>
      <c r="AH548" s="147">
        <v>12.1</v>
      </c>
      <c r="AI548" s="146">
        <v>79.2</v>
      </c>
      <c r="AJ548" s="145">
        <v>7</v>
      </c>
      <c r="AK548" s="116">
        <v>5.6</v>
      </c>
      <c r="AL548" s="144">
        <v>0.4</v>
      </c>
      <c r="AM548" s="116">
        <v>3.1</v>
      </c>
      <c r="AN548" s="116" t="s">
        <v>124</v>
      </c>
      <c r="AO548" s="122">
        <v>8.6999999999999993</v>
      </c>
      <c r="AP548" s="119">
        <v>0.02</v>
      </c>
      <c r="AQ548" s="116">
        <v>30.5</v>
      </c>
      <c r="AR548" s="116">
        <v>68.2</v>
      </c>
      <c r="AS548" s="142">
        <v>0.4472140762463343</v>
      </c>
      <c r="AT548" s="141">
        <v>0</v>
      </c>
      <c r="AU548" s="116" t="s">
        <v>124</v>
      </c>
      <c r="AV548" s="116">
        <v>3</v>
      </c>
      <c r="AW548" s="119">
        <v>5.3</v>
      </c>
      <c r="AX548" s="139">
        <v>54.7</v>
      </c>
      <c r="AY548" s="139">
        <v>96.7</v>
      </c>
      <c r="AZ548" s="360">
        <v>87576</v>
      </c>
      <c r="BA548" s="139">
        <v>3.2999999999999972</v>
      </c>
      <c r="BB548" s="140">
        <v>76.2</v>
      </c>
      <c r="BC548" s="139">
        <v>34.9</v>
      </c>
      <c r="BD548" s="139">
        <v>27.6</v>
      </c>
      <c r="BE548" s="139">
        <v>34.200000000000003</v>
      </c>
      <c r="BF548" s="139">
        <v>27.1</v>
      </c>
      <c r="BG548" s="139">
        <v>27.1</v>
      </c>
      <c r="BH548" s="139">
        <v>21.5</v>
      </c>
      <c r="BI548" s="139">
        <v>0.61</v>
      </c>
      <c r="BJ548" s="117" t="s">
        <v>172</v>
      </c>
      <c r="BK548" s="211" t="s">
        <v>409</v>
      </c>
      <c r="BL548" s="211" t="s">
        <v>409</v>
      </c>
      <c r="BM548" s="211">
        <v>178</v>
      </c>
      <c r="BN548" s="211">
        <v>19.100000000000001</v>
      </c>
      <c r="BO548" s="211">
        <v>80.900000000000006</v>
      </c>
      <c r="BP548" s="211" t="s">
        <v>409</v>
      </c>
      <c r="BQ548" s="211" t="s">
        <v>409</v>
      </c>
      <c r="BR548" s="211" t="s">
        <v>409</v>
      </c>
      <c r="BS548" s="211" t="s">
        <v>409</v>
      </c>
      <c r="BT548" s="210">
        <v>0</v>
      </c>
      <c r="BU548" s="258">
        <v>25.901579475942665</v>
      </c>
      <c r="BV548" s="138">
        <v>7.5653333333333336E-2</v>
      </c>
    </row>
    <row r="549" spans="1:74">
      <c r="A549" s="116">
        <v>138</v>
      </c>
      <c r="B549" s="116">
        <f>COUNTIFS($D$2:D549,D549,$F$2:F549,F549)</f>
        <v>1</v>
      </c>
      <c r="C549" s="189">
        <v>8793</v>
      </c>
      <c r="D549" s="154" t="s">
        <v>2054</v>
      </c>
      <c r="E549" s="152" t="s">
        <v>877</v>
      </c>
      <c r="F549" s="152">
        <v>6603101252</v>
      </c>
      <c r="G549" s="152">
        <v>52</v>
      </c>
      <c r="H549" s="152" t="s">
        <v>2053</v>
      </c>
      <c r="I549" s="324" t="s">
        <v>652</v>
      </c>
      <c r="J549" s="153" t="s">
        <v>812</v>
      </c>
      <c r="K549" s="318" t="s">
        <v>670</v>
      </c>
      <c r="L549" s="152">
        <v>7</v>
      </c>
      <c r="M549" s="152" t="s">
        <v>881</v>
      </c>
      <c r="N549" s="152" t="s">
        <v>409</v>
      </c>
      <c r="O549" s="152"/>
      <c r="P549" s="152" t="s">
        <v>2046</v>
      </c>
      <c r="Q549" s="152"/>
      <c r="R549" s="152"/>
      <c r="S549" s="351" t="s">
        <v>1521</v>
      </c>
      <c r="T549" s="286" t="s">
        <v>1515</v>
      </c>
      <c r="U549" s="350" t="s">
        <v>1477</v>
      </c>
      <c r="V549" s="264" t="s">
        <v>1514</v>
      </c>
      <c r="W549" s="261" t="s">
        <v>1511</v>
      </c>
      <c r="X549" s="261" t="s">
        <v>1477</v>
      </c>
      <c r="Y549" s="261" t="s">
        <v>1477</v>
      </c>
      <c r="Z549" s="260" t="s">
        <v>1477</v>
      </c>
      <c r="AA549" s="260" t="s">
        <v>1477</v>
      </c>
      <c r="AC549" s="118"/>
      <c r="AD549" s="362"/>
      <c r="AE549" s="116" t="s">
        <v>1477</v>
      </c>
      <c r="AG549" s="222" t="s">
        <v>777</v>
      </c>
      <c r="AH549" s="147">
        <v>18.7</v>
      </c>
      <c r="AI549" s="146">
        <v>17.399999999999999</v>
      </c>
      <c r="AJ549" s="145">
        <v>59.7</v>
      </c>
      <c r="AK549" s="116">
        <v>11.7</v>
      </c>
      <c r="AL549" s="144">
        <v>0.2</v>
      </c>
      <c r="AM549" s="116">
        <v>1</v>
      </c>
      <c r="AN549" s="116" t="s">
        <v>124</v>
      </c>
      <c r="AO549" s="122">
        <v>9.6</v>
      </c>
      <c r="AP549" s="119">
        <v>0.11</v>
      </c>
      <c r="AQ549" s="116">
        <v>58.1</v>
      </c>
      <c r="AR549" s="116">
        <v>8.3000000000000007</v>
      </c>
      <c r="AS549" s="142">
        <v>7</v>
      </c>
      <c r="AT549" s="141">
        <v>0.1</v>
      </c>
      <c r="AU549" s="116" t="s">
        <v>124</v>
      </c>
      <c r="AV549" s="116">
        <v>6.1</v>
      </c>
      <c r="AW549" s="119">
        <v>8.3000000000000007</v>
      </c>
      <c r="AX549" s="139">
        <v>10.88</v>
      </c>
      <c r="AY549" s="139">
        <v>92.6</v>
      </c>
      <c r="AZ549" s="360">
        <v>51455</v>
      </c>
      <c r="BA549" s="139">
        <v>7.4000000000000057</v>
      </c>
      <c r="BB549" s="140">
        <v>15.98</v>
      </c>
      <c r="BC549" s="139">
        <v>14.3</v>
      </c>
      <c r="BD549" s="139">
        <v>2.48</v>
      </c>
      <c r="BE549" s="139">
        <v>48.3</v>
      </c>
      <c r="BF549" s="139">
        <v>8.4</v>
      </c>
      <c r="BG549" s="139">
        <v>29.3</v>
      </c>
      <c r="BH549" s="139">
        <v>5.0999999999999996</v>
      </c>
      <c r="BI549" s="139">
        <v>0.76</v>
      </c>
      <c r="BJ549" s="116" t="s">
        <v>790</v>
      </c>
      <c r="BK549" s="211" t="s">
        <v>409</v>
      </c>
      <c r="BL549" s="211" t="s">
        <v>409</v>
      </c>
      <c r="BM549" s="211">
        <v>740</v>
      </c>
      <c r="BN549" s="211">
        <v>46.5</v>
      </c>
      <c r="BO549" s="211">
        <v>53.5</v>
      </c>
      <c r="BP549" s="211" t="s">
        <v>409</v>
      </c>
      <c r="BQ549" s="211" t="s">
        <v>409</v>
      </c>
      <c r="BR549" s="211" t="s">
        <v>409</v>
      </c>
      <c r="BS549" s="211" t="s">
        <v>409</v>
      </c>
      <c r="BT549" s="210">
        <v>0</v>
      </c>
      <c r="BU549" s="258">
        <v>11.750206705043603</v>
      </c>
      <c r="BV549" s="138">
        <v>0.20085333333333333</v>
      </c>
    </row>
    <row r="550" spans="1:74">
      <c r="A550" s="116">
        <v>139</v>
      </c>
      <c r="B550" s="116">
        <f>COUNTIFS($D$2:D550,D550,$F$2:F550,F550)</f>
        <v>1</v>
      </c>
      <c r="C550" s="189">
        <v>8794</v>
      </c>
      <c r="D550" s="154" t="s">
        <v>77</v>
      </c>
      <c r="E550" s="152" t="s">
        <v>1027</v>
      </c>
      <c r="F550" s="152">
        <v>430517417</v>
      </c>
      <c r="G550" s="152">
        <v>75</v>
      </c>
      <c r="H550" s="152" t="s">
        <v>2053</v>
      </c>
      <c r="I550" s="324" t="s">
        <v>2018</v>
      </c>
      <c r="J550" s="153" t="s">
        <v>812</v>
      </c>
      <c r="K550" s="318" t="s">
        <v>670</v>
      </c>
      <c r="L550" s="152">
        <v>7</v>
      </c>
      <c r="M550" s="152" t="s">
        <v>919</v>
      </c>
      <c r="N550" s="152" t="s">
        <v>409</v>
      </c>
      <c r="O550" s="152"/>
      <c r="P550" s="152" t="s">
        <v>2046</v>
      </c>
      <c r="Q550" s="152"/>
      <c r="R550" s="152"/>
      <c r="S550" s="351" t="s">
        <v>1521</v>
      </c>
      <c r="T550" s="286" t="s">
        <v>1515</v>
      </c>
      <c r="U550" s="350" t="s">
        <v>1477</v>
      </c>
      <c r="V550" s="264" t="s">
        <v>1514</v>
      </c>
      <c r="W550" s="261" t="s">
        <v>1511</v>
      </c>
      <c r="X550" s="261" t="s">
        <v>1477</v>
      </c>
      <c r="Y550" s="261" t="s">
        <v>1477</v>
      </c>
      <c r="Z550" s="260" t="s">
        <v>1477</v>
      </c>
      <c r="AA550" s="260" t="s">
        <v>1477</v>
      </c>
      <c r="AC550" s="118"/>
      <c r="AD550" s="362"/>
      <c r="AE550" s="116" t="s">
        <v>1477</v>
      </c>
      <c r="AG550" s="222" t="s">
        <v>781</v>
      </c>
      <c r="AH550" s="147">
        <v>69.400000000000006</v>
      </c>
      <c r="AI550" s="146">
        <v>21.1</v>
      </c>
      <c r="AJ550" s="145">
        <v>6.73</v>
      </c>
      <c r="AK550" s="116">
        <v>47.2</v>
      </c>
      <c r="AL550" s="144">
        <v>0.2</v>
      </c>
      <c r="AM550" s="116">
        <v>3.3</v>
      </c>
      <c r="AN550" s="116" t="s">
        <v>124</v>
      </c>
      <c r="AO550" s="122">
        <v>12.9</v>
      </c>
      <c r="AP550" s="119">
        <v>0.26</v>
      </c>
      <c r="AQ550" s="116">
        <v>42.5</v>
      </c>
      <c r="AR550" s="116">
        <v>56.3</v>
      </c>
      <c r="AS550" s="142">
        <v>0.75488454706927177</v>
      </c>
      <c r="AT550" s="141">
        <v>0.5</v>
      </c>
      <c r="AU550" s="116" t="s">
        <v>124</v>
      </c>
      <c r="AV550" s="116">
        <v>9.6999999999999993</v>
      </c>
      <c r="AW550" s="119">
        <v>13.8</v>
      </c>
      <c r="AX550" s="139">
        <v>2.8499999999999996</v>
      </c>
      <c r="AY550" s="139">
        <v>90.2</v>
      </c>
      <c r="AZ550" s="360">
        <v>40679</v>
      </c>
      <c r="BA550" s="139">
        <v>9.7999999999999972</v>
      </c>
      <c r="BB550" s="140">
        <v>18.75</v>
      </c>
      <c r="BC550" s="139">
        <v>4.46</v>
      </c>
      <c r="BD550" s="139">
        <v>0.94</v>
      </c>
      <c r="BE550" s="139">
        <v>9.07</v>
      </c>
      <c r="BF550" s="139">
        <v>1.91</v>
      </c>
      <c r="BG550" s="139">
        <v>75.5</v>
      </c>
      <c r="BH550" s="139">
        <v>15.9</v>
      </c>
      <c r="BI550" s="139">
        <v>1.97</v>
      </c>
      <c r="BJ550" s="117" t="s">
        <v>793</v>
      </c>
      <c r="BK550" s="211" t="s">
        <v>409</v>
      </c>
      <c r="BL550" s="211" t="s">
        <v>409</v>
      </c>
      <c r="BM550" s="211">
        <v>387</v>
      </c>
      <c r="BN550" s="211">
        <v>7</v>
      </c>
      <c r="BO550" s="211">
        <v>93</v>
      </c>
      <c r="BP550" s="211" t="s">
        <v>409</v>
      </c>
      <c r="BQ550" s="211" t="s">
        <v>409</v>
      </c>
      <c r="BR550" s="211" t="s">
        <v>409</v>
      </c>
      <c r="BS550" s="211" t="s">
        <v>409</v>
      </c>
      <c r="BT550" s="210">
        <v>0</v>
      </c>
      <c r="BU550" s="258">
        <v>16.267721172857684</v>
      </c>
      <c r="BV550" s="138">
        <v>0.20624000000000001</v>
      </c>
    </row>
    <row r="551" spans="1:74">
      <c r="A551" s="116">
        <v>140</v>
      </c>
      <c r="B551" s="116">
        <f>COUNTIFS($D$2:D551,D551,$F$2:F551,F551)</f>
        <v>1</v>
      </c>
      <c r="C551" s="189">
        <v>8795</v>
      </c>
      <c r="D551" s="154" t="s">
        <v>1564</v>
      </c>
      <c r="E551" s="152" t="s">
        <v>1196</v>
      </c>
      <c r="F551" s="152">
        <v>5503252018</v>
      </c>
      <c r="G551" s="152">
        <v>63</v>
      </c>
      <c r="H551" s="152" t="s">
        <v>2053</v>
      </c>
      <c r="I551" s="324" t="s">
        <v>60</v>
      </c>
      <c r="J551" s="153" t="s">
        <v>812</v>
      </c>
      <c r="K551" s="318" t="s">
        <v>670</v>
      </c>
      <c r="L551" s="152">
        <v>7</v>
      </c>
      <c r="M551" s="152" t="s">
        <v>919</v>
      </c>
      <c r="N551" s="152" t="s">
        <v>409</v>
      </c>
      <c r="O551" s="152"/>
      <c r="P551" s="152" t="s">
        <v>2046</v>
      </c>
      <c r="Q551" s="152"/>
      <c r="R551" s="152"/>
      <c r="S551" s="351" t="s">
        <v>1477</v>
      </c>
      <c r="T551" s="286" t="s">
        <v>1477</v>
      </c>
      <c r="U551" s="350" t="s">
        <v>1477</v>
      </c>
      <c r="V551" s="358" t="s">
        <v>1972</v>
      </c>
      <c r="W551" s="261" t="s">
        <v>1477</v>
      </c>
      <c r="X551" s="261" t="s">
        <v>1477</v>
      </c>
      <c r="Y551" s="261" t="s">
        <v>1477</v>
      </c>
      <c r="Z551" s="260" t="s">
        <v>1477</v>
      </c>
      <c r="AA551" s="260" t="s">
        <v>1477</v>
      </c>
      <c r="AC551" s="118"/>
      <c r="AD551" s="362"/>
      <c r="AE551" s="116" t="s">
        <v>1477</v>
      </c>
      <c r="AG551" s="222" t="s">
        <v>777</v>
      </c>
      <c r="AH551" s="147">
        <v>34.700000000000003</v>
      </c>
      <c r="AI551" s="146">
        <v>58</v>
      </c>
      <c r="AJ551" s="145">
        <v>2.6</v>
      </c>
      <c r="AK551" s="116">
        <v>31.4</v>
      </c>
      <c r="AL551" s="144">
        <v>0.57999999999999996</v>
      </c>
      <c r="AM551" s="116">
        <v>1.67</v>
      </c>
      <c r="AN551" s="116" t="s">
        <v>124</v>
      </c>
      <c r="AO551" s="122">
        <v>7.14</v>
      </c>
      <c r="AP551" s="119" t="s">
        <v>124</v>
      </c>
      <c r="AQ551" s="116">
        <v>33.299999999999997</v>
      </c>
      <c r="AR551" s="116">
        <v>66.7</v>
      </c>
      <c r="AS551" s="142">
        <v>0.49925037481259366</v>
      </c>
      <c r="AT551" s="141" t="s">
        <v>124</v>
      </c>
      <c r="AU551" s="116" t="s">
        <v>124</v>
      </c>
      <c r="AV551" s="116">
        <v>2.58</v>
      </c>
      <c r="AW551" s="366">
        <v>4.66</v>
      </c>
      <c r="AX551" s="118" t="s">
        <v>124</v>
      </c>
      <c r="AY551" s="118" t="s">
        <v>124</v>
      </c>
      <c r="AZ551" s="118" t="s">
        <v>124</v>
      </c>
      <c r="BA551" s="118" t="s">
        <v>124</v>
      </c>
      <c r="BB551" s="118" t="s">
        <v>124</v>
      </c>
      <c r="BC551" s="118" t="s">
        <v>124</v>
      </c>
      <c r="BD551" s="118" t="s">
        <v>124</v>
      </c>
      <c r="BE551" s="118" t="s">
        <v>124</v>
      </c>
      <c r="BF551" s="118" t="s">
        <v>124</v>
      </c>
      <c r="BG551" s="118" t="s">
        <v>124</v>
      </c>
      <c r="BH551" s="118" t="s">
        <v>124</v>
      </c>
      <c r="BI551" s="118" t="s">
        <v>124</v>
      </c>
      <c r="BJ551" s="116" t="s">
        <v>792</v>
      </c>
      <c r="BK551" s="211" t="s">
        <v>409</v>
      </c>
      <c r="BL551" s="211" t="s">
        <v>409</v>
      </c>
      <c r="BM551" s="211">
        <v>77</v>
      </c>
      <c r="BN551" s="211">
        <v>2.6</v>
      </c>
      <c r="BO551" s="211">
        <v>97.4</v>
      </c>
      <c r="BP551" s="211" t="s">
        <v>409</v>
      </c>
      <c r="BQ551" s="211" t="s">
        <v>409</v>
      </c>
      <c r="BR551" s="211" t="s">
        <v>409</v>
      </c>
      <c r="BS551" s="211" t="s">
        <v>409</v>
      </c>
      <c r="BT551" s="210">
        <v>0</v>
      </c>
      <c r="BU551" s="258">
        <v>10.277288732394366</v>
      </c>
      <c r="BV551" s="138">
        <v>1.2453333333333334E-2</v>
      </c>
    </row>
    <row r="552" spans="1:74">
      <c r="A552" s="116">
        <v>141</v>
      </c>
      <c r="B552" s="116">
        <f>COUNTIFS($D$2:D552,D552,$F$2:F552,F552)</f>
        <v>2</v>
      </c>
      <c r="C552" s="189">
        <v>8796</v>
      </c>
      <c r="D552" s="154" t="s">
        <v>1564</v>
      </c>
      <c r="E552" s="152" t="s">
        <v>1196</v>
      </c>
      <c r="F552" s="152">
        <v>5503252018</v>
      </c>
      <c r="G552" s="152">
        <v>63</v>
      </c>
      <c r="H552" s="152" t="s">
        <v>2053</v>
      </c>
      <c r="I552" s="324" t="s">
        <v>60</v>
      </c>
      <c r="J552" s="153" t="s">
        <v>812</v>
      </c>
      <c r="K552" s="318" t="s">
        <v>670</v>
      </c>
      <c r="L552" s="152">
        <v>19</v>
      </c>
      <c r="M552" s="152" t="s">
        <v>919</v>
      </c>
      <c r="N552" s="152" t="s">
        <v>409</v>
      </c>
      <c r="O552" s="152"/>
      <c r="P552" s="152" t="s">
        <v>2046</v>
      </c>
      <c r="Q552" s="152"/>
      <c r="R552" s="152"/>
      <c r="S552" s="351" t="s">
        <v>1477</v>
      </c>
      <c r="T552" s="286" t="s">
        <v>1477</v>
      </c>
      <c r="U552" s="350" t="s">
        <v>1477</v>
      </c>
      <c r="V552" s="358" t="s">
        <v>1972</v>
      </c>
      <c r="W552" s="261" t="s">
        <v>1477</v>
      </c>
      <c r="X552" s="261" t="s">
        <v>1477</v>
      </c>
      <c r="Y552" s="261" t="s">
        <v>1477</v>
      </c>
      <c r="Z552" s="260" t="s">
        <v>1477</v>
      </c>
      <c r="AA552" s="260" t="s">
        <v>1477</v>
      </c>
      <c r="AC552" s="118"/>
      <c r="AD552" s="362"/>
      <c r="AE552" s="116" t="s">
        <v>1477</v>
      </c>
      <c r="AG552" s="222" t="s">
        <v>781</v>
      </c>
      <c r="AH552" s="147">
        <v>28.1</v>
      </c>
      <c r="AI552" s="146">
        <v>53.6</v>
      </c>
      <c r="AJ552" s="145">
        <v>13.7</v>
      </c>
      <c r="AK552" s="116">
        <v>24.1</v>
      </c>
      <c r="AL552" s="144">
        <v>2.2400000000000002</v>
      </c>
      <c r="AM552" s="116">
        <v>7.97</v>
      </c>
      <c r="AN552" s="116" t="s">
        <v>124</v>
      </c>
      <c r="AO552" s="122">
        <v>12.3</v>
      </c>
      <c r="AP552" s="119" t="s">
        <v>124</v>
      </c>
      <c r="AQ552" s="116">
        <v>45.3</v>
      </c>
      <c r="AR552" s="116">
        <v>54.5</v>
      </c>
      <c r="AS552" s="142">
        <v>0.83119266055045871</v>
      </c>
      <c r="AT552" s="141" t="s">
        <v>124</v>
      </c>
      <c r="AU552" s="116" t="s">
        <v>124</v>
      </c>
      <c r="AV552" s="116">
        <v>7.57</v>
      </c>
      <c r="AW552" s="366">
        <v>14</v>
      </c>
      <c r="AX552" s="118" t="s">
        <v>124</v>
      </c>
      <c r="AY552" s="118" t="s">
        <v>124</v>
      </c>
      <c r="AZ552" s="118" t="s">
        <v>124</v>
      </c>
      <c r="BA552" s="118" t="s">
        <v>124</v>
      </c>
      <c r="BB552" s="118" t="s">
        <v>124</v>
      </c>
      <c r="BC552" s="118" t="s">
        <v>124</v>
      </c>
      <c r="BD552" s="118" t="s">
        <v>124</v>
      </c>
      <c r="BE552" s="118" t="s">
        <v>124</v>
      </c>
      <c r="BF552" s="118" t="s">
        <v>124</v>
      </c>
      <c r="BG552" s="118" t="s">
        <v>124</v>
      </c>
      <c r="BH552" s="118" t="s">
        <v>124</v>
      </c>
      <c r="BI552" s="118" t="s">
        <v>124</v>
      </c>
      <c r="BJ552" s="117" t="s">
        <v>792</v>
      </c>
      <c r="BK552" s="211" t="s">
        <v>409</v>
      </c>
      <c r="BL552" s="211" t="s">
        <v>409</v>
      </c>
      <c r="BM552" s="211">
        <v>79</v>
      </c>
      <c r="BN552" s="211">
        <v>5.0999999999999996</v>
      </c>
      <c r="BO552" s="211">
        <v>94.9</v>
      </c>
      <c r="BP552" s="211" t="s">
        <v>409</v>
      </c>
      <c r="BQ552" s="211" t="s">
        <v>409</v>
      </c>
      <c r="BR552" s="211" t="s">
        <v>409</v>
      </c>
      <c r="BS552" s="211" t="s">
        <v>409</v>
      </c>
      <c r="BT552" s="210">
        <v>0</v>
      </c>
      <c r="BU552" s="258">
        <v>11.145023136752979</v>
      </c>
      <c r="BV552" s="138">
        <v>3.0186666666666667E-2</v>
      </c>
    </row>
    <row r="553" spans="1:74">
      <c r="A553" s="116">
        <v>142</v>
      </c>
      <c r="B553" s="116">
        <f>COUNTIFS($D$2:D553,D553,$F$2:F553,F553)</f>
        <v>1</v>
      </c>
      <c r="C553" s="189">
        <v>8799</v>
      </c>
      <c r="D553" s="154" t="s">
        <v>2052</v>
      </c>
      <c r="E553" s="152" t="s">
        <v>854</v>
      </c>
      <c r="F553" s="152">
        <v>520621295</v>
      </c>
      <c r="G553" s="152">
        <v>66</v>
      </c>
      <c r="H553" s="152" t="s">
        <v>2048</v>
      </c>
      <c r="I553" s="324" t="s">
        <v>60</v>
      </c>
      <c r="J553" s="153" t="s">
        <v>812</v>
      </c>
      <c r="K553" s="318" t="s">
        <v>670</v>
      </c>
      <c r="L553" s="152">
        <v>5</v>
      </c>
      <c r="M553" s="152" t="s">
        <v>881</v>
      </c>
      <c r="N553" s="152" t="s">
        <v>822</v>
      </c>
      <c r="O553" s="152"/>
      <c r="P553" s="152" t="s">
        <v>2046</v>
      </c>
      <c r="Q553" s="152"/>
      <c r="R553" s="152"/>
      <c r="S553" s="351" t="s">
        <v>1521</v>
      </c>
      <c r="T553" s="286" t="s">
        <v>1515</v>
      </c>
      <c r="U553" s="350" t="s">
        <v>1477</v>
      </c>
      <c r="V553" s="264" t="s">
        <v>1514</v>
      </c>
      <c r="W553" s="261" t="s">
        <v>1511</v>
      </c>
      <c r="X553" s="261" t="s">
        <v>1477</v>
      </c>
      <c r="Y553" s="261" t="s">
        <v>1477</v>
      </c>
      <c r="Z553" s="260" t="s">
        <v>1477</v>
      </c>
      <c r="AA553" s="260" t="s">
        <v>1477</v>
      </c>
      <c r="AC553" s="118"/>
      <c r="AD553" s="362"/>
      <c r="AE553" s="116">
        <v>2</v>
      </c>
      <c r="AF553" s="116">
        <v>650</v>
      </c>
      <c r="AG553" s="222" t="s">
        <v>781</v>
      </c>
      <c r="AH553" s="147">
        <v>82.3</v>
      </c>
      <c r="AI553" s="146">
        <v>10.6</v>
      </c>
      <c r="AJ553" s="145">
        <v>5.96</v>
      </c>
      <c r="AK553" s="116">
        <v>74</v>
      </c>
      <c r="AL553" s="144">
        <v>1.1000000000000001</v>
      </c>
      <c r="AM553" s="116">
        <v>1.4</v>
      </c>
      <c r="AN553" s="116" t="s">
        <v>124</v>
      </c>
      <c r="AO553" s="122">
        <v>14.5</v>
      </c>
      <c r="AP553" s="119">
        <v>0.18</v>
      </c>
      <c r="AQ553" s="116">
        <v>25.9</v>
      </c>
      <c r="AR553" s="116">
        <v>73.2</v>
      </c>
      <c r="AS553" s="142">
        <v>0.35382513661202181</v>
      </c>
      <c r="AT553" s="141">
        <v>0.6</v>
      </c>
      <c r="AU553" s="116" t="s">
        <v>124</v>
      </c>
      <c r="AV553" s="116">
        <v>9</v>
      </c>
      <c r="AW553" s="366">
        <v>17.8</v>
      </c>
      <c r="AX553" s="139">
        <v>4.7</v>
      </c>
      <c r="AY553" s="139">
        <v>94</v>
      </c>
      <c r="AZ553" s="360">
        <v>72747</v>
      </c>
      <c r="BA553" s="139">
        <v>6</v>
      </c>
      <c r="BB553" s="140">
        <v>9.74</v>
      </c>
      <c r="BC553" s="139">
        <v>20.8</v>
      </c>
      <c r="BD553" s="139">
        <v>2.2000000000000002</v>
      </c>
      <c r="BE553" s="139">
        <v>23.6</v>
      </c>
      <c r="BF553" s="139">
        <v>2.5</v>
      </c>
      <c r="BG553" s="139">
        <v>47.6</v>
      </c>
      <c r="BH553" s="139">
        <v>5.04</v>
      </c>
      <c r="BI553" s="139">
        <v>2.38</v>
      </c>
      <c r="BJ553" s="117" t="s">
        <v>793</v>
      </c>
      <c r="BK553" s="211" t="s">
        <v>409</v>
      </c>
      <c r="BL553" s="211" t="s">
        <v>409</v>
      </c>
      <c r="BM553" s="211">
        <v>1163</v>
      </c>
      <c r="BN553" s="211">
        <v>7.1</v>
      </c>
      <c r="BO553" s="211">
        <v>92.9</v>
      </c>
      <c r="BP553" s="211" t="s">
        <v>409</v>
      </c>
      <c r="BQ553" s="211" t="s">
        <v>409</v>
      </c>
      <c r="BR553" s="211" t="s">
        <v>409</v>
      </c>
      <c r="BS553" s="211" t="s">
        <v>409</v>
      </c>
      <c r="BT553" s="210">
        <v>0</v>
      </c>
      <c r="BU553" s="258">
        <v>29.684506755725838</v>
      </c>
      <c r="BV553" s="138">
        <v>0.46693333333333331</v>
      </c>
    </row>
    <row r="554" spans="1:74">
      <c r="A554" s="116">
        <v>143</v>
      </c>
      <c r="B554" s="116">
        <f>COUNTIFS($D$2:D554,D554,$F$2:F554,F554)</f>
        <v>1</v>
      </c>
      <c r="C554" s="189">
        <v>8800</v>
      </c>
      <c r="D554" s="154" t="s">
        <v>2051</v>
      </c>
      <c r="E554" s="152" t="s">
        <v>1401</v>
      </c>
      <c r="F554" s="152">
        <v>8311075333</v>
      </c>
      <c r="G554" s="152">
        <v>35</v>
      </c>
      <c r="H554" s="152" t="s">
        <v>2048</v>
      </c>
      <c r="I554" s="324" t="s">
        <v>2050</v>
      </c>
      <c r="J554" s="153" t="s">
        <v>812</v>
      </c>
      <c r="K554" s="318" t="s">
        <v>670</v>
      </c>
      <c r="L554" s="152">
        <v>12</v>
      </c>
      <c r="M554" s="152" t="s">
        <v>860</v>
      </c>
      <c r="N554" s="152" t="s">
        <v>409</v>
      </c>
      <c r="O554" s="152"/>
      <c r="P554" s="152" t="s">
        <v>2046</v>
      </c>
      <c r="Q554" s="152"/>
      <c r="R554" s="152"/>
      <c r="S554" s="351" t="s">
        <v>1521</v>
      </c>
      <c r="T554" s="286" t="s">
        <v>1515</v>
      </c>
      <c r="U554" s="350" t="s">
        <v>1477</v>
      </c>
      <c r="V554" s="264" t="s">
        <v>1514</v>
      </c>
      <c r="W554" s="261" t="s">
        <v>1511</v>
      </c>
      <c r="X554" s="261" t="s">
        <v>1477</v>
      </c>
      <c r="Y554" s="261" t="s">
        <v>1477</v>
      </c>
      <c r="Z554" s="260" t="s">
        <v>1477</v>
      </c>
      <c r="AA554" s="260" t="s">
        <v>1477</v>
      </c>
      <c r="AC554" s="118"/>
      <c r="AD554" s="362"/>
      <c r="AE554" s="116">
        <v>3</v>
      </c>
      <c r="AF554" s="116">
        <v>1200</v>
      </c>
      <c r="AG554" s="222" t="s">
        <v>781</v>
      </c>
      <c r="AH554" s="147">
        <v>28.3</v>
      </c>
      <c r="AI554" s="146">
        <v>55.3</v>
      </c>
      <c r="AJ554" s="145">
        <v>15.4</v>
      </c>
      <c r="AK554" s="116">
        <v>22.2</v>
      </c>
      <c r="AL554" s="144">
        <v>2.2000000000000002</v>
      </c>
      <c r="AM554" s="116">
        <v>8.6</v>
      </c>
      <c r="AN554" s="116" t="s">
        <v>124</v>
      </c>
      <c r="AO554" s="122">
        <v>4.8</v>
      </c>
      <c r="AP554" s="119">
        <v>0.03</v>
      </c>
      <c r="AQ554" s="116">
        <v>49</v>
      </c>
      <c r="AR554" s="116">
        <v>50.1</v>
      </c>
      <c r="AS554" s="142">
        <v>0.97804391217564868</v>
      </c>
      <c r="AT554" s="141">
        <v>0.9</v>
      </c>
      <c r="AU554" s="116" t="s">
        <v>124</v>
      </c>
      <c r="AV554" s="116">
        <v>3.3</v>
      </c>
      <c r="AW554" s="366">
        <v>4.9000000000000004</v>
      </c>
      <c r="AX554" s="139">
        <v>51.8</v>
      </c>
      <c r="AY554" s="139">
        <v>98.4</v>
      </c>
      <c r="AZ554" s="360">
        <v>74569</v>
      </c>
      <c r="BA554" s="139">
        <v>1.5999999999999943</v>
      </c>
      <c r="BB554" s="140">
        <v>54.11</v>
      </c>
      <c r="BC554" s="139">
        <v>55.6</v>
      </c>
      <c r="BD554" s="139">
        <v>30.8</v>
      </c>
      <c r="BE554" s="139">
        <v>38</v>
      </c>
      <c r="BF554" s="139">
        <v>21</v>
      </c>
      <c r="BG554" s="139">
        <v>4.17</v>
      </c>
      <c r="BH554" s="139">
        <v>2.31</v>
      </c>
      <c r="BI554" s="139">
        <v>0.61</v>
      </c>
      <c r="BJ554" s="117" t="s">
        <v>792</v>
      </c>
      <c r="BK554" s="211" t="s">
        <v>409</v>
      </c>
      <c r="BL554" s="211" t="s">
        <v>409</v>
      </c>
      <c r="BM554" s="211">
        <v>4064</v>
      </c>
      <c r="BN554" s="211">
        <v>8.4</v>
      </c>
      <c r="BO554" s="211">
        <v>91.6</v>
      </c>
      <c r="BP554" s="211">
        <v>3.1</v>
      </c>
      <c r="BQ554" s="211">
        <v>448</v>
      </c>
      <c r="BR554" s="211" t="s">
        <v>409</v>
      </c>
      <c r="BS554" s="211">
        <v>2.81</v>
      </c>
      <c r="BT554" s="210">
        <v>0</v>
      </c>
      <c r="BU554" s="258">
        <v>82.981224437216198</v>
      </c>
      <c r="BV554" s="138">
        <v>1.3742133333333333</v>
      </c>
    </row>
    <row r="555" spans="1:74">
      <c r="A555" s="116">
        <v>144</v>
      </c>
      <c r="B555" s="116">
        <f>COUNTIFS($D$2:D555,D555,$F$2:F555,F555)</f>
        <v>1</v>
      </c>
      <c r="C555" s="189">
        <v>8801</v>
      </c>
      <c r="D555" s="154" t="s">
        <v>141</v>
      </c>
      <c r="E555" s="152" t="s">
        <v>1012</v>
      </c>
      <c r="F555" s="152">
        <v>511022335</v>
      </c>
      <c r="G555" s="152">
        <v>67</v>
      </c>
      <c r="H555" s="152" t="s">
        <v>2048</v>
      </c>
      <c r="I555" s="324" t="s">
        <v>60</v>
      </c>
      <c r="J555" s="153" t="s">
        <v>812</v>
      </c>
      <c r="K555" s="318" t="s">
        <v>670</v>
      </c>
      <c r="L555" s="152">
        <v>15</v>
      </c>
      <c r="M555" s="152" t="s">
        <v>881</v>
      </c>
      <c r="N555" s="152" t="s">
        <v>822</v>
      </c>
      <c r="O555" s="152"/>
      <c r="P555" s="152" t="s">
        <v>2046</v>
      </c>
      <c r="Q555" s="152"/>
      <c r="R555" s="152"/>
      <c r="S555" s="351" t="s">
        <v>1521</v>
      </c>
      <c r="T555" s="286" t="s">
        <v>1515</v>
      </c>
      <c r="U555" s="350" t="s">
        <v>1477</v>
      </c>
      <c r="V555" s="264" t="s">
        <v>1514</v>
      </c>
      <c r="W555" s="261" t="s">
        <v>1511</v>
      </c>
      <c r="X555" s="261" t="s">
        <v>1477</v>
      </c>
      <c r="Y555" s="261" t="s">
        <v>1477</v>
      </c>
      <c r="Z555" s="260" t="s">
        <v>1477</v>
      </c>
      <c r="AA555" s="260" t="s">
        <v>1477</v>
      </c>
      <c r="AC555" s="118"/>
      <c r="AD555" s="362"/>
      <c r="AE555" s="116">
        <v>4</v>
      </c>
      <c r="AF555" s="116">
        <v>30300</v>
      </c>
      <c r="AG555" s="222" t="s">
        <v>777</v>
      </c>
      <c r="AH555" s="147">
        <v>13.8</v>
      </c>
      <c r="AI555" s="146">
        <v>3.91</v>
      </c>
      <c r="AJ555" s="145">
        <v>80.099999999999994</v>
      </c>
      <c r="AK555" s="116">
        <v>11</v>
      </c>
      <c r="AL555" s="144">
        <v>0.4</v>
      </c>
      <c r="AM555" s="116">
        <v>1.9</v>
      </c>
      <c r="AN555" s="116" t="s">
        <v>124</v>
      </c>
      <c r="AO555" s="122">
        <v>3.1</v>
      </c>
      <c r="AP555" s="119">
        <v>0.01</v>
      </c>
      <c r="AQ555" s="116">
        <v>72.3</v>
      </c>
      <c r="AR555" s="116">
        <v>26.8</v>
      </c>
      <c r="AS555" s="142">
        <v>2.6977611940298507</v>
      </c>
      <c r="AT555" s="141">
        <v>0.8</v>
      </c>
      <c r="AU555" s="116" t="s">
        <v>124</v>
      </c>
      <c r="AV555" s="116">
        <v>5.4</v>
      </c>
      <c r="AW555" s="366">
        <v>3.8</v>
      </c>
      <c r="AX555" s="139">
        <v>1.96</v>
      </c>
      <c r="AY555" s="139">
        <v>94.9</v>
      </c>
      <c r="AZ555" s="360">
        <v>58229</v>
      </c>
      <c r="BA555" s="139">
        <v>5.0999999999999943</v>
      </c>
      <c r="BB555" s="140">
        <v>3.56</v>
      </c>
      <c r="BC555" s="139">
        <v>16.100000000000001</v>
      </c>
      <c r="BD555" s="139">
        <v>0.63</v>
      </c>
      <c r="BE555" s="139">
        <v>34.1</v>
      </c>
      <c r="BF555" s="139">
        <v>1.33</v>
      </c>
      <c r="BG555" s="139">
        <v>41</v>
      </c>
      <c r="BH555" s="139">
        <v>1.6</v>
      </c>
      <c r="BI555" s="139">
        <v>0.47</v>
      </c>
      <c r="BJ555" s="116" t="s">
        <v>778</v>
      </c>
      <c r="BK555" s="211" t="s">
        <v>409</v>
      </c>
      <c r="BL555" s="211" t="s">
        <v>409</v>
      </c>
      <c r="BM555" s="211">
        <v>25545</v>
      </c>
      <c r="BN555" s="211">
        <v>79.400000000000006</v>
      </c>
      <c r="BO555" s="211">
        <v>20.6</v>
      </c>
      <c r="BP555" s="211" t="s">
        <v>409</v>
      </c>
      <c r="BQ555" s="211" t="s">
        <v>409</v>
      </c>
      <c r="BR555" s="211" t="s">
        <v>409</v>
      </c>
      <c r="BS555" s="211" t="s">
        <v>409</v>
      </c>
      <c r="BT555" s="210">
        <v>0</v>
      </c>
      <c r="BU555" s="258">
        <v>86.113782901982162</v>
      </c>
      <c r="BV555" s="138">
        <v>14.491893333333334</v>
      </c>
    </row>
    <row r="556" spans="1:74">
      <c r="A556" s="116">
        <v>145</v>
      </c>
      <c r="B556" s="116">
        <f>COUNTIFS($D$2:D556,D556,$F$2:F556,F556)</f>
        <v>1</v>
      </c>
      <c r="C556" s="189">
        <v>8802</v>
      </c>
      <c r="D556" s="154" t="s">
        <v>2049</v>
      </c>
      <c r="E556" s="152" t="s">
        <v>1135</v>
      </c>
      <c r="F556" s="152">
        <v>5509011354</v>
      </c>
      <c r="G556" s="152">
        <v>63</v>
      </c>
      <c r="H556" s="152" t="s">
        <v>2048</v>
      </c>
      <c r="I556" s="324" t="s">
        <v>55</v>
      </c>
      <c r="J556" s="153" t="s">
        <v>812</v>
      </c>
      <c r="K556" s="318" t="s">
        <v>670</v>
      </c>
      <c r="L556" s="152">
        <v>5</v>
      </c>
      <c r="M556" s="152">
        <v>2</v>
      </c>
      <c r="N556" s="152" t="s">
        <v>409</v>
      </c>
      <c r="O556" s="152"/>
      <c r="P556" s="152" t="s">
        <v>2046</v>
      </c>
      <c r="Q556" s="152"/>
      <c r="R556" s="152"/>
      <c r="S556" s="351" t="s">
        <v>1477</v>
      </c>
      <c r="T556" s="286" t="s">
        <v>1477</v>
      </c>
      <c r="U556" s="350" t="s">
        <v>1477</v>
      </c>
      <c r="V556" s="358" t="s">
        <v>1972</v>
      </c>
      <c r="W556" s="261" t="s">
        <v>1477</v>
      </c>
      <c r="X556" s="261" t="s">
        <v>1477</v>
      </c>
      <c r="Y556" s="261" t="s">
        <v>1477</v>
      </c>
      <c r="Z556" s="260" t="s">
        <v>1477</v>
      </c>
      <c r="AA556" s="260" t="s">
        <v>1477</v>
      </c>
      <c r="AC556" s="118"/>
      <c r="AD556" s="362"/>
      <c r="AE556" s="116" t="s">
        <v>1477</v>
      </c>
      <c r="AG556" s="222" t="s">
        <v>777</v>
      </c>
      <c r="AH556" s="147">
        <v>42.1</v>
      </c>
      <c r="AI556" s="146">
        <v>26.7</v>
      </c>
      <c r="AJ556" s="145">
        <v>25</v>
      </c>
      <c r="AK556" s="116">
        <v>38.4</v>
      </c>
      <c r="AL556" s="144">
        <v>1.77</v>
      </c>
      <c r="AM556" s="116">
        <v>4.22</v>
      </c>
      <c r="AN556" s="116" t="s">
        <v>124</v>
      </c>
      <c r="AO556" s="122">
        <v>4.41</v>
      </c>
      <c r="AP556" s="119" t="s">
        <v>124</v>
      </c>
      <c r="AQ556" s="116">
        <v>44.1</v>
      </c>
      <c r="AR556" s="116">
        <v>54.3</v>
      </c>
      <c r="AS556" s="142">
        <v>0.81215469613259672</v>
      </c>
      <c r="AT556" s="141" t="s">
        <v>124</v>
      </c>
      <c r="AU556" s="116" t="s">
        <v>124</v>
      </c>
      <c r="AV556" s="116">
        <v>12.8</v>
      </c>
      <c r="AW556" s="366">
        <v>14.9</v>
      </c>
      <c r="AX556" s="118" t="s">
        <v>124</v>
      </c>
      <c r="AY556" s="118" t="s">
        <v>124</v>
      </c>
      <c r="AZ556" s="118" t="s">
        <v>124</v>
      </c>
      <c r="BA556" s="118" t="s">
        <v>124</v>
      </c>
      <c r="BB556" s="118" t="s">
        <v>124</v>
      </c>
      <c r="BC556" s="118" t="s">
        <v>124</v>
      </c>
      <c r="BD556" s="118" t="s">
        <v>124</v>
      </c>
      <c r="BE556" s="118" t="s">
        <v>124</v>
      </c>
      <c r="BF556" s="118" t="s">
        <v>124</v>
      </c>
      <c r="BG556" s="118" t="s">
        <v>124</v>
      </c>
      <c r="BH556" s="118" t="s">
        <v>124</v>
      </c>
      <c r="BI556" s="118" t="s">
        <v>124</v>
      </c>
      <c r="BJ556" s="116" t="s">
        <v>792</v>
      </c>
      <c r="BK556" s="211" t="s">
        <v>409</v>
      </c>
      <c r="BL556" s="211" t="s">
        <v>409</v>
      </c>
      <c r="BM556" s="211">
        <v>306</v>
      </c>
      <c r="BN556" s="211">
        <v>31</v>
      </c>
      <c r="BO556" s="211">
        <v>69</v>
      </c>
      <c r="BP556" s="211" t="s">
        <v>409</v>
      </c>
      <c r="BQ556" s="211" t="s">
        <v>409</v>
      </c>
      <c r="BR556" s="211" t="s">
        <v>409</v>
      </c>
      <c r="BS556" s="211" t="s">
        <v>409</v>
      </c>
      <c r="BT556" s="210">
        <v>0</v>
      </c>
      <c r="BU556" s="258">
        <v>18.424009738739581</v>
      </c>
      <c r="BV556" s="138">
        <v>0.1748888888888889</v>
      </c>
    </row>
    <row r="557" spans="1:74">
      <c r="A557" s="116">
        <v>146</v>
      </c>
      <c r="B557" s="116">
        <f>COUNTIFS($D$2:D557,D557,$F$2:F557,F557)</f>
        <v>1</v>
      </c>
      <c r="C557" s="189">
        <v>8811</v>
      </c>
      <c r="D557" s="154" t="s">
        <v>536</v>
      </c>
      <c r="E557" s="152" t="s">
        <v>1012</v>
      </c>
      <c r="F557" s="152">
        <v>5607271560</v>
      </c>
      <c r="G557" s="152">
        <v>62</v>
      </c>
      <c r="H557" s="152" t="s">
        <v>2047</v>
      </c>
      <c r="I557" s="324" t="s">
        <v>537</v>
      </c>
      <c r="J557" s="153" t="s">
        <v>812</v>
      </c>
      <c r="K557" s="318" t="s">
        <v>670</v>
      </c>
      <c r="L557" s="152">
        <v>9</v>
      </c>
      <c r="M557" s="152" t="s">
        <v>881</v>
      </c>
      <c r="N557" s="152" t="s">
        <v>843</v>
      </c>
      <c r="O557" s="152"/>
      <c r="P557" s="152" t="s">
        <v>2046</v>
      </c>
      <c r="Q557" s="152"/>
      <c r="R557" s="152"/>
      <c r="S557" s="351" t="s">
        <v>1521</v>
      </c>
      <c r="T557" s="286" t="s">
        <v>1515</v>
      </c>
      <c r="U557" s="350" t="s">
        <v>1477</v>
      </c>
      <c r="V557" s="264" t="s">
        <v>1514</v>
      </c>
      <c r="W557" s="261" t="s">
        <v>1511</v>
      </c>
      <c r="X557" s="261" t="s">
        <v>1477</v>
      </c>
      <c r="Y557" s="261" t="s">
        <v>1477</v>
      </c>
      <c r="Z557" s="260" t="s">
        <v>1477</v>
      </c>
      <c r="AA557" s="260" t="s">
        <v>1477</v>
      </c>
      <c r="AC557" s="118"/>
      <c r="AD557" s="362"/>
      <c r="AE557" s="116">
        <v>4</v>
      </c>
      <c r="AF557" s="364">
        <v>38000</v>
      </c>
      <c r="AG557" s="222" t="s">
        <v>781</v>
      </c>
      <c r="AH557" s="147">
        <v>1.27</v>
      </c>
      <c r="AI557" s="146">
        <v>5.6</v>
      </c>
      <c r="AJ557" s="145">
        <v>91.4</v>
      </c>
      <c r="AK557" s="116">
        <v>0.9</v>
      </c>
      <c r="AL557" s="144">
        <v>0.16</v>
      </c>
      <c r="AM557" s="116">
        <v>12</v>
      </c>
      <c r="AN557" s="116" t="s">
        <v>124</v>
      </c>
      <c r="AO557" s="122">
        <v>0.9</v>
      </c>
      <c r="AP557" s="119">
        <v>0.47</v>
      </c>
      <c r="AQ557" s="116">
        <v>70.099999999999994</v>
      </c>
      <c r="AR557" s="116">
        <v>29.8</v>
      </c>
      <c r="AS557" s="142">
        <v>2.3523489932885902</v>
      </c>
      <c r="AT557" s="141">
        <v>0.03</v>
      </c>
      <c r="AU557" s="116" t="s">
        <v>124</v>
      </c>
      <c r="AV557" s="116">
        <v>1.8</v>
      </c>
      <c r="AW557" s="366">
        <v>2.4</v>
      </c>
      <c r="AX557" s="139">
        <v>4.2</v>
      </c>
      <c r="AY557" s="139">
        <v>95.3</v>
      </c>
      <c r="AZ557" s="360">
        <v>48820</v>
      </c>
      <c r="BA557" s="139">
        <v>4.7000000000000028</v>
      </c>
      <c r="BB557" s="140">
        <v>4.58</v>
      </c>
      <c r="BC557" s="139">
        <v>23.2</v>
      </c>
      <c r="BD557" s="139">
        <v>1.22</v>
      </c>
      <c r="BE557" s="139">
        <v>56.6</v>
      </c>
      <c r="BF557" s="139">
        <v>2.98</v>
      </c>
      <c r="BG557" s="139">
        <v>7.24</v>
      </c>
      <c r="BH557" s="139">
        <v>0.38</v>
      </c>
      <c r="BI557" s="139">
        <v>1.6E-2</v>
      </c>
      <c r="BJ557" s="117" t="s">
        <v>778</v>
      </c>
      <c r="BK557" s="211" t="s">
        <v>409</v>
      </c>
      <c r="BL557" s="211" t="s">
        <v>409</v>
      </c>
      <c r="BM557" s="211">
        <v>42256</v>
      </c>
      <c r="BN557" s="211">
        <v>94.9</v>
      </c>
      <c r="BO557" s="211">
        <v>5.0999999999999996</v>
      </c>
      <c r="BP557" s="211" t="s">
        <v>409</v>
      </c>
      <c r="BQ557" s="211" t="s">
        <v>409</v>
      </c>
      <c r="BR557" s="211" t="s">
        <v>409</v>
      </c>
      <c r="BS557" s="211" t="s">
        <v>409</v>
      </c>
      <c r="BT557" s="210" t="s">
        <v>791</v>
      </c>
      <c r="BU557" s="258">
        <v>82.057644906378002</v>
      </c>
      <c r="BV557" s="138">
        <v>38.166387096774194</v>
      </c>
    </row>
    <row r="558" spans="1:74">
      <c r="A558" s="116">
        <v>147</v>
      </c>
      <c r="B558" s="116">
        <f>COUNTIFS($D$2:D558,D558,$F$2:F558,F558)</f>
        <v>1</v>
      </c>
      <c r="C558" s="189">
        <v>8823</v>
      </c>
      <c r="D558" s="154" t="s">
        <v>2045</v>
      </c>
      <c r="E558" s="152" t="s">
        <v>816</v>
      </c>
      <c r="F558" s="152">
        <v>5807071039</v>
      </c>
      <c r="G558" s="152">
        <v>60</v>
      </c>
      <c r="H558" s="152" t="s">
        <v>2044</v>
      </c>
      <c r="I558" s="324" t="s">
        <v>55</v>
      </c>
      <c r="J558" s="153" t="s">
        <v>812</v>
      </c>
      <c r="K558" s="318" t="s">
        <v>670</v>
      </c>
      <c r="L558" s="152">
        <v>41</v>
      </c>
      <c r="M558" s="152">
        <v>1</v>
      </c>
      <c r="N558" s="152" t="s">
        <v>409</v>
      </c>
      <c r="O558" s="152"/>
      <c r="P558" s="152" t="s">
        <v>2005</v>
      </c>
      <c r="Q558" s="152"/>
      <c r="R558" s="152"/>
      <c r="S558" s="351" t="s">
        <v>1521</v>
      </c>
      <c r="T558" s="286" t="s">
        <v>1515</v>
      </c>
      <c r="U558" s="350" t="s">
        <v>1477</v>
      </c>
      <c r="V558" s="264" t="s">
        <v>1514</v>
      </c>
      <c r="W558" s="261" t="s">
        <v>1511</v>
      </c>
      <c r="X558" s="261" t="s">
        <v>1477</v>
      </c>
      <c r="Y558" s="261" t="s">
        <v>1477</v>
      </c>
      <c r="Z558" s="260" t="s">
        <v>1477</v>
      </c>
      <c r="AA558" s="260" t="s">
        <v>1477</v>
      </c>
      <c r="AC558" s="118"/>
      <c r="AD558" s="362"/>
      <c r="AE558" s="116">
        <v>0</v>
      </c>
      <c r="AF558" s="116">
        <v>0</v>
      </c>
      <c r="AG558" s="222" t="s">
        <v>777</v>
      </c>
      <c r="AH558" s="147">
        <v>27.1</v>
      </c>
      <c r="AI558" s="146">
        <v>60.3</v>
      </c>
      <c r="AJ558" s="145">
        <v>10.4</v>
      </c>
      <c r="AK558" s="116">
        <v>24</v>
      </c>
      <c r="AL558" s="144">
        <v>0.9</v>
      </c>
      <c r="AM558" s="116">
        <v>2.9</v>
      </c>
      <c r="AN558" s="116" t="s">
        <v>124</v>
      </c>
      <c r="AO558" s="122">
        <v>12.6</v>
      </c>
      <c r="AP558" s="119">
        <v>0.34</v>
      </c>
      <c r="AQ558" s="116">
        <v>48.3</v>
      </c>
      <c r="AR558" s="116">
        <v>50.8</v>
      </c>
      <c r="AS558" s="142">
        <v>0.95078740157480313</v>
      </c>
      <c r="AT558" s="141">
        <v>0.4</v>
      </c>
      <c r="AU558" s="116" t="s">
        <v>124</v>
      </c>
      <c r="AV558" s="116">
        <v>3.6</v>
      </c>
      <c r="AW558" s="366">
        <v>3.1</v>
      </c>
      <c r="AX558" s="139">
        <v>35</v>
      </c>
      <c r="AY558" s="139">
        <v>94.5</v>
      </c>
      <c r="AZ558" s="360">
        <v>65894</v>
      </c>
      <c r="BA558" s="139">
        <v>5.5</v>
      </c>
      <c r="BB558" s="140">
        <v>56.4</v>
      </c>
      <c r="BC558" s="139">
        <v>28.4</v>
      </c>
      <c r="BD558" s="139">
        <v>17.100000000000001</v>
      </c>
      <c r="BE558" s="139">
        <v>29.7</v>
      </c>
      <c r="BF558" s="139">
        <v>17.899999999999999</v>
      </c>
      <c r="BG558" s="139">
        <v>35.4</v>
      </c>
      <c r="BH558" s="139">
        <v>21.4</v>
      </c>
      <c r="BI558" s="139">
        <v>1.71</v>
      </c>
      <c r="BJ558" s="117" t="s">
        <v>792</v>
      </c>
      <c r="BK558" s="211" t="s">
        <v>409</v>
      </c>
      <c r="BL558" s="211" t="s">
        <v>409</v>
      </c>
      <c r="BM558" s="211">
        <v>464</v>
      </c>
      <c r="BN558" s="211">
        <v>8</v>
      </c>
      <c r="BO558" s="211">
        <v>92</v>
      </c>
      <c r="BP558" s="211" t="s">
        <v>409</v>
      </c>
      <c r="BQ558" s="211" t="s">
        <v>409</v>
      </c>
      <c r="BR558" s="211" t="s">
        <v>409</v>
      </c>
      <c r="BS558" s="211" t="s">
        <v>409</v>
      </c>
      <c r="BT558" s="210" t="s">
        <v>1880</v>
      </c>
      <c r="BU558" s="258">
        <v>44.242847173761341</v>
      </c>
      <c r="BV558" s="138">
        <v>0.35504000000000002</v>
      </c>
    </row>
    <row r="559" spans="1:74">
      <c r="A559" s="116">
        <v>148</v>
      </c>
      <c r="B559" s="116">
        <f>COUNTIFS($D$2:D559,D559,$F$2:F559,F559)</f>
        <v>2</v>
      </c>
      <c r="C559" s="189">
        <v>8824</v>
      </c>
      <c r="D559" s="154" t="s">
        <v>514</v>
      </c>
      <c r="E559" s="152" t="s">
        <v>1118</v>
      </c>
      <c r="F559" s="152">
        <v>476231445</v>
      </c>
      <c r="G559" s="152">
        <v>71</v>
      </c>
      <c r="H559" s="152" t="s">
        <v>2044</v>
      </c>
      <c r="I559" s="324" t="s">
        <v>102</v>
      </c>
      <c r="J559" s="153" t="s">
        <v>812</v>
      </c>
      <c r="K559" s="318" t="s">
        <v>670</v>
      </c>
      <c r="L559" s="152">
        <v>7</v>
      </c>
      <c r="M559" s="152" t="s">
        <v>2043</v>
      </c>
      <c r="N559" s="152" t="s">
        <v>843</v>
      </c>
      <c r="O559" s="152"/>
      <c r="P559" s="152" t="s">
        <v>2005</v>
      </c>
      <c r="Q559" s="152"/>
      <c r="R559" s="152"/>
      <c r="S559" s="351" t="s">
        <v>1477</v>
      </c>
      <c r="T559" s="286" t="s">
        <v>1477</v>
      </c>
      <c r="U559" s="350" t="s">
        <v>1477</v>
      </c>
      <c r="V559" s="358" t="s">
        <v>1972</v>
      </c>
      <c r="W559" s="261" t="s">
        <v>1477</v>
      </c>
      <c r="X559" s="261" t="s">
        <v>1477</v>
      </c>
      <c r="Y559" s="261" t="s">
        <v>1477</v>
      </c>
      <c r="Z559" s="260" t="s">
        <v>1477</v>
      </c>
      <c r="AA559" s="260" t="s">
        <v>1477</v>
      </c>
      <c r="AC559" s="118"/>
      <c r="AD559" s="362"/>
      <c r="AE559" s="116">
        <v>0</v>
      </c>
      <c r="AF559" s="116">
        <v>0</v>
      </c>
      <c r="AG559" s="222" t="s">
        <v>777</v>
      </c>
      <c r="AH559" s="147">
        <v>29</v>
      </c>
      <c r="AI559" s="146">
        <v>26.2</v>
      </c>
      <c r="AJ559" s="145">
        <v>41.8</v>
      </c>
      <c r="AK559" s="116">
        <v>26.5</v>
      </c>
      <c r="AL559" s="144">
        <v>0.66</v>
      </c>
      <c r="AM559" s="116">
        <v>2.27</v>
      </c>
      <c r="AN559" s="116" t="s">
        <v>124</v>
      </c>
      <c r="AO559" s="122">
        <v>14.1</v>
      </c>
      <c r="AP559" s="119" t="s">
        <v>124</v>
      </c>
      <c r="AQ559" s="116">
        <v>29</v>
      </c>
      <c r="AR559" s="116">
        <v>71</v>
      </c>
      <c r="AS559" s="142">
        <v>0.40845070422535212</v>
      </c>
      <c r="AT559" s="141" t="s">
        <v>124</v>
      </c>
      <c r="AU559" s="116" t="s">
        <v>124</v>
      </c>
      <c r="AV559" s="116">
        <v>5.51</v>
      </c>
      <c r="AW559" s="366">
        <v>8.08</v>
      </c>
      <c r="AX559" s="118" t="s">
        <v>124</v>
      </c>
      <c r="AY559" s="118" t="s">
        <v>124</v>
      </c>
      <c r="AZ559" s="118" t="s">
        <v>124</v>
      </c>
      <c r="BA559" s="118" t="s">
        <v>124</v>
      </c>
      <c r="BB559" s="118" t="s">
        <v>124</v>
      </c>
      <c r="BC559" s="118" t="s">
        <v>124</v>
      </c>
      <c r="BD559" s="118" t="s">
        <v>124</v>
      </c>
      <c r="BE559" s="118" t="s">
        <v>124</v>
      </c>
      <c r="BF559" s="118" t="s">
        <v>124</v>
      </c>
      <c r="BG559" s="118" t="s">
        <v>124</v>
      </c>
      <c r="BH559" s="118" t="s">
        <v>124</v>
      </c>
      <c r="BI559" s="118" t="s">
        <v>124</v>
      </c>
      <c r="BJ559" s="116" t="s">
        <v>780</v>
      </c>
      <c r="BK559" s="211" t="s">
        <v>409</v>
      </c>
      <c r="BL559" s="211" t="s">
        <v>409</v>
      </c>
      <c r="BM559" s="211">
        <v>267</v>
      </c>
      <c r="BN559" s="211">
        <v>39.299999999999997</v>
      </c>
      <c r="BO559" s="211">
        <v>60.7</v>
      </c>
      <c r="BP559" s="211" t="s">
        <v>409</v>
      </c>
      <c r="BQ559" s="211" t="s">
        <v>409</v>
      </c>
      <c r="BR559" s="211" t="s">
        <v>409</v>
      </c>
      <c r="BS559" s="211" t="s">
        <v>409</v>
      </c>
      <c r="BT559" s="210">
        <v>0</v>
      </c>
      <c r="BU559" s="258">
        <v>11.509073543457498</v>
      </c>
      <c r="BV559" s="138">
        <v>4.3818181818181819E-2</v>
      </c>
    </row>
    <row r="560" spans="1:74">
      <c r="A560" s="116">
        <v>149</v>
      </c>
      <c r="B560" s="116">
        <f>COUNTIFS($D$2:D560,D560,$F$2:F560,F560)</f>
        <v>1</v>
      </c>
      <c r="C560" s="189">
        <v>8833</v>
      </c>
      <c r="D560" s="154" t="s">
        <v>541</v>
      </c>
      <c r="E560" s="152" t="s">
        <v>888</v>
      </c>
      <c r="F560" s="152">
        <v>530422350</v>
      </c>
      <c r="G560" s="152">
        <v>65</v>
      </c>
      <c r="H560" s="152" t="s">
        <v>2042</v>
      </c>
      <c r="I560" s="324" t="s">
        <v>542</v>
      </c>
      <c r="J560" s="153" t="s">
        <v>812</v>
      </c>
      <c r="K560" s="318" t="s">
        <v>670</v>
      </c>
      <c r="L560" s="152">
        <v>6</v>
      </c>
      <c r="M560" s="152">
        <v>9</v>
      </c>
      <c r="N560" s="152" t="s">
        <v>843</v>
      </c>
      <c r="O560" s="152"/>
      <c r="P560" s="152" t="s">
        <v>2005</v>
      </c>
      <c r="Q560" s="152"/>
      <c r="R560" s="152"/>
      <c r="S560" s="351" t="s">
        <v>1521</v>
      </c>
      <c r="T560" s="286" t="s">
        <v>1515</v>
      </c>
      <c r="U560" s="350" t="s">
        <v>1477</v>
      </c>
      <c r="V560" s="264" t="s">
        <v>1514</v>
      </c>
      <c r="W560" s="261" t="s">
        <v>1511</v>
      </c>
      <c r="X560" s="261" t="s">
        <v>1477</v>
      </c>
      <c r="Y560" s="261" t="s">
        <v>1477</v>
      </c>
      <c r="Z560" s="260" t="s">
        <v>1477</v>
      </c>
      <c r="AA560" s="260" t="s">
        <v>1477</v>
      </c>
      <c r="AC560" s="118"/>
      <c r="AD560" s="362"/>
      <c r="AE560" s="116">
        <v>3</v>
      </c>
      <c r="AF560" s="364">
        <v>330000</v>
      </c>
      <c r="AG560" s="222" t="s">
        <v>781</v>
      </c>
      <c r="AH560" s="147">
        <v>1.08</v>
      </c>
      <c r="AI560" s="146">
        <v>2.67</v>
      </c>
      <c r="AJ560" s="145">
        <v>94.4</v>
      </c>
      <c r="AK560" s="116">
        <v>0.5</v>
      </c>
      <c r="AL560" s="144">
        <v>7.0000000000000007E-2</v>
      </c>
      <c r="AM560" s="116">
        <v>5.9</v>
      </c>
      <c r="AN560" s="116" t="s">
        <v>124</v>
      </c>
      <c r="AO560" s="122">
        <v>1.9</v>
      </c>
      <c r="AP560" s="361">
        <v>2E-3</v>
      </c>
      <c r="AQ560" s="116">
        <v>81</v>
      </c>
      <c r="AR560" s="116">
        <v>18.5</v>
      </c>
      <c r="AS560" s="142">
        <v>4.3783783783783781</v>
      </c>
      <c r="AT560" s="141">
        <v>0.02</v>
      </c>
      <c r="AU560" s="116" t="s">
        <v>124</v>
      </c>
      <c r="AV560" s="116">
        <v>1.9</v>
      </c>
      <c r="AW560" s="119">
        <v>4.2</v>
      </c>
      <c r="AX560" s="139">
        <v>2</v>
      </c>
      <c r="AY560" s="139">
        <v>97.8</v>
      </c>
      <c r="AZ560" s="360">
        <v>87576</v>
      </c>
      <c r="BA560" s="139">
        <v>2.2000000000000028</v>
      </c>
      <c r="BB560" s="140">
        <v>2.5</v>
      </c>
      <c r="BC560" s="139">
        <v>15.7</v>
      </c>
      <c r="BD560" s="139">
        <v>0.42</v>
      </c>
      <c r="BE560" s="139">
        <v>59.1</v>
      </c>
      <c r="BF560" s="139">
        <v>1.58</v>
      </c>
      <c r="BG560" s="139">
        <v>18.7</v>
      </c>
      <c r="BH560" s="139">
        <v>0.5</v>
      </c>
      <c r="BI560" s="139">
        <v>4.8000000000000001E-2</v>
      </c>
      <c r="BJ560" s="117" t="s">
        <v>778</v>
      </c>
      <c r="BK560" s="211" t="s">
        <v>409</v>
      </c>
      <c r="BL560" s="211" t="s">
        <v>409</v>
      </c>
      <c r="BM560" s="211">
        <v>45682</v>
      </c>
      <c r="BN560" s="211">
        <v>96</v>
      </c>
      <c r="BO560" s="211">
        <v>4</v>
      </c>
      <c r="BP560" s="211" t="s">
        <v>409</v>
      </c>
      <c r="BQ560" s="211" t="s">
        <v>409</v>
      </c>
      <c r="BR560" s="211" t="s">
        <v>409</v>
      </c>
      <c r="BS560" s="211" t="s">
        <v>409</v>
      </c>
      <c r="BT560" s="210">
        <v>0</v>
      </c>
      <c r="BU560" s="258">
        <v>56.292831059731711</v>
      </c>
      <c r="BV560" s="138">
        <v>31.735946666666667</v>
      </c>
    </row>
    <row r="561" spans="1:74">
      <c r="A561" s="116">
        <v>150</v>
      </c>
      <c r="B561" s="116">
        <f>COUNTIFS($D$2:D561,D561,$F$2:F561,F561)</f>
        <v>3</v>
      </c>
      <c r="C561" s="189">
        <v>8834</v>
      </c>
      <c r="D561" s="154" t="s">
        <v>900</v>
      </c>
      <c r="E561" s="152" t="s">
        <v>899</v>
      </c>
      <c r="F561" s="152" t="s">
        <v>898</v>
      </c>
      <c r="G561" s="152">
        <v>15</v>
      </c>
      <c r="H561" s="152" t="s">
        <v>2042</v>
      </c>
      <c r="I561" s="324" t="s">
        <v>897</v>
      </c>
      <c r="J561" s="365" t="s">
        <v>896</v>
      </c>
      <c r="K561" s="318" t="s">
        <v>670</v>
      </c>
      <c r="L561" s="152">
        <v>23</v>
      </c>
      <c r="M561" s="152" t="s">
        <v>2041</v>
      </c>
      <c r="N561" s="152" t="s">
        <v>843</v>
      </c>
      <c r="O561" s="152"/>
      <c r="P561" s="152" t="s">
        <v>2005</v>
      </c>
      <c r="Q561" s="152"/>
      <c r="R561" s="152"/>
      <c r="S561" s="351" t="s">
        <v>1521</v>
      </c>
      <c r="T561" s="286" t="s">
        <v>1515</v>
      </c>
      <c r="U561" s="350" t="s">
        <v>1477</v>
      </c>
      <c r="V561" s="264" t="s">
        <v>1514</v>
      </c>
      <c r="W561" s="261" t="s">
        <v>1511</v>
      </c>
      <c r="X561" s="261" t="s">
        <v>1477</v>
      </c>
      <c r="Y561" s="261" t="s">
        <v>1477</v>
      </c>
      <c r="Z561" s="260" t="s">
        <v>1477</v>
      </c>
      <c r="AA561" s="260" t="s">
        <v>1477</v>
      </c>
      <c r="AC561" s="118"/>
      <c r="AD561" s="362"/>
      <c r="AE561" s="116">
        <v>3</v>
      </c>
      <c r="AF561" s="364">
        <v>197000</v>
      </c>
      <c r="AG561" s="222" t="s">
        <v>781</v>
      </c>
      <c r="AH561" s="147">
        <v>76.2</v>
      </c>
      <c r="AI561" s="146">
        <v>9.09</v>
      </c>
      <c r="AJ561" s="145">
        <v>13.7</v>
      </c>
      <c r="AK561" s="116">
        <v>66.900000000000006</v>
      </c>
      <c r="AL561" s="144">
        <v>2.27</v>
      </c>
      <c r="AM561" s="116">
        <v>3.1</v>
      </c>
      <c r="AN561" s="116" t="s">
        <v>124</v>
      </c>
      <c r="AO561" s="122">
        <v>3.3</v>
      </c>
      <c r="AP561" s="119">
        <v>0.05</v>
      </c>
      <c r="AQ561" s="116">
        <v>72.2</v>
      </c>
      <c r="AR561" s="116">
        <v>28.2</v>
      </c>
      <c r="AS561" s="142">
        <v>2.5602836879432624</v>
      </c>
      <c r="AT561" s="141">
        <v>2.25</v>
      </c>
      <c r="AU561" s="116" t="s">
        <v>124</v>
      </c>
      <c r="AV561" s="116">
        <v>12.2</v>
      </c>
      <c r="AW561" s="119">
        <v>4.7</v>
      </c>
      <c r="AX561" s="139">
        <v>3.64</v>
      </c>
      <c r="AY561" s="139">
        <v>95.3</v>
      </c>
      <c r="AZ561" s="360">
        <v>43141</v>
      </c>
      <c r="BA561" s="139">
        <v>4.7000000000000028</v>
      </c>
      <c r="BB561" s="140">
        <v>8.48</v>
      </c>
      <c r="BC561" s="139">
        <v>9.89</v>
      </c>
      <c r="BD561" s="139">
        <v>0.9</v>
      </c>
      <c r="BE561" s="139">
        <v>30.2</v>
      </c>
      <c r="BF561" s="139">
        <v>2.74</v>
      </c>
      <c r="BG561" s="139">
        <v>53.3</v>
      </c>
      <c r="BH561" s="139">
        <v>4.84</v>
      </c>
      <c r="BI561" s="139">
        <v>2.06</v>
      </c>
      <c r="BJ561" s="117" t="s">
        <v>793</v>
      </c>
      <c r="BK561" s="211" t="s">
        <v>409</v>
      </c>
      <c r="BL561" s="211" t="s">
        <v>409</v>
      </c>
      <c r="BM561" s="211" t="s">
        <v>409</v>
      </c>
      <c r="BN561" s="211" t="s">
        <v>409</v>
      </c>
      <c r="BO561" s="211" t="s">
        <v>409</v>
      </c>
      <c r="BP561" s="211" t="s">
        <v>409</v>
      </c>
      <c r="BQ561" s="211" t="s">
        <v>409</v>
      </c>
      <c r="BR561" s="211" t="s">
        <v>409</v>
      </c>
      <c r="BS561" s="211" t="s">
        <v>409</v>
      </c>
      <c r="BT561" s="211">
        <v>0</v>
      </c>
      <c r="BU561" s="258">
        <v>24.302631768738991</v>
      </c>
      <c r="BV561" s="138">
        <v>8.0873066666666666</v>
      </c>
    </row>
    <row r="562" spans="1:74">
      <c r="A562" s="116">
        <v>151</v>
      </c>
      <c r="B562" s="116">
        <f>COUNTIFS($D$2:D562,D562,$F$2:F562,F562)</f>
        <v>1</v>
      </c>
      <c r="C562" s="189">
        <v>8849</v>
      </c>
      <c r="D562" s="284" t="s">
        <v>863</v>
      </c>
      <c r="E562" s="152" t="s">
        <v>2020</v>
      </c>
      <c r="F562" s="152" t="s">
        <v>2040</v>
      </c>
      <c r="G562" s="152">
        <v>12</v>
      </c>
      <c r="H562" s="152" t="s">
        <v>2039</v>
      </c>
      <c r="I562" s="324" t="s">
        <v>1701</v>
      </c>
      <c r="J562" s="194" t="s">
        <v>2038</v>
      </c>
      <c r="K562" s="318" t="s">
        <v>670</v>
      </c>
      <c r="L562" s="152">
        <v>7</v>
      </c>
      <c r="M562" s="152" t="s">
        <v>1344</v>
      </c>
      <c r="N562" s="152" t="s">
        <v>409</v>
      </c>
      <c r="O562" s="152"/>
      <c r="P562" s="152" t="s">
        <v>2005</v>
      </c>
      <c r="Q562" s="152"/>
      <c r="R562" s="152"/>
      <c r="S562" s="351" t="s">
        <v>1521</v>
      </c>
      <c r="T562" s="286" t="s">
        <v>1515</v>
      </c>
      <c r="U562" s="350" t="s">
        <v>1477</v>
      </c>
      <c r="V562" s="264" t="s">
        <v>1514</v>
      </c>
      <c r="W562" s="261" t="s">
        <v>1511</v>
      </c>
      <c r="X562" s="261" t="s">
        <v>1477</v>
      </c>
      <c r="Y562" s="261" t="s">
        <v>1477</v>
      </c>
      <c r="Z562" s="260" t="s">
        <v>1477</v>
      </c>
      <c r="AA562" s="260" t="s">
        <v>1477</v>
      </c>
      <c r="AC562" s="118"/>
      <c r="AD562" s="362"/>
      <c r="AE562" s="116">
        <v>3</v>
      </c>
      <c r="AF562" s="364">
        <v>31500</v>
      </c>
      <c r="AG562" s="222"/>
      <c r="AH562" s="147">
        <v>8.6</v>
      </c>
      <c r="AI562" s="146">
        <v>7.1</v>
      </c>
      <c r="AJ562" s="145">
        <v>78.8</v>
      </c>
      <c r="AK562" s="116">
        <v>3.7</v>
      </c>
      <c r="AL562" s="144">
        <v>0.2</v>
      </c>
      <c r="AM562" s="116">
        <v>1.9</v>
      </c>
      <c r="AN562" s="116" t="s">
        <v>124</v>
      </c>
      <c r="AO562" s="122">
        <v>1.5</v>
      </c>
      <c r="AP562" s="119">
        <v>0.16</v>
      </c>
      <c r="AQ562" s="116">
        <v>75.599999999999994</v>
      </c>
      <c r="AR562" s="116">
        <v>23</v>
      </c>
      <c r="AS562" s="142">
        <v>3.2869565217391301</v>
      </c>
      <c r="AT562" s="141">
        <v>0.2</v>
      </c>
      <c r="AU562" s="116" t="s">
        <v>124</v>
      </c>
      <c r="AV562" s="116">
        <v>0.6</v>
      </c>
      <c r="AW562" s="119">
        <v>0.4</v>
      </c>
      <c r="AX562" s="139">
        <v>4.9800000000000004</v>
      </c>
      <c r="AY562" s="139">
        <v>94.7</v>
      </c>
      <c r="AZ562" s="360">
        <v>57870</v>
      </c>
      <c r="BA562" s="139">
        <v>5.2999999999999972</v>
      </c>
      <c r="BB562" s="140">
        <v>6.53</v>
      </c>
      <c r="BC562" s="139">
        <v>29</v>
      </c>
      <c r="BD562" s="139">
        <v>2.06</v>
      </c>
      <c r="BE562" s="139">
        <v>41.1</v>
      </c>
      <c r="BF562" s="139">
        <v>2.92</v>
      </c>
      <c r="BG562" s="139">
        <v>21.8</v>
      </c>
      <c r="BH562" s="139">
        <v>1.55</v>
      </c>
      <c r="BI562" s="139">
        <v>0.37</v>
      </c>
      <c r="BJ562" s="116" t="s">
        <v>778</v>
      </c>
      <c r="BK562" s="211">
        <v>28.4</v>
      </c>
      <c r="BL562" s="211" t="s">
        <v>409</v>
      </c>
      <c r="BM562" s="211">
        <v>25373</v>
      </c>
      <c r="BN562" s="211">
        <v>89.7</v>
      </c>
      <c r="BO562" s="211">
        <v>10.3</v>
      </c>
      <c r="BP562" s="211" t="s">
        <v>409</v>
      </c>
      <c r="BQ562" s="211" t="s">
        <v>409</v>
      </c>
      <c r="BR562" s="211" t="s">
        <v>409</v>
      </c>
      <c r="BS562" s="211" t="s">
        <v>409</v>
      </c>
      <c r="BT562" s="210">
        <v>0</v>
      </c>
      <c r="BU562" s="258">
        <v>73.955664690287989</v>
      </c>
      <c r="BV562" s="138">
        <v>22.463384615384616</v>
      </c>
    </row>
    <row r="563" spans="1:74">
      <c r="A563" s="116">
        <v>152</v>
      </c>
      <c r="B563" s="116">
        <f>COUNTIFS($D$2:D563,D563,$F$2:F563,F563)</f>
        <v>1</v>
      </c>
      <c r="C563" s="189">
        <v>8860</v>
      </c>
      <c r="D563" s="154" t="s">
        <v>545</v>
      </c>
      <c r="E563" s="152" t="s">
        <v>1353</v>
      </c>
      <c r="F563" s="152" t="s">
        <v>2037</v>
      </c>
      <c r="G563" s="152">
        <v>47</v>
      </c>
      <c r="H563" s="152" t="s">
        <v>2036</v>
      </c>
      <c r="I563" s="324" t="s">
        <v>53</v>
      </c>
      <c r="J563" s="153" t="s">
        <v>812</v>
      </c>
      <c r="K563" s="318" t="s">
        <v>670</v>
      </c>
      <c r="L563" s="152">
        <v>6.2</v>
      </c>
      <c r="M563" s="152" t="s">
        <v>881</v>
      </c>
      <c r="N563" s="152" t="s">
        <v>409</v>
      </c>
      <c r="O563" s="152"/>
      <c r="P563" s="152" t="s">
        <v>2005</v>
      </c>
      <c r="Q563" s="152"/>
      <c r="R563" s="152"/>
      <c r="S563" s="351" t="s">
        <v>1521</v>
      </c>
      <c r="T563" s="286" t="s">
        <v>1515</v>
      </c>
      <c r="U563" s="350" t="s">
        <v>1477</v>
      </c>
      <c r="V563" s="264" t="s">
        <v>1514</v>
      </c>
      <c r="W563" s="261" t="s">
        <v>1511</v>
      </c>
      <c r="X563" s="261" t="s">
        <v>1477</v>
      </c>
      <c r="Y563" s="261" t="s">
        <v>1477</v>
      </c>
      <c r="Z563" s="260" t="s">
        <v>1477</v>
      </c>
      <c r="AA563" s="260" t="s">
        <v>1477</v>
      </c>
      <c r="AC563" s="118"/>
      <c r="AD563" s="362"/>
      <c r="AE563" s="116">
        <v>3</v>
      </c>
      <c r="AF563" s="364"/>
      <c r="AG563" s="222" t="s">
        <v>777</v>
      </c>
      <c r="AH563" s="147">
        <v>6.8</v>
      </c>
      <c r="AI563" s="146">
        <v>2.33</v>
      </c>
      <c r="AJ563" s="145">
        <v>89.9</v>
      </c>
      <c r="AK563" s="116">
        <v>5.7</v>
      </c>
      <c r="AL563" s="144">
        <v>0.3</v>
      </c>
      <c r="AM563" s="116">
        <v>4.0999999999999996</v>
      </c>
      <c r="AN563" s="116" t="s">
        <v>124</v>
      </c>
      <c r="AO563" s="122">
        <v>0.6</v>
      </c>
      <c r="AP563" s="119">
        <v>0.21</v>
      </c>
      <c r="AQ563" s="116">
        <v>67.5</v>
      </c>
      <c r="AR563" s="116">
        <v>31.2</v>
      </c>
      <c r="AS563" s="142">
        <v>2.1634615384615383</v>
      </c>
      <c r="AT563" s="141">
        <v>0.04</v>
      </c>
      <c r="AU563" s="116" t="s">
        <v>124</v>
      </c>
      <c r="AV563" s="116">
        <v>4.7</v>
      </c>
      <c r="AW563" s="119">
        <v>10.1</v>
      </c>
      <c r="AX563" s="139">
        <v>1.0899999999999999</v>
      </c>
      <c r="AY563" s="139">
        <v>94.3</v>
      </c>
      <c r="AZ563" s="360">
        <v>64683</v>
      </c>
      <c r="BA563" s="139">
        <v>5.7000000000000028</v>
      </c>
      <c r="BB563" s="140">
        <v>1.7199999999999998</v>
      </c>
      <c r="BC563" s="139">
        <v>16.5</v>
      </c>
      <c r="BD563" s="139">
        <v>0.38</v>
      </c>
      <c r="BE563" s="139">
        <v>30.4</v>
      </c>
      <c r="BF563" s="139">
        <v>0.71</v>
      </c>
      <c r="BG563" s="139">
        <v>27.1</v>
      </c>
      <c r="BH563" s="139">
        <v>0.63</v>
      </c>
      <c r="BI563" s="139">
        <v>0.23</v>
      </c>
      <c r="BJ563" s="117" t="s">
        <v>778</v>
      </c>
      <c r="BK563" s="211" t="s">
        <v>409</v>
      </c>
      <c r="BL563" s="211" t="s">
        <v>409</v>
      </c>
      <c r="BM563" s="211">
        <v>44969</v>
      </c>
      <c r="BN563" s="211">
        <v>89.4</v>
      </c>
      <c r="BO563" s="211">
        <v>10.6</v>
      </c>
      <c r="BP563" s="211" t="s">
        <v>409</v>
      </c>
      <c r="BQ563" s="211" t="s">
        <v>409</v>
      </c>
      <c r="BR563" s="211" t="s">
        <v>409</v>
      </c>
      <c r="BS563" s="211" t="s">
        <v>409</v>
      </c>
      <c r="BT563" s="210">
        <v>0</v>
      </c>
      <c r="BU563" s="258">
        <v>95.114962097259735</v>
      </c>
      <c r="BV563" s="138">
        <v>33.843769230769233</v>
      </c>
    </row>
    <row r="564" spans="1:74">
      <c r="A564" s="116">
        <v>153</v>
      </c>
      <c r="B564" s="116">
        <f>COUNTIFS($D$2:D564,D564,$F$2:F564,F564)</f>
        <v>1</v>
      </c>
      <c r="C564" s="189">
        <v>8889</v>
      </c>
      <c r="D564" s="154" t="s">
        <v>2035</v>
      </c>
      <c r="E564" s="152" t="s">
        <v>816</v>
      </c>
      <c r="F564" s="152" t="s">
        <v>2034</v>
      </c>
      <c r="G564" s="152">
        <v>69</v>
      </c>
      <c r="H564" s="152" t="s">
        <v>2033</v>
      </c>
      <c r="I564" s="324" t="s">
        <v>60</v>
      </c>
      <c r="J564" s="153" t="s">
        <v>812</v>
      </c>
      <c r="K564" s="318" t="s">
        <v>670</v>
      </c>
      <c r="L564" s="152">
        <v>10</v>
      </c>
      <c r="M564" s="152" t="s">
        <v>881</v>
      </c>
      <c r="N564" s="152" t="s">
        <v>409</v>
      </c>
      <c r="O564" s="152"/>
      <c r="P564" s="152" t="s">
        <v>2005</v>
      </c>
      <c r="Q564" s="152"/>
      <c r="R564" s="152"/>
      <c r="S564" s="351" t="s">
        <v>1477</v>
      </c>
      <c r="T564" s="286" t="s">
        <v>1477</v>
      </c>
      <c r="U564" s="350" t="s">
        <v>1477</v>
      </c>
      <c r="V564" s="264" t="s">
        <v>1493</v>
      </c>
      <c r="W564" s="261" t="s">
        <v>1477</v>
      </c>
      <c r="X564" s="261" t="s">
        <v>1477</v>
      </c>
      <c r="Y564" s="261" t="s">
        <v>1477</v>
      </c>
      <c r="Z564" s="260" t="s">
        <v>1477</v>
      </c>
      <c r="AA564" s="260" t="s">
        <v>1477</v>
      </c>
      <c r="AC564" s="118"/>
      <c r="AD564" s="362"/>
      <c r="AE564" s="218" t="s">
        <v>124</v>
      </c>
      <c r="AF564" s="363" t="s">
        <v>124</v>
      </c>
      <c r="AG564" s="222" t="s">
        <v>777</v>
      </c>
      <c r="AH564" s="147">
        <v>58.6</v>
      </c>
      <c r="AI564" s="146">
        <v>19</v>
      </c>
      <c r="AJ564" s="145">
        <v>17</v>
      </c>
      <c r="AK564" s="116" t="s">
        <v>124</v>
      </c>
      <c r="AL564" s="116" t="s">
        <v>124</v>
      </c>
      <c r="AM564" s="116" t="s">
        <v>124</v>
      </c>
      <c r="AN564" s="116" t="s">
        <v>124</v>
      </c>
      <c r="AO564" s="122" t="s">
        <v>124</v>
      </c>
      <c r="AP564" s="116" t="s">
        <v>124</v>
      </c>
      <c r="AQ564" s="116" t="s">
        <v>124</v>
      </c>
      <c r="AR564" s="116" t="s">
        <v>124</v>
      </c>
      <c r="AS564" s="142" t="e">
        <v>#VALUE!</v>
      </c>
      <c r="AT564" s="116" t="s">
        <v>124</v>
      </c>
      <c r="AU564" s="116" t="s">
        <v>124</v>
      </c>
      <c r="AV564" s="116" t="s">
        <v>124</v>
      </c>
      <c r="AW564" s="116" t="s">
        <v>124</v>
      </c>
      <c r="AX564" s="116" t="s">
        <v>124</v>
      </c>
      <c r="AY564" s="116" t="s">
        <v>124</v>
      </c>
      <c r="AZ564" s="116" t="s">
        <v>124</v>
      </c>
      <c r="BA564" s="116" t="s">
        <v>124</v>
      </c>
      <c r="BB564" s="116" t="s">
        <v>124</v>
      </c>
      <c r="BC564" s="116" t="s">
        <v>124</v>
      </c>
      <c r="BD564" s="116" t="s">
        <v>124</v>
      </c>
      <c r="BE564" s="116" t="s">
        <v>124</v>
      </c>
      <c r="BF564" s="116" t="s">
        <v>124</v>
      </c>
      <c r="BG564" s="116" t="s">
        <v>124</v>
      </c>
      <c r="BH564" s="116" t="s">
        <v>124</v>
      </c>
      <c r="BI564" s="116" t="s">
        <v>124</v>
      </c>
      <c r="BJ564" s="117" t="s">
        <v>793</v>
      </c>
      <c r="BK564" s="211">
        <v>7.2</v>
      </c>
      <c r="BL564" s="211" t="s">
        <v>409</v>
      </c>
      <c r="BM564" s="211">
        <v>612</v>
      </c>
      <c r="BN564" s="211">
        <v>23.2</v>
      </c>
      <c r="BO564" s="211">
        <v>76.8</v>
      </c>
      <c r="BP564" s="211">
        <v>9.9</v>
      </c>
      <c r="BQ564" s="211">
        <v>230</v>
      </c>
      <c r="BR564" s="211" t="s">
        <v>409</v>
      </c>
      <c r="BS564" s="211">
        <v>3.42</v>
      </c>
      <c r="BT564" s="210">
        <v>0</v>
      </c>
      <c r="BU564" s="258">
        <v>36.951266924728273</v>
      </c>
      <c r="BV564" s="138">
        <v>0.66242424242424236</v>
      </c>
    </row>
    <row r="565" spans="1:74">
      <c r="A565" s="116">
        <v>154</v>
      </c>
      <c r="B565" s="116">
        <f>COUNTIFS($D$2:D565,D565,$F$2:F565,F565)</f>
        <v>1</v>
      </c>
      <c r="C565" s="189">
        <v>8901</v>
      </c>
      <c r="D565" s="154" t="s">
        <v>2032</v>
      </c>
      <c r="E565" s="152" t="s">
        <v>1022</v>
      </c>
      <c r="F565" s="152" t="s">
        <v>2031</v>
      </c>
      <c r="G565" s="152">
        <v>80</v>
      </c>
      <c r="H565" s="152" t="s">
        <v>2027</v>
      </c>
      <c r="I565" s="324" t="s">
        <v>2030</v>
      </c>
      <c r="J565" s="153" t="s">
        <v>812</v>
      </c>
      <c r="K565" s="318" t="s">
        <v>670</v>
      </c>
      <c r="L565" s="152">
        <v>4.5</v>
      </c>
      <c r="M565" s="152" t="s">
        <v>919</v>
      </c>
      <c r="N565" s="152" t="s">
        <v>409</v>
      </c>
      <c r="O565" s="152"/>
      <c r="P565" s="152" t="s">
        <v>2005</v>
      </c>
      <c r="Q565" s="152"/>
      <c r="R565" s="152"/>
      <c r="S565" s="351" t="s">
        <v>1477</v>
      </c>
      <c r="T565" s="286" t="s">
        <v>1477</v>
      </c>
      <c r="U565" s="350" t="s">
        <v>1477</v>
      </c>
      <c r="V565" s="358" t="s">
        <v>1972</v>
      </c>
      <c r="W565" s="261" t="s">
        <v>1477</v>
      </c>
      <c r="X565" s="261" t="s">
        <v>1477</v>
      </c>
      <c r="Y565" s="261" t="s">
        <v>1477</v>
      </c>
      <c r="Z565" s="260" t="s">
        <v>1477</v>
      </c>
      <c r="AA565" s="260" t="s">
        <v>1477</v>
      </c>
      <c r="AC565" s="118"/>
      <c r="AD565" s="362"/>
      <c r="AE565" s="218" t="s">
        <v>124</v>
      </c>
      <c r="AF565" s="363" t="s">
        <v>124</v>
      </c>
      <c r="AG565" s="222" t="s">
        <v>781</v>
      </c>
      <c r="AH565" s="147">
        <v>13.1</v>
      </c>
      <c r="AI565" s="146">
        <v>78.8</v>
      </c>
      <c r="AJ565" s="145">
        <v>3.1</v>
      </c>
      <c r="AK565" s="116">
        <v>10.8</v>
      </c>
      <c r="AL565" s="144">
        <v>0.62</v>
      </c>
      <c r="AM565" s="116">
        <v>4.75</v>
      </c>
      <c r="AN565" s="116" t="s">
        <v>124</v>
      </c>
      <c r="AO565" s="122">
        <v>20.3</v>
      </c>
      <c r="AP565" s="119" t="s">
        <v>124</v>
      </c>
      <c r="AQ565" s="116">
        <v>42.5</v>
      </c>
      <c r="AR565" s="116">
        <v>57</v>
      </c>
      <c r="AS565" s="142">
        <v>0.74561403508771928</v>
      </c>
      <c r="AT565" s="141" t="s">
        <v>124</v>
      </c>
      <c r="AU565" s="116" t="s">
        <v>124</v>
      </c>
      <c r="AV565" s="116">
        <v>9.32</v>
      </c>
      <c r="AW565" s="119">
        <v>12.7</v>
      </c>
      <c r="AX565" s="118" t="s">
        <v>124</v>
      </c>
      <c r="AY565" s="118" t="s">
        <v>124</v>
      </c>
      <c r="AZ565" s="118" t="s">
        <v>124</v>
      </c>
      <c r="BA565" s="118" t="s">
        <v>124</v>
      </c>
      <c r="BB565" s="118" t="s">
        <v>124</v>
      </c>
      <c r="BC565" s="118" t="s">
        <v>124</v>
      </c>
      <c r="BD565" s="118" t="s">
        <v>124</v>
      </c>
      <c r="BE565" s="118" t="s">
        <v>124</v>
      </c>
      <c r="BF565" s="118" t="s">
        <v>124</v>
      </c>
      <c r="BG565" s="118" t="s">
        <v>124</v>
      </c>
      <c r="BH565" s="118" t="s">
        <v>124</v>
      </c>
      <c r="BI565" s="118" t="s">
        <v>124</v>
      </c>
      <c r="BJ565" s="117" t="s">
        <v>172</v>
      </c>
      <c r="BK565" s="211" t="s">
        <v>409</v>
      </c>
      <c r="BL565" s="211" t="s">
        <v>409</v>
      </c>
      <c r="BM565" s="211">
        <v>117</v>
      </c>
      <c r="BN565" s="211">
        <v>15.4</v>
      </c>
      <c r="BO565" s="211">
        <v>84.6</v>
      </c>
      <c r="BP565" s="211" t="s">
        <v>409</v>
      </c>
      <c r="BQ565" s="211" t="s">
        <v>409</v>
      </c>
      <c r="BR565" s="211" t="s">
        <v>409</v>
      </c>
      <c r="BS565" s="211" t="s">
        <v>409</v>
      </c>
      <c r="BT565" s="210" t="s">
        <v>2029</v>
      </c>
      <c r="BU565" s="258">
        <v>21.038333836402053</v>
      </c>
      <c r="BV565" s="138">
        <v>3.7173333333333329E-2</v>
      </c>
    </row>
    <row r="566" spans="1:74">
      <c r="A566" s="116">
        <v>155</v>
      </c>
      <c r="B566" s="116">
        <f>COUNTIFS($D$2:D566,D566,$F$2:F566,F566)</f>
        <v>1</v>
      </c>
      <c r="C566" s="189">
        <v>8902</v>
      </c>
      <c r="D566" s="154" t="s">
        <v>654</v>
      </c>
      <c r="E566" s="152" t="s">
        <v>2028</v>
      </c>
      <c r="F566" s="152">
        <v>335527799</v>
      </c>
      <c r="G566" s="152">
        <v>85</v>
      </c>
      <c r="H566" s="152" t="s">
        <v>2027</v>
      </c>
      <c r="I566" s="324" t="s">
        <v>655</v>
      </c>
      <c r="J566" s="153" t="s">
        <v>812</v>
      </c>
      <c r="K566" s="318" t="s">
        <v>670</v>
      </c>
      <c r="L566" s="152">
        <v>11</v>
      </c>
      <c r="M566" s="152">
        <v>9</v>
      </c>
      <c r="N566" s="152" t="s">
        <v>843</v>
      </c>
      <c r="O566" s="152"/>
      <c r="P566" s="152" t="s">
        <v>2005</v>
      </c>
      <c r="Q566" s="152"/>
      <c r="R566" s="152"/>
      <c r="S566" s="351" t="s">
        <v>1521</v>
      </c>
      <c r="T566" s="286" t="s">
        <v>1515</v>
      </c>
      <c r="U566" s="350" t="s">
        <v>1477</v>
      </c>
      <c r="V566" s="264" t="s">
        <v>1514</v>
      </c>
      <c r="W566" s="261" t="s">
        <v>1511</v>
      </c>
      <c r="X566" s="261" t="s">
        <v>1477</v>
      </c>
      <c r="Y566" s="261" t="s">
        <v>1477</v>
      </c>
      <c r="Z566" s="260" t="s">
        <v>1477</v>
      </c>
      <c r="AA566" s="260" t="s">
        <v>1477</v>
      </c>
      <c r="AC566" s="118"/>
      <c r="AD566" s="362"/>
      <c r="AE566" s="218">
        <v>3</v>
      </c>
      <c r="AF566" s="218">
        <v>1.3</v>
      </c>
      <c r="AG566" s="222" t="s">
        <v>781</v>
      </c>
      <c r="AH566" s="147">
        <v>11.8</v>
      </c>
      <c r="AI566" s="146">
        <v>15.6</v>
      </c>
      <c r="AJ566" s="145">
        <v>66.099999999999994</v>
      </c>
      <c r="AK566" s="116">
        <v>5.2</v>
      </c>
      <c r="AL566" s="144">
        <v>0.4</v>
      </c>
      <c r="AM566" s="116">
        <v>3.6</v>
      </c>
      <c r="AN566" s="116" t="s">
        <v>124</v>
      </c>
      <c r="AO566" s="122">
        <v>4.8</v>
      </c>
      <c r="AP566" s="361">
        <v>7.5999999999999998E-2</v>
      </c>
      <c r="AQ566" s="116">
        <v>60.7</v>
      </c>
      <c r="AR566" s="116">
        <v>38.4</v>
      </c>
      <c r="AS566" s="142">
        <v>1.5807291666666667</v>
      </c>
      <c r="AT566" s="141">
        <v>0.03</v>
      </c>
      <c r="AU566" s="116" t="s">
        <v>124</v>
      </c>
      <c r="AV566" s="116">
        <v>3.7</v>
      </c>
      <c r="AW566" s="119">
        <v>4.7</v>
      </c>
      <c r="AX566" s="139">
        <v>3.56</v>
      </c>
      <c r="AY566" s="139">
        <v>89</v>
      </c>
      <c r="AZ566" s="360">
        <v>62327</v>
      </c>
      <c r="BA566" s="139">
        <v>11</v>
      </c>
      <c r="BB566" s="140">
        <v>13.4</v>
      </c>
      <c r="BC566" s="139">
        <v>7.46</v>
      </c>
      <c r="BD566" s="139">
        <v>1.17</v>
      </c>
      <c r="BE566" s="139">
        <v>15.3</v>
      </c>
      <c r="BF566" s="139">
        <v>2.39</v>
      </c>
      <c r="BG566" s="139">
        <v>63</v>
      </c>
      <c r="BH566" s="139">
        <v>9.84</v>
      </c>
      <c r="BI566" s="139">
        <v>0.31</v>
      </c>
      <c r="BJ566" s="116" t="s">
        <v>789</v>
      </c>
      <c r="BK566" s="211">
        <v>8.4</v>
      </c>
      <c r="BL566" s="211" t="s">
        <v>409</v>
      </c>
      <c r="BM566" s="211">
        <v>2741</v>
      </c>
      <c r="BN566" s="211">
        <v>44.5</v>
      </c>
      <c r="BO566" s="211">
        <v>55.5</v>
      </c>
      <c r="BP566" s="211">
        <v>5.9</v>
      </c>
      <c r="BQ566" s="211">
        <v>2607</v>
      </c>
      <c r="BR566" s="211" t="s">
        <v>409</v>
      </c>
      <c r="BS566" s="211">
        <v>3.46</v>
      </c>
      <c r="BT566" s="210">
        <v>0</v>
      </c>
      <c r="BU566" s="258">
        <v>10.080851958242835</v>
      </c>
      <c r="BV566" s="138">
        <v>0.95922666666666667</v>
      </c>
    </row>
    <row r="567" spans="1:74">
      <c r="A567" s="116">
        <v>156</v>
      </c>
      <c r="B567" s="116">
        <f>COUNTIFS($D$2:D567,D567,$F$2:F567,F567)</f>
        <v>1</v>
      </c>
      <c r="C567" s="189">
        <v>8909</v>
      </c>
      <c r="D567" s="154" t="s">
        <v>1626</v>
      </c>
      <c r="E567" s="152" t="s">
        <v>1183</v>
      </c>
      <c r="F567" s="152">
        <v>535227156</v>
      </c>
      <c r="G567" s="152">
        <v>65</v>
      </c>
      <c r="H567" s="152" t="s">
        <v>2026</v>
      </c>
      <c r="I567" s="324" t="s">
        <v>55</v>
      </c>
      <c r="J567" s="153" t="s">
        <v>812</v>
      </c>
      <c r="K567" s="318" t="s">
        <v>670</v>
      </c>
      <c r="L567" s="152">
        <v>16</v>
      </c>
      <c r="M567" s="152" t="s">
        <v>919</v>
      </c>
      <c r="N567" s="152" t="s">
        <v>843</v>
      </c>
      <c r="O567" s="152"/>
      <c r="P567" s="152" t="s">
        <v>2005</v>
      </c>
      <c r="Q567" s="152"/>
      <c r="R567" s="152"/>
      <c r="S567" s="351" t="s">
        <v>1477</v>
      </c>
      <c r="T567" s="286" t="s">
        <v>1477</v>
      </c>
      <c r="U567" s="350" t="s">
        <v>1477</v>
      </c>
      <c r="V567" s="358" t="s">
        <v>1972</v>
      </c>
      <c r="W567" s="261" t="s">
        <v>1477</v>
      </c>
      <c r="X567" s="261" t="s">
        <v>1477</v>
      </c>
      <c r="Y567" s="261" t="s">
        <v>1477</v>
      </c>
      <c r="Z567" s="260" t="s">
        <v>1477</v>
      </c>
      <c r="AA567" s="260" t="s">
        <v>1477</v>
      </c>
      <c r="AC567" s="118"/>
      <c r="AD567" s="362"/>
      <c r="AE567" s="218" t="s">
        <v>1477</v>
      </c>
      <c r="AF567" s="218" t="s">
        <v>1477</v>
      </c>
      <c r="AG567" s="222" t="s">
        <v>777</v>
      </c>
      <c r="AH567" s="147">
        <v>7.46</v>
      </c>
      <c r="AI567" s="146">
        <v>37.299999999999997</v>
      </c>
      <c r="AJ567" s="145">
        <v>49.8</v>
      </c>
      <c r="AK567" s="116">
        <v>5.68</v>
      </c>
      <c r="AL567" s="144">
        <v>0.97</v>
      </c>
      <c r="AM567" s="116">
        <v>13</v>
      </c>
      <c r="AN567" s="116" t="s">
        <v>124</v>
      </c>
      <c r="AO567" s="122">
        <v>20.7</v>
      </c>
      <c r="AP567" s="119" t="s">
        <v>124</v>
      </c>
      <c r="AQ567" s="116">
        <v>44.9</v>
      </c>
      <c r="AR567" s="116">
        <v>55.1</v>
      </c>
      <c r="AS567" s="142">
        <v>0.81488203266787651</v>
      </c>
      <c r="AT567" s="141">
        <v>0</v>
      </c>
      <c r="AU567" s="116" t="s">
        <v>124</v>
      </c>
      <c r="AV567" s="116">
        <v>3.35</v>
      </c>
      <c r="AW567" s="119">
        <v>5.46</v>
      </c>
      <c r="AX567" s="118" t="s">
        <v>124</v>
      </c>
      <c r="AY567" s="118" t="s">
        <v>124</v>
      </c>
      <c r="AZ567" s="118" t="s">
        <v>124</v>
      </c>
      <c r="BA567" s="118" t="s">
        <v>124</v>
      </c>
      <c r="BB567" s="118" t="s">
        <v>124</v>
      </c>
      <c r="BC567" s="118" t="s">
        <v>124</v>
      </c>
      <c r="BD567" s="118" t="s">
        <v>124</v>
      </c>
      <c r="BE567" s="118" t="s">
        <v>124</v>
      </c>
      <c r="BF567" s="118" t="s">
        <v>124</v>
      </c>
      <c r="BG567" s="118" t="s">
        <v>124</v>
      </c>
      <c r="BH567" s="118" t="s">
        <v>124</v>
      </c>
      <c r="BI567" s="118" t="s">
        <v>124</v>
      </c>
      <c r="BJ567" s="117" t="s">
        <v>789</v>
      </c>
      <c r="BK567" s="211" t="s">
        <v>409</v>
      </c>
      <c r="BL567" s="211" t="s">
        <v>409</v>
      </c>
      <c r="BM567" s="211">
        <v>272</v>
      </c>
      <c r="BN567" s="211">
        <v>44.5</v>
      </c>
      <c r="BO567" s="211">
        <v>55.5</v>
      </c>
      <c r="BP567" s="211" t="s">
        <v>409</v>
      </c>
      <c r="BQ567" s="211" t="s">
        <v>409</v>
      </c>
      <c r="BR567" s="211" t="s">
        <v>409</v>
      </c>
      <c r="BS567" s="211" t="s">
        <v>409</v>
      </c>
      <c r="BT567" s="210">
        <v>0</v>
      </c>
      <c r="BU567" s="258">
        <v>15.614021974736527</v>
      </c>
      <c r="BV567" s="138">
        <v>7.4607142857142858E-2</v>
      </c>
    </row>
    <row r="568" spans="1:74">
      <c r="A568" s="116">
        <v>157</v>
      </c>
      <c r="B568" s="116">
        <f>COUNTIFS($D$2:D568,D568,$F$2:F568,F568)</f>
        <v>1</v>
      </c>
      <c r="C568" s="189">
        <v>8910</v>
      </c>
      <c r="D568" s="154" t="s">
        <v>1623</v>
      </c>
      <c r="E568" s="152" t="s">
        <v>992</v>
      </c>
      <c r="F568" s="152">
        <v>6407210733</v>
      </c>
      <c r="G568" s="152">
        <v>54</v>
      </c>
      <c r="H568" s="152" t="s">
        <v>2026</v>
      </c>
      <c r="I568" s="324" t="s">
        <v>60</v>
      </c>
      <c r="J568" s="153" t="s">
        <v>812</v>
      </c>
      <c r="K568" s="318" t="s">
        <v>670</v>
      </c>
      <c r="L568" s="152">
        <v>12</v>
      </c>
      <c r="M568" s="152" t="s">
        <v>919</v>
      </c>
      <c r="N568" s="152" t="s">
        <v>409</v>
      </c>
      <c r="O568" s="152"/>
      <c r="P568" s="152" t="s">
        <v>2005</v>
      </c>
      <c r="Q568" s="152"/>
      <c r="R568" s="152"/>
      <c r="S568" s="351" t="s">
        <v>1477</v>
      </c>
      <c r="T568" s="286" t="s">
        <v>1477</v>
      </c>
      <c r="U568" s="350" t="s">
        <v>1477</v>
      </c>
      <c r="V568" s="358" t="s">
        <v>1972</v>
      </c>
      <c r="W568" s="261" t="s">
        <v>1477</v>
      </c>
      <c r="X568" s="261" t="s">
        <v>1477</v>
      </c>
      <c r="Y568" s="261" t="s">
        <v>1477</v>
      </c>
      <c r="Z568" s="260" t="s">
        <v>1477</v>
      </c>
      <c r="AA568" s="260" t="s">
        <v>1477</v>
      </c>
      <c r="AC568" s="118"/>
      <c r="AD568" s="362"/>
      <c r="AE568" s="218" t="s">
        <v>1477</v>
      </c>
      <c r="AF568" s="218" t="s">
        <v>1477</v>
      </c>
      <c r="AG568" s="222" t="s">
        <v>781</v>
      </c>
      <c r="AH568" s="147">
        <v>33.6</v>
      </c>
      <c r="AI568" s="146">
        <v>58.7</v>
      </c>
      <c r="AJ568" s="145">
        <v>3.74</v>
      </c>
      <c r="AK568" s="116">
        <v>31</v>
      </c>
      <c r="AL568" s="144">
        <v>0.68</v>
      </c>
      <c r="AM568" s="116">
        <v>2.0299999999999998</v>
      </c>
      <c r="AN568" s="116" t="s">
        <v>124</v>
      </c>
      <c r="AO568" s="122">
        <v>6</v>
      </c>
      <c r="AP568" s="119" t="s">
        <v>124</v>
      </c>
      <c r="AQ568" s="116">
        <v>49.8</v>
      </c>
      <c r="AR568" s="116">
        <v>50.2</v>
      </c>
      <c r="AS568" s="142">
        <v>0.99203187250996006</v>
      </c>
      <c r="AT568" s="141" t="s">
        <v>124</v>
      </c>
      <c r="AU568" s="116" t="s">
        <v>124</v>
      </c>
      <c r="AV568" s="116">
        <v>0.93</v>
      </c>
      <c r="AW568" s="119">
        <v>2.37</v>
      </c>
      <c r="AX568" s="118" t="s">
        <v>124</v>
      </c>
      <c r="AY568" s="118" t="s">
        <v>124</v>
      </c>
      <c r="AZ568" s="118" t="s">
        <v>124</v>
      </c>
      <c r="BA568" s="118" t="s">
        <v>124</v>
      </c>
      <c r="BB568" s="118" t="s">
        <v>124</v>
      </c>
      <c r="BC568" s="118" t="s">
        <v>124</v>
      </c>
      <c r="BD568" s="118" t="s">
        <v>124</v>
      </c>
      <c r="BE568" s="118" t="s">
        <v>124</v>
      </c>
      <c r="BF568" s="118" t="s">
        <v>124</v>
      </c>
      <c r="BG568" s="118" t="s">
        <v>124</v>
      </c>
      <c r="BH568" s="118" t="s">
        <v>124</v>
      </c>
      <c r="BI568" s="118" t="s">
        <v>124</v>
      </c>
      <c r="BJ568" s="117" t="s">
        <v>792</v>
      </c>
      <c r="BK568" s="211" t="s">
        <v>409</v>
      </c>
      <c r="BL568" s="211" t="s">
        <v>409</v>
      </c>
      <c r="BM568" s="211">
        <v>362</v>
      </c>
      <c r="BN568" s="211">
        <v>45.6</v>
      </c>
      <c r="BO568" s="211">
        <v>54.4</v>
      </c>
      <c r="BP568" s="211" t="s">
        <v>409</v>
      </c>
      <c r="BQ568" s="211" t="s">
        <v>409</v>
      </c>
      <c r="BR568" s="211" t="s">
        <v>409</v>
      </c>
      <c r="BS568" s="211" t="s">
        <v>409</v>
      </c>
      <c r="BT568" s="210">
        <v>0</v>
      </c>
      <c r="BU568" s="258">
        <v>7.4884447843580624</v>
      </c>
      <c r="BV568" s="138">
        <v>8.4981132075471685E-2</v>
      </c>
    </row>
    <row r="569" spans="1:74">
      <c r="A569" s="116">
        <v>158</v>
      </c>
      <c r="B569" s="116">
        <f>COUNTIFS($D$2:D569,D569,$F$2:F569,F569)</f>
        <v>1</v>
      </c>
      <c r="C569" s="189">
        <v>8914</v>
      </c>
      <c r="D569" s="154" t="s">
        <v>232</v>
      </c>
      <c r="E569" s="152" t="s">
        <v>1876</v>
      </c>
      <c r="F569" s="152">
        <v>7006145355</v>
      </c>
      <c r="G569" s="152">
        <v>48</v>
      </c>
      <c r="H569" s="152" t="s">
        <v>2019</v>
      </c>
      <c r="I569" s="324" t="s">
        <v>2025</v>
      </c>
      <c r="J569" s="153" t="s">
        <v>812</v>
      </c>
      <c r="K569" s="318" t="s">
        <v>670</v>
      </c>
      <c r="L569" s="152">
        <v>11</v>
      </c>
      <c r="M569" s="152" t="s">
        <v>919</v>
      </c>
      <c r="N569" s="152" t="s">
        <v>822</v>
      </c>
      <c r="O569" s="152"/>
      <c r="P569" s="152" t="s">
        <v>2005</v>
      </c>
      <c r="Q569" s="152"/>
      <c r="R569" s="152"/>
      <c r="S569" s="351" t="s">
        <v>1477</v>
      </c>
      <c r="T569" s="286" t="s">
        <v>1477</v>
      </c>
      <c r="U569" s="350" t="s">
        <v>1477</v>
      </c>
      <c r="V569" s="358" t="s">
        <v>1972</v>
      </c>
      <c r="W569" s="261" t="s">
        <v>1477</v>
      </c>
      <c r="X569" s="261" t="s">
        <v>1477</v>
      </c>
      <c r="Y569" s="261" t="s">
        <v>1477</v>
      </c>
      <c r="Z569" s="260" t="s">
        <v>1477</v>
      </c>
      <c r="AA569" s="260" t="s">
        <v>1477</v>
      </c>
      <c r="AC569" s="118"/>
      <c r="AD569" s="362"/>
      <c r="AE569" s="218" t="s">
        <v>1477</v>
      </c>
      <c r="AF569" s="218" t="s">
        <v>1477</v>
      </c>
      <c r="AG569" s="222" t="s">
        <v>777</v>
      </c>
      <c r="AH569" s="147">
        <v>45.5</v>
      </c>
      <c r="AI569" s="146">
        <v>45.5</v>
      </c>
      <c r="AJ569" s="145">
        <v>5.42</v>
      </c>
      <c r="AK569" s="116">
        <v>40.700000000000003</v>
      </c>
      <c r="AL569" s="144">
        <v>2.1</v>
      </c>
      <c r="AM569" s="116">
        <v>4.6100000000000003</v>
      </c>
      <c r="AN569" s="116" t="s">
        <v>124</v>
      </c>
      <c r="AO569" s="122">
        <v>6.04</v>
      </c>
      <c r="AP569" s="119" t="s">
        <v>124</v>
      </c>
      <c r="AQ569" s="116">
        <v>29.5</v>
      </c>
      <c r="AR569" s="116">
        <v>68.900000000000006</v>
      </c>
      <c r="AS569" s="142">
        <v>0.42815674891146588</v>
      </c>
      <c r="AT569" s="141" t="s">
        <v>124</v>
      </c>
      <c r="AU569" s="116" t="s">
        <v>124</v>
      </c>
      <c r="AV569" s="116">
        <v>7.95</v>
      </c>
      <c r="AW569" s="119">
        <v>9.08</v>
      </c>
      <c r="AX569" s="118" t="s">
        <v>124</v>
      </c>
      <c r="AY569" s="118" t="s">
        <v>124</v>
      </c>
      <c r="AZ569" s="118" t="s">
        <v>124</v>
      </c>
      <c r="BA569" s="118" t="s">
        <v>124</v>
      </c>
      <c r="BB569" s="118" t="s">
        <v>124</v>
      </c>
      <c r="BC569" s="118" t="s">
        <v>124</v>
      </c>
      <c r="BD569" s="118" t="s">
        <v>124</v>
      </c>
      <c r="BE569" s="118" t="s">
        <v>124</v>
      </c>
      <c r="BF569" s="118" t="s">
        <v>124</v>
      </c>
      <c r="BG569" s="118" t="s">
        <v>124</v>
      </c>
      <c r="BH569" s="118" t="s">
        <v>124</v>
      </c>
      <c r="BI569" s="118" t="s">
        <v>124</v>
      </c>
      <c r="BJ569" s="116" t="s">
        <v>792</v>
      </c>
      <c r="BK569" s="211" t="s">
        <v>409</v>
      </c>
      <c r="BL569" s="211" t="s">
        <v>409</v>
      </c>
      <c r="BM569" s="211">
        <v>273</v>
      </c>
      <c r="BN569" s="211">
        <v>11.7</v>
      </c>
      <c r="BO569" s="211">
        <v>88.3</v>
      </c>
      <c r="BP569" s="211" t="s">
        <v>409</v>
      </c>
      <c r="BQ569" s="211" t="s">
        <v>409</v>
      </c>
      <c r="BR569" s="211" t="s">
        <v>409</v>
      </c>
      <c r="BS569" s="211" t="s">
        <v>409</v>
      </c>
      <c r="BT569" s="210">
        <v>0</v>
      </c>
      <c r="BU569" s="258">
        <v>35.271546635183</v>
      </c>
      <c r="BV569" s="138">
        <v>0.15255319148936169</v>
      </c>
    </row>
    <row r="570" spans="1:74">
      <c r="A570" s="116">
        <v>159</v>
      </c>
      <c r="B570" s="116">
        <f>COUNTIFS($D$2:D570,D570,$F$2:F570,F570)</f>
        <v>1</v>
      </c>
      <c r="C570" s="189">
        <v>8920</v>
      </c>
      <c r="D570" s="154" t="s">
        <v>2024</v>
      </c>
      <c r="E570" s="152" t="s">
        <v>1004</v>
      </c>
      <c r="F570" s="152">
        <v>5754221605</v>
      </c>
      <c r="G570" s="152">
        <v>61</v>
      </c>
      <c r="H570" s="152" t="s">
        <v>2019</v>
      </c>
      <c r="I570" s="324" t="s">
        <v>163</v>
      </c>
      <c r="J570" s="153" t="s">
        <v>812</v>
      </c>
      <c r="K570" s="318" t="s">
        <v>670</v>
      </c>
      <c r="L570" s="152">
        <v>5</v>
      </c>
      <c r="M570" s="152" t="s">
        <v>919</v>
      </c>
      <c r="N570" s="152" t="s">
        <v>409</v>
      </c>
      <c r="O570" s="152"/>
      <c r="P570" s="152" t="s">
        <v>2005</v>
      </c>
      <c r="Q570" s="152"/>
      <c r="R570" s="152"/>
      <c r="S570" s="351" t="s">
        <v>1477</v>
      </c>
      <c r="T570" s="286" t="s">
        <v>1477</v>
      </c>
      <c r="U570" s="350" t="s">
        <v>1477</v>
      </c>
      <c r="V570" s="358" t="s">
        <v>1972</v>
      </c>
      <c r="W570" s="261" t="s">
        <v>1477</v>
      </c>
      <c r="X570" s="261" t="s">
        <v>1477</v>
      </c>
      <c r="Y570" s="261" t="s">
        <v>1477</v>
      </c>
      <c r="Z570" s="260" t="s">
        <v>1477</v>
      </c>
      <c r="AA570" s="260" t="s">
        <v>1477</v>
      </c>
      <c r="AC570" s="118"/>
      <c r="AD570" s="362"/>
      <c r="AE570" s="218" t="s">
        <v>1477</v>
      </c>
      <c r="AF570" s="218" t="s">
        <v>1477</v>
      </c>
      <c r="AG570" s="222" t="s">
        <v>777</v>
      </c>
      <c r="AH570" s="147">
        <v>47</v>
      </c>
      <c r="AI570" s="146">
        <v>33.299999999999997</v>
      </c>
      <c r="AJ570" s="145">
        <v>18</v>
      </c>
      <c r="AK570" s="116">
        <v>42.8</v>
      </c>
      <c r="AL570" s="144">
        <v>1.25</v>
      </c>
      <c r="AM570" s="116">
        <v>2.66</v>
      </c>
      <c r="AN570" s="116" t="s">
        <v>124</v>
      </c>
      <c r="AO570" s="122">
        <v>3.82</v>
      </c>
      <c r="AP570" s="119" t="s">
        <v>124</v>
      </c>
      <c r="AQ570" s="116">
        <v>30.7</v>
      </c>
      <c r="AR570" s="116">
        <v>69.2</v>
      </c>
      <c r="AS570" s="142">
        <v>0.44364161849710981</v>
      </c>
      <c r="AT570" s="141" t="s">
        <v>124</v>
      </c>
      <c r="AU570" s="116" t="s">
        <v>124</v>
      </c>
      <c r="AV570" s="116">
        <v>2.2400000000000002</v>
      </c>
      <c r="AW570" s="119">
        <v>3.57</v>
      </c>
      <c r="AX570" s="118" t="s">
        <v>124</v>
      </c>
      <c r="AY570" s="118" t="s">
        <v>124</v>
      </c>
      <c r="AZ570" s="118" t="s">
        <v>124</v>
      </c>
      <c r="BA570" s="118" t="s">
        <v>124</v>
      </c>
      <c r="BB570" s="118" t="s">
        <v>124</v>
      </c>
      <c r="BC570" s="118" t="s">
        <v>124</v>
      </c>
      <c r="BD570" s="118" t="s">
        <v>124</v>
      </c>
      <c r="BE570" s="118" t="s">
        <v>124</v>
      </c>
      <c r="BF570" s="118" t="s">
        <v>124</v>
      </c>
      <c r="BG570" s="118" t="s">
        <v>124</v>
      </c>
      <c r="BH570" s="118" t="s">
        <v>124</v>
      </c>
      <c r="BI570" s="118" t="s">
        <v>124</v>
      </c>
      <c r="BJ570" s="117" t="s">
        <v>172</v>
      </c>
      <c r="BK570" s="211" t="s">
        <v>409</v>
      </c>
      <c r="BL570" s="211" t="s">
        <v>409</v>
      </c>
      <c r="BM570" s="211">
        <v>404</v>
      </c>
      <c r="BN570" s="211">
        <v>10.199999999999999</v>
      </c>
      <c r="BO570" s="211">
        <v>89.8</v>
      </c>
      <c r="BP570" s="211" t="s">
        <v>409</v>
      </c>
      <c r="BQ570" s="211" t="s">
        <v>409</v>
      </c>
      <c r="BR570" s="211" t="s">
        <v>409</v>
      </c>
      <c r="BS570" s="211" t="s">
        <v>409</v>
      </c>
      <c r="BT570" s="210">
        <v>0</v>
      </c>
      <c r="BU570" s="258">
        <v>23.271186440677965</v>
      </c>
      <c r="BV570" s="138">
        <v>0.23271186440677966</v>
      </c>
    </row>
    <row r="571" spans="1:74">
      <c r="A571" s="116">
        <v>160</v>
      </c>
      <c r="B571" s="116">
        <f>COUNTIFS($D$2:D571,D571,$F$2:F571,F571)</f>
        <v>1</v>
      </c>
      <c r="C571" s="189">
        <v>8921</v>
      </c>
      <c r="D571" s="154" t="s">
        <v>1688</v>
      </c>
      <c r="E571" s="152" t="s">
        <v>1394</v>
      </c>
      <c r="F571" s="152">
        <v>5404263403</v>
      </c>
      <c r="G571" s="152">
        <v>64</v>
      </c>
      <c r="H571" s="152" t="s">
        <v>2019</v>
      </c>
      <c r="I571" s="324" t="s">
        <v>2023</v>
      </c>
      <c r="J571" s="153" t="s">
        <v>812</v>
      </c>
      <c r="K571" s="318" t="s">
        <v>670</v>
      </c>
      <c r="L571" s="152">
        <v>20</v>
      </c>
      <c r="M571" s="152" t="s">
        <v>919</v>
      </c>
      <c r="N571" s="152" t="s">
        <v>409</v>
      </c>
      <c r="O571" s="152"/>
      <c r="P571" s="152" t="s">
        <v>2005</v>
      </c>
      <c r="Q571" s="152"/>
      <c r="R571" s="152"/>
      <c r="S571" s="351" t="s">
        <v>1477</v>
      </c>
      <c r="T571" s="286" t="s">
        <v>1477</v>
      </c>
      <c r="U571" s="350" t="s">
        <v>1477</v>
      </c>
      <c r="V571" s="358" t="s">
        <v>1972</v>
      </c>
      <c r="W571" s="261" t="s">
        <v>1477</v>
      </c>
      <c r="X571" s="261" t="s">
        <v>1477</v>
      </c>
      <c r="Y571" s="261" t="s">
        <v>1477</v>
      </c>
      <c r="Z571" s="260" t="s">
        <v>1477</v>
      </c>
      <c r="AA571" s="260" t="s">
        <v>1477</v>
      </c>
      <c r="AC571" s="118"/>
      <c r="AD571" s="362"/>
      <c r="AE571" s="218" t="s">
        <v>1477</v>
      </c>
      <c r="AF571" s="218" t="s">
        <v>1477</v>
      </c>
      <c r="AG571" s="222" t="s">
        <v>777</v>
      </c>
      <c r="AH571" s="147">
        <v>69.8</v>
      </c>
      <c r="AI571" s="146">
        <v>24.7</v>
      </c>
      <c r="AJ571" s="145">
        <v>1.55</v>
      </c>
      <c r="AK571" s="116">
        <v>62.9</v>
      </c>
      <c r="AL571" s="144">
        <v>0.87</v>
      </c>
      <c r="AM571" s="116">
        <v>1.24</v>
      </c>
      <c r="AN571" s="116" t="s">
        <v>124</v>
      </c>
      <c r="AO571" s="122">
        <v>11.9</v>
      </c>
      <c r="AP571" s="119" t="s">
        <v>124</v>
      </c>
      <c r="AQ571" s="116">
        <v>32.200000000000003</v>
      </c>
      <c r="AR571" s="116">
        <v>64.7</v>
      </c>
      <c r="AS571" s="142">
        <v>0.49768160741885631</v>
      </c>
      <c r="AT571" s="141" t="s">
        <v>124</v>
      </c>
      <c r="AU571" s="116" t="s">
        <v>124</v>
      </c>
      <c r="AV571" s="116">
        <v>15.8</v>
      </c>
      <c r="AW571" s="119">
        <v>29.4</v>
      </c>
      <c r="AX571" s="118" t="s">
        <v>124</v>
      </c>
      <c r="AY571" s="118" t="s">
        <v>124</v>
      </c>
      <c r="AZ571" s="118" t="s">
        <v>124</v>
      </c>
      <c r="BA571" s="118" t="s">
        <v>124</v>
      </c>
      <c r="BB571" s="118" t="s">
        <v>124</v>
      </c>
      <c r="BC571" s="118" t="s">
        <v>124</v>
      </c>
      <c r="BD571" s="118" t="s">
        <v>124</v>
      </c>
      <c r="BE571" s="118" t="s">
        <v>124</v>
      </c>
      <c r="BF571" s="118" t="s">
        <v>124</v>
      </c>
      <c r="BG571" s="118" t="s">
        <v>124</v>
      </c>
      <c r="BH571" s="118" t="s">
        <v>124</v>
      </c>
      <c r="BI571" s="118" t="s">
        <v>124</v>
      </c>
      <c r="BJ571" s="117" t="s">
        <v>793</v>
      </c>
      <c r="BK571" s="211" t="s">
        <v>409</v>
      </c>
      <c r="BL571" s="211" t="s">
        <v>409</v>
      </c>
      <c r="BM571" s="211">
        <v>236</v>
      </c>
      <c r="BN571" s="211">
        <v>8</v>
      </c>
      <c r="BO571" s="211">
        <v>92</v>
      </c>
      <c r="BP571" s="211" t="s">
        <v>409</v>
      </c>
      <c r="BQ571" s="211" t="s">
        <v>409</v>
      </c>
      <c r="BR571" s="211" t="s">
        <v>409</v>
      </c>
      <c r="BS571" s="211" t="s">
        <v>409</v>
      </c>
      <c r="BT571" s="210">
        <v>0</v>
      </c>
      <c r="BU571" s="258">
        <v>12.979700338327694</v>
      </c>
      <c r="BV571" s="138">
        <v>0.1820677966101695</v>
      </c>
    </row>
    <row r="572" spans="1:74">
      <c r="A572" s="116">
        <v>161</v>
      </c>
      <c r="B572" s="116">
        <f>COUNTIFS($D$2:D572,D572,$F$2:F572,F572)</f>
        <v>2</v>
      </c>
      <c r="C572" s="189">
        <v>8922</v>
      </c>
      <c r="D572" s="154" t="s">
        <v>90</v>
      </c>
      <c r="E572" s="152" t="s">
        <v>816</v>
      </c>
      <c r="F572" s="152">
        <v>6105170126</v>
      </c>
      <c r="G572" s="152">
        <v>57</v>
      </c>
      <c r="H572" s="152" t="s">
        <v>2019</v>
      </c>
      <c r="I572" s="324" t="s">
        <v>1298</v>
      </c>
      <c r="J572" s="153" t="s">
        <v>812</v>
      </c>
      <c r="K572" s="318" t="s">
        <v>670</v>
      </c>
      <c r="L572" s="152">
        <v>9</v>
      </c>
      <c r="M572" s="152" t="s">
        <v>881</v>
      </c>
      <c r="N572" s="152" t="s">
        <v>409</v>
      </c>
      <c r="O572" s="152"/>
      <c r="P572" s="152" t="s">
        <v>2005</v>
      </c>
      <c r="Q572" s="152"/>
      <c r="R572" s="152"/>
      <c r="S572" s="351" t="s">
        <v>1477</v>
      </c>
      <c r="T572" s="286" t="s">
        <v>1477</v>
      </c>
      <c r="U572" s="350" t="s">
        <v>1477</v>
      </c>
      <c r="V572" s="358" t="s">
        <v>1972</v>
      </c>
      <c r="W572" s="261" t="s">
        <v>1477</v>
      </c>
      <c r="X572" s="261" t="s">
        <v>1477</v>
      </c>
      <c r="Y572" s="261" t="s">
        <v>1477</v>
      </c>
      <c r="Z572" s="260" t="s">
        <v>1477</v>
      </c>
      <c r="AA572" s="260" t="s">
        <v>1477</v>
      </c>
      <c r="AC572" s="118"/>
      <c r="AD572" s="362"/>
      <c r="AE572" s="218" t="s">
        <v>1477</v>
      </c>
      <c r="AF572" s="218" t="s">
        <v>1477</v>
      </c>
      <c r="AG572" s="222" t="s">
        <v>777</v>
      </c>
      <c r="AH572" s="147">
        <v>31.1</v>
      </c>
      <c r="AI572" s="146">
        <v>44.9</v>
      </c>
      <c r="AJ572" s="145">
        <v>12.7</v>
      </c>
      <c r="AK572" s="116">
        <v>27.7</v>
      </c>
      <c r="AL572" s="144">
        <v>1.95</v>
      </c>
      <c r="AM572" s="116">
        <v>6.26</v>
      </c>
      <c r="AN572" s="116" t="s">
        <v>124</v>
      </c>
      <c r="AO572" s="122">
        <v>2.11</v>
      </c>
      <c r="AP572" s="119" t="s">
        <v>124</v>
      </c>
      <c r="AQ572" s="116">
        <v>38.4</v>
      </c>
      <c r="AR572" s="116">
        <v>61.6</v>
      </c>
      <c r="AS572" s="142">
        <v>0.62337662337662336</v>
      </c>
      <c r="AT572" s="141" t="s">
        <v>124</v>
      </c>
      <c r="AU572" s="116" t="s">
        <v>124</v>
      </c>
      <c r="AV572" s="116">
        <v>1.8</v>
      </c>
      <c r="AW572" s="119">
        <v>3.85</v>
      </c>
      <c r="AX572" s="118" t="s">
        <v>124</v>
      </c>
      <c r="AY572" s="118" t="s">
        <v>124</v>
      </c>
      <c r="AZ572" s="118" t="s">
        <v>124</v>
      </c>
      <c r="BA572" s="118" t="s">
        <v>124</v>
      </c>
      <c r="BB572" s="118" t="s">
        <v>124</v>
      </c>
      <c r="BC572" s="118" t="s">
        <v>124</v>
      </c>
      <c r="BD572" s="118" t="s">
        <v>124</v>
      </c>
      <c r="BE572" s="118" t="s">
        <v>124</v>
      </c>
      <c r="BF572" s="118" t="s">
        <v>124</v>
      </c>
      <c r="BG572" s="118" t="s">
        <v>124</v>
      </c>
      <c r="BH572" s="118" t="s">
        <v>124</v>
      </c>
      <c r="BI572" s="118" t="s">
        <v>124</v>
      </c>
      <c r="BJ572" s="117" t="s">
        <v>792</v>
      </c>
      <c r="BK572" s="211" t="s">
        <v>409</v>
      </c>
      <c r="BL572" s="211" t="s">
        <v>409</v>
      </c>
      <c r="BM572" s="211">
        <v>73</v>
      </c>
      <c r="BN572" s="211">
        <v>12.4</v>
      </c>
      <c r="BO572" s="211">
        <v>87.6</v>
      </c>
      <c r="BP572" s="211">
        <v>0.6</v>
      </c>
      <c r="BQ572" s="211">
        <v>134.5</v>
      </c>
      <c r="BR572" s="208" t="s">
        <v>409</v>
      </c>
      <c r="BS572" s="211">
        <v>3.28</v>
      </c>
      <c r="BT572" s="210" t="s">
        <v>2022</v>
      </c>
      <c r="BU572" s="258">
        <v>2.0685191091765325</v>
      </c>
      <c r="BV572" s="138">
        <v>0.09</v>
      </c>
    </row>
    <row r="573" spans="1:74">
      <c r="A573" s="116">
        <v>162</v>
      </c>
      <c r="B573" s="116">
        <f>COUNTIFS($D$2:D573,D573,$F$2:F573,F573)</f>
        <v>1</v>
      </c>
      <c r="C573" s="189">
        <v>8923</v>
      </c>
      <c r="D573" s="154" t="s">
        <v>2021</v>
      </c>
      <c r="E573" s="152" t="s">
        <v>2020</v>
      </c>
      <c r="F573" s="152">
        <v>7603025705</v>
      </c>
      <c r="G573" s="152">
        <v>42</v>
      </c>
      <c r="H573" s="152" t="s">
        <v>2019</v>
      </c>
      <c r="I573" s="324" t="s">
        <v>2018</v>
      </c>
      <c r="J573" s="153" t="s">
        <v>812</v>
      </c>
      <c r="K573" s="318" t="s">
        <v>670</v>
      </c>
      <c r="L573" s="152">
        <v>5</v>
      </c>
      <c r="M573" s="152" t="s">
        <v>919</v>
      </c>
      <c r="N573" s="152" t="s">
        <v>822</v>
      </c>
      <c r="O573" s="152"/>
      <c r="P573" s="152" t="s">
        <v>2005</v>
      </c>
      <c r="Q573" s="152"/>
      <c r="R573" s="152"/>
      <c r="S573" s="351" t="s">
        <v>1477</v>
      </c>
      <c r="T573" s="286" t="s">
        <v>1477</v>
      </c>
      <c r="U573" s="350" t="s">
        <v>1477</v>
      </c>
      <c r="V573" s="358" t="s">
        <v>1972</v>
      </c>
      <c r="W573" s="261" t="s">
        <v>1477</v>
      </c>
      <c r="X573" s="261" t="s">
        <v>1477</v>
      </c>
      <c r="Y573" s="261" t="s">
        <v>1477</v>
      </c>
      <c r="Z573" s="260" t="s">
        <v>1477</v>
      </c>
      <c r="AA573" s="260" t="s">
        <v>1477</v>
      </c>
      <c r="AC573" s="118"/>
      <c r="AD573" s="362"/>
      <c r="AE573" s="218" t="s">
        <v>1477</v>
      </c>
      <c r="AF573" s="218" t="s">
        <v>1477</v>
      </c>
      <c r="AG573" s="222" t="s">
        <v>777</v>
      </c>
      <c r="AH573" s="147">
        <v>15.9</v>
      </c>
      <c r="AI573" s="146">
        <v>64.599999999999994</v>
      </c>
      <c r="AJ573" s="145">
        <v>15.5</v>
      </c>
      <c r="AK573" s="116">
        <v>12.6</v>
      </c>
      <c r="AL573" s="144">
        <v>1.18</v>
      </c>
      <c r="AM573" s="116">
        <v>7.45</v>
      </c>
      <c r="AN573" s="116" t="s">
        <v>124</v>
      </c>
      <c r="AO573" s="122">
        <v>4.8</v>
      </c>
      <c r="AP573" s="119" t="s">
        <v>124</v>
      </c>
      <c r="AQ573" s="116">
        <v>49.1</v>
      </c>
      <c r="AR573" s="116">
        <v>50.6</v>
      </c>
      <c r="AS573" s="142">
        <v>0.97035573122529639</v>
      </c>
      <c r="AT573" s="141" t="s">
        <v>124</v>
      </c>
      <c r="AU573" s="116" t="s">
        <v>124</v>
      </c>
      <c r="AV573" s="116">
        <v>4.47</v>
      </c>
      <c r="AW573" s="119">
        <v>8.35</v>
      </c>
      <c r="AX573" s="118" t="s">
        <v>124</v>
      </c>
      <c r="AY573" s="118" t="s">
        <v>124</v>
      </c>
      <c r="AZ573" s="118" t="s">
        <v>124</v>
      </c>
      <c r="BA573" s="118" t="s">
        <v>124</v>
      </c>
      <c r="BB573" s="118" t="s">
        <v>124</v>
      </c>
      <c r="BC573" s="118" t="s">
        <v>124</v>
      </c>
      <c r="BD573" s="118" t="s">
        <v>124</v>
      </c>
      <c r="BE573" s="118" t="s">
        <v>124</v>
      </c>
      <c r="BF573" s="118" t="s">
        <v>124</v>
      </c>
      <c r="BG573" s="118" t="s">
        <v>124</v>
      </c>
      <c r="BH573" s="118" t="s">
        <v>124</v>
      </c>
      <c r="BI573" s="118" t="s">
        <v>124</v>
      </c>
      <c r="BJ573" s="117" t="s">
        <v>792</v>
      </c>
      <c r="BK573" s="211" t="s">
        <v>409</v>
      </c>
      <c r="BL573" s="211" t="s">
        <v>409</v>
      </c>
      <c r="BM573" s="211">
        <v>708</v>
      </c>
      <c r="BN573" s="211">
        <v>23.9</v>
      </c>
      <c r="BO573" s="211">
        <v>76.099999999999994</v>
      </c>
      <c r="BP573" s="211" t="s">
        <v>409</v>
      </c>
      <c r="BQ573" s="211" t="s">
        <v>409</v>
      </c>
      <c r="BR573" s="211" t="s">
        <v>409</v>
      </c>
      <c r="BS573" s="208" t="s">
        <v>409</v>
      </c>
      <c r="BT573" s="276">
        <v>0</v>
      </c>
      <c r="BU573" s="258">
        <v>57.3335840541557</v>
      </c>
      <c r="BV573" s="138">
        <v>0.58634615384615385</v>
      </c>
    </row>
    <row r="574" spans="1:74">
      <c r="A574" s="116">
        <v>163</v>
      </c>
      <c r="B574" s="116">
        <f>COUNTIFS($D$2:D574,D574,$F$2:F574,F574)</f>
        <v>1</v>
      </c>
      <c r="C574" s="189">
        <v>8933</v>
      </c>
      <c r="D574" s="154" t="s">
        <v>1888</v>
      </c>
      <c r="E574" s="152" t="s">
        <v>879</v>
      </c>
      <c r="F574" s="152">
        <v>360503425</v>
      </c>
      <c r="G574" s="152">
        <v>82</v>
      </c>
      <c r="H574" s="152" t="s">
        <v>2011</v>
      </c>
      <c r="I574" s="324" t="s">
        <v>44</v>
      </c>
      <c r="J574" s="153" t="s">
        <v>812</v>
      </c>
      <c r="K574" s="318" t="s">
        <v>670</v>
      </c>
      <c r="L574" s="152">
        <v>13</v>
      </c>
      <c r="M574" s="152" t="s">
        <v>919</v>
      </c>
      <c r="N574" s="152" t="s">
        <v>409</v>
      </c>
      <c r="O574" s="152"/>
      <c r="P574" s="152" t="s">
        <v>2005</v>
      </c>
      <c r="Q574" s="152"/>
      <c r="R574" s="152"/>
      <c r="S574" s="351" t="s">
        <v>1477</v>
      </c>
      <c r="T574" s="286" t="s">
        <v>1477</v>
      </c>
      <c r="U574" s="350" t="s">
        <v>1477</v>
      </c>
      <c r="V574" s="358" t="s">
        <v>1972</v>
      </c>
      <c r="W574" s="261" t="s">
        <v>1477</v>
      </c>
      <c r="X574" s="261" t="s">
        <v>1477</v>
      </c>
      <c r="Y574" s="261" t="s">
        <v>1477</v>
      </c>
      <c r="Z574" s="260" t="s">
        <v>1477</v>
      </c>
      <c r="AA574" s="260" t="s">
        <v>1477</v>
      </c>
      <c r="AC574" s="118"/>
      <c r="AD574" s="362"/>
      <c r="AE574" s="218" t="s">
        <v>1477</v>
      </c>
      <c r="AF574" s="218" t="s">
        <v>1477</v>
      </c>
      <c r="AG574" s="222" t="s">
        <v>781</v>
      </c>
      <c r="AH574" s="147">
        <v>42.1</v>
      </c>
      <c r="AI574" s="146">
        <v>52.1</v>
      </c>
      <c r="AJ574" s="145">
        <v>2.89</v>
      </c>
      <c r="AK574" s="116">
        <v>37.200000000000003</v>
      </c>
      <c r="AL574" s="144">
        <v>3.54</v>
      </c>
      <c r="AM574" s="116">
        <v>8.4</v>
      </c>
      <c r="AN574" s="116" t="s">
        <v>124</v>
      </c>
      <c r="AO574" s="122">
        <v>7.23</v>
      </c>
      <c r="AP574" s="119" t="s">
        <v>124</v>
      </c>
      <c r="AQ574" s="116">
        <v>42.6</v>
      </c>
      <c r="AR574" s="116">
        <v>56.3</v>
      </c>
      <c r="AS574" s="142">
        <v>0.75666074600355249</v>
      </c>
      <c r="AT574" s="141" t="s">
        <v>124</v>
      </c>
      <c r="AU574" s="116" t="s">
        <v>124</v>
      </c>
      <c r="AV574" s="116">
        <v>11.4</v>
      </c>
      <c r="AW574" s="119">
        <v>9.74</v>
      </c>
      <c r="AX574" s="118" t="s">
        <v>124</v>
      </c>
      <c r="AY574" s="118" t="s">
        <v>124</v>
      </c>
      <c r="AZ574" s="118" t="s">
        <v>124</v>
      </c>
      <c r="BA574" s="118" t="s">
        <v>124</v>
      </c>
      <c r="BB574" s="118" t="s">
        <v>124</v>
      </c>
      <c r="BC574" s="118" t="s">
        <v>124</v>
      </c>
      <c r="BD574" s="118" t="s">
        <v>124</v>
      </c>
      <c r="BE574" s="118" t="s">
        <v>124</v>
      </c>
      <c r="BF574" s="118" t="s">
        <v>124</v>
      </c>
      <c r="BG574" s="118" t="s">
        <v>124</v>
      </c>
      <c r="BH574" s="118" t="s">
        <v>124</v>
      </c>
      <c r="BI574" s="118" t="s">
        <v>124</v>
      </c>
      <c r="BJ574" s="116" t="s">
        <v>792</v>
      </c>
      <c r="BK574" s="211" t="s">
        <v>409</v>
      </c>
      <c r="BL574" s="211" t="s">
        <v>409</v>
      </c>
      <c r="BM574" s="211">
        <v>127</v>
      </c>
      <c r="BN574" s="211">
        <v>10.199999999999999</v>
      </c>
      <c r="BO574" s="211">
        <v>89.8</v>
      </c>
      <c r="BP574" s="208" t="s">
        <v>409</v>
      </c>
      <c r="BQ574" s="208" t="s">
        <v>409</v>
      </c>
      <c r="BR574" s="208" t="s">
        <v>409</v>
      </c>
      <c r="BS574" s="208" t="s">
        <v>409</v>
      </c>
      <c r="BT574" s="210">
        <v>0</v>
      </c>
      <c r="BU574" s="258">
        <v>15.340668641557343</v>
      </c>
      <c r="BV574" s="138">
        <v>8.9230769230769225E-2</v>
      </c>
    </row>
    <row r="575" spans="1:74">
      <c r="A575" s="116">
        <v>164</v>
      </c>
      <c r="B575" s="116">
        <f>COUNTIFS($D$2:D575,D575,$F$2:F575,F575)</f>
        <v>1</v>
      </c>
      <c r="C575" s="189">
        <v>8934</v>
      </c>
      <c r="D575" s="154" t="s">
        <v>45</v>
      </c>
      <c r="E575" s="152" t="s">
        <v>816</v>
      </c>
      <c r="F575" s="152">
        <v>530804133</v>
      </c>
      <c r="G575" s="152">
        <v>65</v>
      </c>
      <c r="H575" s="152" t="s">
        <v>2011</v>
      </c>
      <c r="I575" s="324" t="s">
        <v>46</v>
      </c>
      <c r="J575" s="153" t="s">
        <v>812</v>
      </c>
      <c r="K575" s="318" t="s">
        <v>670</v>
      </c>
      <c r="L575" s="152">
        <v>30</v>
      </c>
      <c r="M575" s="152" t="s">
        <v>881</v>
      </c>
      <c r="N575" s="152" t="s">
        <v>409</v>
      </c>
      <c r="O575" s="152"/>
      <c r="P575" s="152" t="s">
        <v>2005</v>
      </c>
      <c r="Q575" s="152"/>
      <c r="R575" s="152"/>
      <c r="S575" s="351" t="s">
        <v>1477</v>
      </c>
      <c r="T575" s="286" t="s">
        <v>1477</v>
      </c>
      <c r="U575" s="350" t="s">
        <v>1477</v>
      </c>
      <c r="V575" s="358" t="s">
        <v>1972</v>
      </c>
      <c r="W575" s="261" t="s">
        <v>1477</v>
      </c>
      <c r="X575" s="261" t="s">
        <v>1477</v>
      </c>
      <c r="Y575" s="261" t="s">
        <v>1477</v>
      </c>
      <c r="Z575" s="260" t="s">
        <v>1477</v>
      </c>
      <c r="AA575" s="260" t="s">
        <v>1477</v>
      </c>
      <c r="AC575" s="118"/>
      <c r="AD575" s="362"/>
      <c r="AE575" s="218" t="s">
        <v>1477</v>
      </c>
      <c r="AF575" s="218" t="s">
        <v>1477</v>
      </c>
      <c r="AG575" s="222" t="s">
        <v>781</v>
      </c>
      <c r="AH575" s="147">
        <v>1.61</v>
      </c>
      <c r="AI575" s="146">
        <v>7.62</v>
      </c>
      <c r="AJ575" s="145">
        <v>90.1</v>
      </c>
      <c r="AK575" s="116">
        <v>1.29</v>
      </c>
      <c r="AL575" s="144">
        <v>0.17</v>
      </c>
      <c r="AM575" s="116">
        <v>10.3</v>
      </c>
      <c r="AN575" s="116" t="s">
        <v>124</v>
      </c>
      <c r="AO575" s="122">
        <v>0.7</v>
      </c>
      <c r="AP575" s="119" t="s">
        <v>124</v>
      </c>
      <c r="AQ575" s="116">
        <v>62.5</v>
      </c>
      <c r="AR575" s="116">
        <v>37.5</v>
      </c>
      <c r="AS575" s="142">
        <v>1.6666666666666667</v>
      </c>
      <c r="AT575" s="141">
        <v>0</v>
      </c>
      <c r="AU575" s="116" t="s">
        <v>124</v>
      </c>
      <c r="AV575" s="116">
        <v>1.01</v>
      </c>
      <c r="AW575" s="119">
        <v>2.99</v>
      </c>
      <c r="AX575" s="118" t="s">
        <v>124</v>
      </c>
      <c r="AY575" s="118" t="s">
        <v>124</v>
      </c>
      <c r="AZ575" s="118" t="s">
        <v>124</v>
      </c>
      <c r="BA575" s="118" t="s">
        <v>124</v>
      </c>
      <c r="BB575" s="118" t="s">
        <v>124</v>
      </c>
      <c r="BC575" s="118" t="s">
        <v>124</v>
      </c>
      <c r="BD575" s="118" t="s">
        <v>124</v>
      </c>
      <c r="BE575" s="118" t="s">
        <v>124</v>
      </c>
      <c r="BF575" s="118" t="s">
        <v>124</v>
      </c>
      <c r="BG575" s="118" t="s">
        <v>124</v>
      </c>
      <c r="BH575" s="118" t="s">
        <v>124</v>
      </c>
      <c r="BI575" s="118" t="s">
        <v>124</v>
      </c>
      <c r="BJ575" s="117" t="s">
        <v>778</v>
      </c>
      <c r="BK575" s="211">
        <v>156.1</v>
      </c>
      <c r="BL575" s="211" t="s">
        <v>409</v>
      </c>
      <c r="BM575" s="211">
        <v>4965</v>
      </c>
      <c r="BN575" s="211">
        <v>77.8</v>
      </c>
      <c r="BO575" s="211">
        <v>22.2</v>
      </c>
      <c r="BP575" s="211" t="s">
        <v>409</v>
      </c>
      <c r="BQ575" s="211" t="s">
        <v>409</v>
      </c>
      <c r="BR575" s="211" t="s">
        <v>409</v>
      </c>
      <c r="BS575" s="211" t="s">
        <v>409</v>
      </c>
      <c r="BT575" s="210">
        <v>0</v>
      </c>
      <c r="BU575" s="258">
        <v>84.074369345318644</v>
      </c>
      <c r="BV575" s="138">
        <v>3.1067297297297296</v>
      </c>
    </row>
    <row r="576" spans="1:74">
      <c r="A576" s="116">
        <v>165</v>
      </c>
      <c r="B576" s="116">
        <f>COUNTIFS($D$2:D576,D576,$F$2:F576,F576)</f>
        <v>1</v>
      </c>
      <c r="C576" s="189">
        <v>8935</v>
      </c>
      <c r="D576" s="154" t="s">
        <v>2017</v>
      </c>
      <c r="E576" s="152" t="s">
        <v>834</v>
      </c>
      <c r="F576" s="152">
        <v>5903030980</v>
      </c>
      <c r="G576" s="152">
        <v>59</v>
      </c>
      <c r="H576" s="152" t="s">
        <v>2011</v>
      </c>
      <c r="I576" s="324" t="s">
        <v>381</v>
      </c>
      <c r="J576" s="153" t="s">
        <v>812</v>
      </c>
      <c r="K576" s="318" t="s">
        <v>670</v>
      </c>
      <c r="L576" s="152">
        <v>5</v>
      </c>
      <c r="M576" s="152" t="s">
        <v>919</v>
      </c>
      <c r="N576" s="152" t="s">
        <v>822</v>
      </c>
      <c r="O576" s="152"/>
      <c r="P576" s="152" t="s">
        <v>2005</v>
      </c>
      <c r="Q576" s="152"/>
      <c r="R576" s="152"/>
      <c r="S576" s="351" t="s">
        <v>1477</v>
      </c>
      <c r="T576" s="286" t="s">
        <v>1477</v>
      </c>
      <c r="U576" s="350" t="s">
        <v>1477</v>
      </c>
      <c r="V576" s="358" t="s">
        <v>1972</v>
      </c>
      <c r="W576" s="261" t="s">
        <v>1477</v>
      </c>
      <c r="X576" s="261" t="s">
        <v>1477</v>
      </c>
      <c r="Y576" s="261" t="s">
        <v>1477</v>
      </c>
      <c r="Z576" s="260" t="s">
        <v>1477</v>
      </c>
      <c r="AA576" s="260" t="s">
        <v>1477</v>
      </c>
      <c r="AC576" s="118"/>
      <c r="AD576" s="362"/>
      <c r="AE576" s="218" t="s">
        <v>1477</v>
      </c>
      <c r="AF576" s="218" t="s">
        <v>1477</v>
      </c>
      <c r="AG576" s="222" t="s">
        <v>781</v>
      </c>
      <c r="AH576" s="147">
        <v>27.8</v>
      </c>
      <c r="AI576" s="146">
        <v>45.6</v>
      </c>
      <c r="AJ576" s="145">
        <v>23.1</v>
      </c>
      <c r="AK576" s="116">
        <v>19.3</v>
      </c>
      <c r="AL576" s="144">
        <v>1.22</v>
      </c>
      <c r="AM576" s="116">
        <v>5.51</v>
      </c>
      <c r="AN576" s="116" t="s">
        <v>124</v>
      </c>
      <c r="AO576" s="122">
        <v>2.33</v>
      </c>
      <c r="AP576" s="119" t="s">
        <v>124</v>
      </c>
      <c r="AQ576" s="116">
        <v>36.799999999999997</v>
      </c>
      <c r="AR576" s="116">
        <v>62.9</v>
      </c>
      <c r="AS576" s="142">
        <v>0.5850556438791733</v>
      </c>
      <c r="AT576" s="141" t="s">
        <v>124</v>
      </c>
      <c r="AU576" s="116" t="s">
        <v>124</v>
      </c>
      <c r="AV576" s="116">
        <v>4.0199999999999996</v>
      </c>
      <c r="AW576" s="119">
        <v>7.28</v>
      </c>
      <c r="AX576" s="118" t="s">
        <v>124</v>
      </c>
      <c r="AY576" s="118" t="s">
        <v>124</v>
      </c>
      <c r="AZ576" s="118" t="s">
        <v>124</v>
      </c>
      <c r="BA576" s="118" t="s">
        <v>124</v>
      </c>
      <c r="BB576" s="118" t="s">
        <v>124</v>
      </c>
      <c r="BC576" s="118" t="s">
        <v>124</v>
      </c>
      <c r="BD576" s="118" t="s">
        <v>124</v>
      </c>
      <c r="BE576" s="118" t="s">
        <v>124</v>
      </c>
      <c r="BF576" s="118" t="s">
        <v>124</v>
      </c>
      <c r="BG576" s="118" t="s">
        <v>124</v>
      </c>
      <c r="BH576" s="118" t="s">
        <v>124</v>
      </c>
      <c r="BI576" s="118" t="s">
        <v>124</v>
      </c>
      <c r="BJ576" s="117" t="s">
        <v>792</v>
      </c>
      <c r="BK576" s="211" t="s">
        <v>409</v>
      </c>
      <c r="BL576" s="211" t="s">
        <v>409</v>
      </c>
      <c r="BM576" s="211">
        <v>315</v>
      </c>
      <c r="BN576" s="211">
        <v>22.9</v>
      </c>
      <c r="BO576" s="211">
        <v>77.099999999999994</v>
      </c>
      <c r="BP576" s="211" t="s">
        <v>409</v>
      </c>
      <c r="BQ576" s="211" t="s">
        <v>409</v>
      </c>
      <c r="BR576" s="211" t="s">
        <v>409</v>
      </c>
      <c r="BS576" s="211" t="s">
        <v>409</v>
      </c>
      <c r="BT576" s="210">
        <v>0</v>
      </c>
      <c r="BU576" s="258">
        <v>10.406678789882625</v>
      </c>
      <c r="BV576" s="138">
        <v>5.7227272727272724E-2</v>
      </c>
    </row>
    <row r="577" spans="1:74">
      <c r="A577" s="116">
        <v>166</v>
      </c>
      <c r="B577" s="116">
        <f>COUNTIFS($D$2:D577,D577,$F$2:F577,F577)</f>
        <v>2</v>
      </c>
      <c r="C577" s="189">
        <v>8936</v>
      </c>
      <c r="D577" s="154" t="s">
        <v>47</v>
      </c>
      <c r="E577" s="152" t="s">
        <v>1293</v>
      </c>
      <c r="F577" s="152">
        <v>5756130391</v>
      </c>
      <c r="G577" s="152">
        <v>61</v>
      </c>
      <c r="H577" s="152" t="s">
        <v>2011</v>
      </c>
      <c r="I577" s="324" t="s">
        <v>49</v>
      </c>
      <c r="J577" s="153" t="s">
        <v>812</v>
      </c>
      <c r="K577" s="318" t="s">
        <v>670</v>
      </c>
      <c r="L577" s="152">
        <v>14</v>
      </c>
      <c r="M577" s="152" t="s">
        <v>2016</v>
      </c>
      <c r="N577" s="152" t="s">
        <v>409</v>
      </c>
      <c r="O577" s="152"/>
      <c r="P577" s="152" t="s">
        <v>2005</v>
      </c>
      <c r="Q577" s="152"/>
      <c r="R577" s="152"/>
      <c r="S577" s="351" t="s">
        <v>1477</v>
      </c>
      <c r="T577" s="286" t="s">
        <v>1515</v>
      </c>
      <c r="U577" s="350" t="s">
        <v>1477</v>
      </c>
      <c r="V577" s="264" t="s">
        <v>1514</v>
      </c>
      <c r="W577" s="261" t="s">
        <v>1511</v>
      </c>
      <c r="X577" s="261" t="s">
        <v>1477</v>
      </c>
      <c r="Y577" s="261" t="s">
        <v>1477</v>
      </c>
      <c r="Z577" s="260" t="s">
        <v>1477</v>
      </c>
      <c r="AA577" s="260" t="s">
        <v>1477</v>
      </c>
      <c r="AC577" s="118"/>
      <c r="AD577" s="362"/>
      <c r="AE577" s="218" t="s">
        <v>1477</v>
      </c>
      <c r="AF577" s="218" t="s">
        <v>1477</v>
      </c>
      <c r="AG577" s="222" t="s">
        <v>781</v>
      </c>
      <c r="AH577" s="147">
        <v>32.700000000000003</v>
      </c>
      <c r="AI577" s="146">
        <v>5.55</v>
      </c>
      <c r="AJ577" s="145">
        <v>57.9</v>
      </c>
      <c r="AK577" s="116">
        <v>29.3</v>
      </c>
      <c r="AL577" s="144">
        <v>1</v>
      </c>
      <c r="AM577" s="116">
        <v>3.7</v>
      </c>
      <c r="AN577" s="116" t="s">
        <v>124</v>
      </c>
      <c r="AO577" s="122">
        <v>4.4000000000000004</v>
      </c>
      <c r="AP577" s="361">
        <v>3.0000000000000001E-3</v>
      </c>
      <c r="AQ577" s="116">
        <v>43.9</v>
      </c>
      <c r="AR577" s="116">
        <v>55.1</v>
      </c>
      <c r="AS577" s="142">
        <v>0.79673321234119776</v>
      </c>
      <c r="AT577" s="141">
        <v>0.4</v>
      </c>
      <c r="AU577" s="116" t="s">
        <v>124</v>
      </c>
      <c r="AV577" s="116">
        <v>7.8</v>
      </c>
      <c r="AW577" s="116">
        <v>3.1</v>
      </c>
      <c r="AX577" s="139">
        <v>1.79</v>
      </c>
      <c r="AY577" s="139">
        <v>93</v>
      </c>
      <c r="AZ577" s="360">
        <v>45610</v>
      </c>
      <c r="BA577" s="139">
        <v>7</v>
      </c>
      <c r="BB577" s="140">
        <v>4.8100000000000005</v>
      </c>
      <c r="BC577" s="139">
        <v>16.3</v>
      </c>
      <c r="BD577" s="139">
        <v>0.91</v>
      </c>
      <c r="BE577" s="139">
        <v>15.8</v>
      </c>
      <c r="BF577" s="139">
        <v>0.88</v>
      </c>
      <c r="BG577" s="139">
        <v>54.4</v>
      </c>
      <c r="BH577" s="139">
        <v>3.02</v>
      </c>
      <c r="BI577" s="139">
        <v>0.91</v>
      </c>
      <c r="BJ577" s="116" t="s">
        <v>780</v>
      </c>
      <c r="BK577" s="211" t="s">
        <v>409</v>
      </c>
      <c r="BL577" s="211" t="s">
        <v>409</v>
      </c>
      <c r="BM577" s="211">
        <v>8226</v>
      </c>
      <c r="BN577" s="211">
        <v>60</v>
      </c>
      <c r="BO577" s="211">
        <v>40</v>
      </c>
      <c r="BP577" s="211" t="s">
        <v>409</v>
      </c>
      <c r="BQ577" s="211" t="s">
        <v>409</v>
      </c>
      <c r="BR577" s="211" t="s">
        <v>409</v>
      </c>
      <c r="BS577" s="211" t="s">
        <v>409</v>
      </c>
      <c r="BT577" s="210">
        <v>0</v>
      </c>
      <c r="BU577" s="258">
        <v>10.915342926555784</v>
      </c>
      <c r="BV577" s="138">
        <v>2.7813333333333334</v>
      </c>
    </row>
    <row r="578" spans="1:74">
      <c r="A578" s="116">
        <v>167</v>
      </c>
      <c r="B578" s="116">
        <f>COUNTIFS($D$2:D578,D578,$F$2:F578,F578)</f>
        <v>1</v>
      </c>
      <c r="C578" s="189">
        <v>8937</v>
      </c>
      <c r="D578" s="154" t="s">
        <v>2015</v>
      </c>
      <c r="E578" s="152" t="s">
        <v>2014</v>
      </c>
      <c r="F578" s="152">
        <v>6552162078</v>
      </c>
      <c r="G578" s="152">
        <v>53</v>
      </c>
      <c r="H578" s="152" t="s">
        <v>2011</v>
      </c>
      <c r="I578" s="324" t="s">
        <v>2013</v>
      </c>
      <c r="J578" s="153" t="s">
        <v>812</v>
      </c>
      <c r="K578" s="318" t="s">
        <v>670</v>
      </c>
      <c r="L578" s="152">
        <v>11</v>
      </c>
      <c r="M578" s="152" t="s">
        <v>919</v>
      </c>
      <c r="N578" s="152" t="s">
        <v>822</v>
      </c>
      <c r="O578" s="152"/>
      <c r="P578" s="152" t="s">
        <v>2005</v>
      </c>
      <c r="Q578" s="152"/>
      <c r="R578" s="152"/>
      <c r="S578" s="351" t="s">
        <v>1477</v>
      </c>
      <c r="T578" s="286" t="s">
        <v>1477</v>
      </c>
      <c r="U578" s="350" t="s">
        <v>1477</v>
      </c>
      <c r="V578" s="358" t="s">
        <v>1972</v>
      </c>
      <c r="W578" s="261" t="s">
        <v>1477</v>
      </c>
      <c r="X578" s="261" t="s">
        <v>1477</v>
      </c>
      <c r="Y578" s="261" t="s">
        <v>1477</v>
      </c>
      <c r="Z578" s="260" t="s">
        <v>1477</v>
      </c>
      <c r="AA578" s="260" t="s">
        <v>1477</v>
      </c>
      <c r="AC578" s="118"/>
      <c r="AD578" s="362"/>
      <c r="AE578" s="218" t="s">
        <v>1477</v>
      </c>
      <c r="AF578" s="218" t="s">
        <v>1477</v>
      </c>
      <c r="AG578" s="222" t="s">
        <v>777</v>
      </c>
      <c r="AH578" s="147" t="s">
        <v>124</v>
      </c>
      <c r="AI578" s="146" t="s">
        <v>124</v>
      </c>
      <c r="AJ578" s="145" t="s">
        <v>124</v>
      </c>
      <c r="AK578" s="349" t="s">
        <v>124</v>
      </c>
      <c r="AL578" s="349" t="s">
        <v>124</v>
      </c>
      <c r="AM578" s="349" t="s">
        <v>124</v>
      </c>
      <c r="AN578" s="349" t="s">
        <v>124</v>
      </c>
      <c r="AO578" s="349" t="s">
        <v>124</v>
      </c>
      <c r="AP578" s="349" t="s">
        <v>124</v>
      </c>
      <c r="AQ578" s="349" t="s">
        <v>124</v>
      </c>
      <c r="AR578" s="349" t="s">
        <v>124</v>
      </c>
      <c r="AS578" s="349" t="s">
        <v>124</v>
      </c>
      <c r="AT578" s="349" t="s">
        <v>124</v>
      </c>
      <c r="AU578" s="349" t="s">
        <v>124</v>
      </c>
      <c r="AV578" s="349" t="s">
        <v>124</v>
      </c>
      <c r="AW578" s="349" t="s">
        <v>124</v>
      </c>
      <c r="AX578" s="349" t="s">
        <v>124</v>
      </c>
      <c r="AY578" s="349" t="s">
        <v>124</v>
      </c>
      <c r="AZ578" s="349" t="s">
        <v>124</v>
      </c>
      <c r="BA578" s="349" t="s">
        <v>124</v>
      </c>
      <c r="BB578" s="349" t="s">
        <v>124</v>
      </c>
      <c r="BC578" s="349" t="s">
        <v>124</v>
      </c>
      <c r="BD578" s="349" t="s">
        <v>124</v>
      </c>
      <c r="BE578" s="349" t="s">
        <v>124</v>
      </c>
      <c r="BF578" s="349" t="s">
        <v>124</v>
      </c>
      <c r="BG578" s="349" t="s">
        <v>124</v>
      </c>
      <c r="BH578" s="349" t="s">
        <v>124</v>
      </c>
      <c r="BI578" s="349" t="s">
        <v>124</v>
      </c>
      <c r="BJ578" s="348" t="s">
        <v>124</v>
      </c>
      <c r="BK578" s="211" t="s">
        <v>409</v>
      </c>
      <c r="BL578" s="211" t="s">
        <v>409</v>
      </c>
      <c r="BM578" s="211">
        <v>243</v>
      </c>
      <c r="BN578" s="211">
        <v>23.5</v>
      </c>
      <c r="BO578" s="211">
        <v>76.5</v>
      </c>
      <c r="BP578" s="211" t="s">
        <v>409</v>
      </c>
      <c r="BQ578" s="211" t="s">
        <v>409</v>
      </c>
      <c r="BR578" s="211" t="s">
        <v>409</v>
      </c>
      <c r="BS578" s="211" t="s">
        <v>409</v>
      </c>
      <c r="BT578" s="211">
        <v>0</v>
      </c>
      <c r="BU578" s="258">
        <v>18.981807925539417</v>
      </c>
      <c r="BV578" s="138">
        <v>6.5658536585365856E-2</v>
      </c>
    </row>
    <row r="579" spans="1:74">
      <c r="A579" s="116">
        <v>168</v>
      </c>
      <c r="B579" s="116">
        <f>COUNTIFS($D$2:D579,D579,$F$2:F579,F579)</f>
        <v>1</v>
      </c>
      <c r="C579" s="189">
        <v>8938</v>
      </c>
      <c r="D579" s="154" t="s">
        <v>50</v>
      </c>
      <c r="E579" s="152" t="s">
        <v>941</v>
      </c>
      <c r="F579" s="152">
        <v>5706240463</v>
      </c>
      <c r="G579" s="152">
        <v>61</v>
      </c>
      <c r="H579" s="152" t="s">
        <v>2011</v>
      </c>
      <c r="I579" s="324" t="s">
        <v>51</v>
      </c>
      <c r="J579" s="153" t="s">
        <v>812</v>
      </c>
      <c r="K579" s="318" t="s">
        <v>670</v>
      </c>
      <c r="L579" s="152">
        <v>5</v>
      </c>
      <c r="M579" s="152" t="s">
        <v>919</v>
      </c>
      <c r="N579" s="152" t="s">
        <v>409</v>
      </c>
      <c r="O579" s="152"/>
      <c r="P579" s="152" t="s">
        <v>2005</v>
      </c>
      <c r="Q579" s="152"/>
      <c r="R579" s="152"/>
      <c r="S579" s="351" t="s">
        <v>1477</v>
      </c>
      <c r="T579" s="286" t="s">
        <v>1477</v>
      </c>
      <c r="U579" s="350" t="s">
        <v>1477</v>
      </c>
      <c r="V579" s="358" t="s">
        <v>1972</v>
      </c>
      <c r="W579" s="261" t="s">
        <v>1477</v>
      </c>
      <c r="X579" s="261" t="s">
        <v>1477</v>
      </c>
      <c r="Y579" s="261" t="s">
        <v>1477</v>
      </c>
      <c r="Z579" s="260" t="s">
        <v>1477</v>
      </c>
      <c r="AA579" s="260" t="s">
        <v>1477</v>
      </c>
      <c r="AC579" s="118"/>
      <c r="AD579" s="362"/>
      <c r="AE579" s="218" t="s">
        <v>1477</v>
      </c>
      <c r="AF579" s="218" t="s">
        <v>1477</v>
      </c>
      <c r="AG579" s="222" t="s">
        <v>781</v>
      </c>
      <c r="AH579" s="147">
        <v>77.900000000000006</v>
      </c>
      <c r="AI579" s="146">
        <v>20.5</v>
      </c>
      <c r="AJ579" s="145">
        <v>0.54</v>
      </c>
      <c r="AK579" s="116">
        <v>70.8</v>
      </c>
      <c r="AL579" s="144">
        <v>2.04</v>
      </c>
      <c r="AM579" s="116">
        <v>2.62</v>
      </c>
      <c r="AN579" s="116" t="s">
        <v>124</v>
      </c>
      <c r="AO579" s="122">
        <v>2.9</v>
      </c>
      <c r="AP579" s="119" t="s">
        <v>124</v>
      </c>
      <c r="AQ579" s="116">
        <v>33.700000000000003</v>
      </c>
      <c r="AR579" s="116">
        <v>66.099999999999994</v>
      </c>
      <c r="AS579" s="142">
        <v>0.50983358547655078</v>
      </c>
      <c r="AT579" s="141" t="s">
        <v>124</v>
      </c>
      <c r="AU579" s="116" t="s">
        <v>124</v>
      </c>
      <c r="AV579" s="116">
        <v>7.48</v>
      </c>
      <c r="AW579" s="119">
        <v>11.3</v>
      </c>
      <c r="AX579" s="118" t="s">
        <v>124</v>
      </c>
      <c r="AY579" s="118" t="s">
        <v>124</v>
      </c>
      <c r="AZ579" s="118" t="s">
        <v>124</v>
      </c>
      <c r="BA579" s="118" t="s">
        <v>124</v>
      </c>
      <c r="BB579" s="118" t="s">
        <v>124</v>
      </c>
      <c r="BC579" s="118" t="s">
        <v>124</v>
      </c>
      <c r="BD579" s="118" t="s">
        <v>124</v>
      </c>
      <c r="BE579" s="118" t="s">
        <v>124</v>
      </c>
      <c r="BF579" s="118" t="s">
        <v>124</v>
      </c>
      <c r="BG579" s="118" t="s">
        <v>124</v>
      </c>
      <c r="BH579" s="118" t="s">
        <v>124</v>
      </c>
      <c r="BI579" s="118" t="s">
        <v>124</v>
      </c>
      <c r="BJ579" s="117" t="s">
        <v>793</v>
      </c>
      <c r="BK579" s="211" t="s">
        <v>409</v>
      </c>
      <c r="BL579" s="211" t="s">
        <v>409</v>
      </c>
      <c r="BM579" s="211">
        <v>385</v>
      </c>
      <c r="BN579" s="211">
        <v>10.6</v>
      </c>
      <c r="BO579" s="211">
        <v>89.4</v>
      </c>
      <c r="BP579" s="211" t="s">
        <v>409</v>
      </c>
      <c r="BQ579" s="211" t="s">
        <v>409</v>
      </c>
      <c r="BR579" s="211" t="s">
        <v>409</v>
      </c>
      <c r="BS579" s="211" t="s">
        <v>409</v>
      </c>
      <c r="BT579" s="210">
        <v>0</v>
      </c>
      <c r="BU579" s="258">
        <v>40.557644110275689</v>
      </c>
      <c r="BV579" s="138">
        <v>0.20228125</v>
      </c>
    </row>
    <row r="580" spans="1:74">
      <c r="A580" s="116">
        <v>169</v>
      </c>
      <c r="B580" s="116">
        <f>COUNTIFS($D$2:D580,D580,$F$2:F580,F580)</f>
        <v>1</v>
      </c>
      <c r="C580" s="189">
        <v>8939</v>
      </c>
      <c r="D580" s="154" t="s">
        <v>2012</v>
      </c>
      <c r="E580" s="152" t="s">
        <v>1051</v>
      </c>
      <c r="F580" s="152">
        <v>7303297023</v>
      </c>
      <c r="G580" s="152">
        <v>45</v>
      </c>
      <c r="H580" s="152" t="s">
        <v>2011</v>
      </c>
      <c r="I580" s="324" t="s">
        <v>2010</v>
      </c>
      <c r="J580" s="153" t="s">
        <v>812</v>
      </c>
      <c r="K580" s="318" t="s">
        <v>670</v>
      </c>
      <c r="L580" s="152">
        <v>15</v>
      </c>
      <c r="M580" s="152" t="s">
        <v>881</v>
      </c>
      <c r="N580" s="152" t="s">
        <v>822</v>
      </c>
      <c r="O580" s="152"/>
      <c r="P580" s="152" t="s">
        <v>2005</v>
      </c>
      <c r="Q580" s="152"/>
      <c r="R580" s="152"/>
      <c r="S580" s="351" t="s">
        <v>1477</v>
      </c>
      <c r="T580" s="286" t="s">
        <v>1477</v>
      </c>
      <c r="U580" s="350" t="s">
        <v>1477</v>
      </c>
      <c r="V580" s="358" t="s">
        <v>1972</v>
      </c>
      <c r="W580" s="261" t="s">
        <v>1477</v>
      </c>
      <c r="X580" s="261" t="s">
        <v>1477</v>
      </c>
      <c r="Y580" s="261" t="s">
        <v>1477</v>
      </c>
      <c r="Z580" s="260" t="s">
        <v>1477</v>
      </c>
      <c r="AA580" s="260" t="s">
        <v>1477</v>
      </c>
      <c r="AC580" s="118"/>
      <c r="AD580" s="362"/>
      <c r="AE580" s="218" t="s">
        <v>1477</v>
      </c>
      <c r="AF580" s="218" t="s">
        <v>1477</v>
      </c>
      <c r="AG580" s="222" t="s">
        <v>2009</v>
      </c>
      <c r="AH580" s="147">
        <v>43.3</v>
      </c>
      <c r="AI580" s="146">
        <v>46.3</v>
      </c>
      <c r="AJ580" s="145">
        <v>3.9</v>
      </c>
      <c r="AK580" s="116">
        <v>40.4</v>
      </c>
      <c r="AL580" s="144">
        <v>1.37</v>
      </c>
      <c r="AM580" s="116">
        <v>3.17</v>
      </c>
      <c r="AN580" s="116" t="s">
        <v>124</v>
      </c>
      <c r="AO580" s="122" t="s">
        <v>124</v>
      </c>
      <c r="AP580" s="119" t="s">
        <v>124</v>
      </c>
      <c r="AQ580" s="116">
        <v>46.3</v>
      </c>
      <c r="AR580" s="116">
        <v>53.7</v>
      </c>
      <c r="AS580" s="142">
        <v>0.86219739292364983</v>
      </c>
      <c r="AT580" s="141" t="s">
        <v>124</v>
      </c>
      <c r="AU580" s="116" t="s">
        <v>124</v>
      </c>
      <c r="AV580" s="116" t="s">
        <v>124</v>
      </c>
      <c r="AW580" s="119" t="s">
        <v>124</v>
      </c>
      <c r="AX580" s="118" t="s">
        <v>124</v>
      </c>
      <c r="AY580" s="118" t="s">
        <v>124</v>
      </c>
      <c r="AZ580" s="118" t="s">
        <v>124</v>
      </c>
      <c r="BA580" s="118" t="s">
        <v>124</v>
      </c>
      <c r="BB580" s="118" t="s">
        <v>124</v>
      </c>
      <c r="BC580" s="118" t="s">
        <v>124</v>
      </c>
      <c r="BD580" s="118" t="s">
        <v>124</v>
      </c>
      <c r="BE580" s="118" t="s">
        <v>124</v>
      </c>
      <c r="BF580" s="118" t="s">
        <v>124</v>
      </c>
      <c r="BG580" s="118" t="s">
        <v>124</v>
      </c>
      <c r="BH580" s="118" t="s">
        <v>124</v>
      </c>
      <c r="BI580" s="118" t="s">
        <v>124</v>
      </c>
      <c r="BJ580" s="116" t="s">
        <v>792</v>
      </c>
      <c r="BK580" s="211" t="s">
        <v>409</v>
      </c>
      <c r="BL580" s="211" t="s">
        <v>409</v>
      </c>
      <c r="BM580" s="211">
        <v>733</v>
      </c>
      <c r="BN580" s="211">
        <v>11.6</v>
      </c>
      <c r="BO580" s="211">
        <v>88.4</v>
      </c>
      <c r="BP580" s="211" t="s">
        <v>409</v>
      </c>
      <c r="BQ580" s="211" t="s">
        <v>409</v>
      </c>
      <c r="BR580" s="211" t="s">
        <v>409</v>
      </c>
      <c r="BS580" s="211" t="s">
        <v>409</v>
      </c>
      <c r="BT580" s="210">
        <v>0</v>
      </c>
      <c r="BU580" s="258">
        <v>9.0677573699645002</v>
      </c>
      <c r="BV580" s="138">
        <v>3.8524590163934426E-2</v>
      </c>
    </row>
    <row r="581" spans="1:74">
      <c r="A581" s="116">
        <v>170</v>
      </c>
      <c r="B581" s="116">
        <f>COUNTIFS($D$2:D581,D581,$F$2:F581,F581)</f>
        <v>1</v>
      </c>
      <c r="C581" s="189">
        <v>8975</v>
      </c>
      <c r="D581" s="154" t="s">
        <v>52</v>
      </c>
      <c r="E581" s="152" t="s">
        <v>2004</v>
      </c>
      <c r="F581" s="326">
        <v>5554181028</v>
      </c>
      <c r="G581" s="152">
        <v>63</v>
      </c>
      <c r="H581" s="152" t="s">
        <v>2007</v>
      </c>
      <c r="I581" s="324" t="s">
        <v>53</v>
      </c>
      <c r="J581" s="153" t="s">
        <v>812</v>
      </c>
      <c r="K581" s="318" t="s">
        <v>670</v>
      </c>
      <c r="L581" s="152">
        <v>10</v>
      </c>
      <c r="M581" s="152" t="s">
        <v>2008</v>
      </c>
      <c r="N581" s="152" t="s">
        <v>409</v>
      </c>
      <c r="P581" s="152" t="s">
        <v>2005</v>
      </c>
      <c r="Q581" s="152"/>
      <c r="R581" s="152"/>
      <c r="S581" s="261" t="s">
        <v>1477</v>
      </c>
      <c r="T581" s="261" t="s">
        <v>1477</v>
      </c>
      <c r="U581" s="261" t="s">
        <v>1477</v>
      </c>
      <c r="V581" s="358" t="s">
        <v>1972</v>
      </c>
      <c r="W581" s="261" t="s">
        <v>1477</v>
      </c>
      <c r="X581" s="261" t="s">
        <v>1477</v>
      </c>
      <c r="Y581" s="261" t="s">
        <v>1477</v>
      </c>
      <c r="Z581" s="260" t="s">
        <v>1477</v>
      </c>
      <c r="AA581" s="260" t="s">
        <v>1477</v>
      </c>
      <c r="AB581" s="112"/>
      <c r="AC581" s="128"/>
      <c r="AD581" s="218"/>
      <c r="AE581" s="218" t="s">
        <v>1477</v>
      </c>
      <c r="AF581" s="218" t="s">
        <v>1477</v>
      </c>
      <c r="AG581" s="222" t="s">
        <v>781</v>
      </c>
      <c r="AH581" s="147">
        <v>5.08</v>
      </c>
      <c r="AI581" s="146">
        <v>16.2</v>
      </c>
      <c r="AJ581" s="145">
        <v>72.900000000000006</v>
      </c>
      <c r="AK581" s="116">
        <v>4.42</v>
      </c>
      <c r="AL581" s="144">
        <v>0.16</v>
      </c>
      <c r="AM581" s="116">
        <v>3.12</v>
      </c>
      <c r="AN581" s="116" t="s">
        <v>124</v>
      </c>
      <c r="AO581" s="122">
        <v>4</v>
      </c>
      <c r="AP581" s="119" t="s">
        <v>124</v>
      </c>
      <c r="AQ581" s="116">
        <v>47</v>
      </c>
      <c r="AR581" s="116">
        <v>53</v>
      </c>
      <c r="AS581" s="142">
        <v>0.8867924528301887</v>
      </c>
      <c r="AT581" s="141">
        <v>0</v>
      </c>
      <c r="AU581" s="116" t="s">
        <v>124</v>
      </c>
      <c r="AV581" s="116">
        <v>7.54</v>
      </c>
      <c r="AW581" s="119">
        <v>13.1</v>
      </c>
      <c r="AX581" s="118" t="s">
        <v>124</v>
      </c>
      <c r="AY581" s="118" t="s">
        <v>124</v>
      </c>
      <c r="AZ581" s="118" t="s">
        <v>124</v>
      </c>
      <c r="BA581" s="118" t="s">
        <v>124</v>
      </c>
      <c r="BB581" s="118" t="s">
        <v>124</v>
      </c>
      <c r="BC581" s="118" t="s">
        <v>124</v>
      </c>
      <c r="BD581" s="118" t="s">
        <v>124</v>
      </c>
      <c r="BE581" s="118" t="s">
        <v>124</v>
      </c>
      <c r="BF581" s="118" t="s">
        <v>124</v>
      </c>
      <c r="BG581" s="118" t="s">
        <v>124</v>
      </c>
      <c r="BH581" s="118" t="s">
        <v>124</v>
      </c>
      <c r="BI581" s="118" t="s">
        <v>124</v>
      </c>
      <c r="BJ581" s="116" t="s">
        <v>789</v>
      </c>
      <c r="BK581" s="211" t="s">
        <v>409</v>
      </c>
      <c r="BL581" s="211" t="s">
        <v>409</v>
      </c>
      <c r="BM581" s="211">
        <v>664</v>
      </c>
      <c r="BN581" s="211">
        <v>62.2</v>
      </c>
      <c r="BO581" s="211">
        <v>37.799999999999997</v>
      </c>
      <c r="BP581" s="211" t="s">
        <v>409</v>
      </c>
      <c r="BQ581" s="211" t="s">
        <v>409</v>
      </c>
      <c r="BR581" s="211" t="s">
        <v>409</v>
      </c>
      <c r="BS581" s="211" t="s">
        <v>409</v>
      </c>
      <c r="BT581" s="210">
        <v>0</v>
      </c>
      <c r="BU581" s="258">
        <v>4.4880371020805185</v>
      </c>
      <c r="BV581" s="138">
        <v>0.36537837837837839</v>
      </c>
    </row>
    <row r="582" spans="1:74">
      <c r="A582" s="116">
        <v>171</v>
      </c>
      <c r="B582" s="116">
        <f>COUNTIFS($D$2:D582,D582,$F$2:F582,F582)</f>
        <v>1</v>
      </c>
      <c r="C582" s="189">
        <v>8976</v>
      </c>
      <c r="D582" s="154" t="s">
        <v>54</v>
      </c>
      <c r="E582" s="152" t="s">
        <v>826</v>
      </c>
      <c r="F582" s="326">
        <v>5411181512</v>
      </c>
      <c r="G582" s="152">
        <v>64</v>
      </c>
      <c r="H582" s="152" t="s">
        <v>2007</v>
      </c>
      <c r="I582" s="324" t="s">
        <v>55</v>
      </c>
      <c r="J582" s="153" t="s">
        <v>812</v>
      </c>
      <c r="K582" s="318" t="s">
        <v>670</v>
      </c>
      <c r="L582" s="152">
        <v>19</v>
      </c>
      <c r="M582" s="152" t="s">
        <v>919</v>
      </c>
      <c r="N582" s="152" t="s">
        <v>409</v>
      </c>
      <c r="P582" s="152" t="s">
        <v>2005</v>
      </c>
      <c r="Q582" s="152"/>
      <c r="R582" s="152"/>
      <c r="S582" s="261" t="s">
        <v>1477</v>
      </c>
      <c r="T582" s="261" t="s">
        <v>1477</v>
      </c>
      <c r="U582" s="261" t="s">
        <v>1477</v>
      </c>
      <c r="V582" s="358" t="s">
        <v>1972</v>
      </c>
      <c r="W582" s="261" t="s">
        <v>1477</v>
      </c>
      <c r="X582" s="261" t="s">
        <v>1477</v>
      </c>
      <c r="Y582" s="261" t="s">
        <v>1477</v>
      </c>
      <c r="Z582" s="260" t="s">
        <v>1477</v>
      </c>
      <c r="AA582" s="260" t="s">
        <v>1477</v>
      </c>
      <c r="AB582" s="112"/>
      <c r="AC582" s="128"/>
      <c r="AD582" s="218"/>
      <c r="AE582" s="218" t="s">
        <v>1477</v>
      </c>
      <c r="AF582" s="218" t="s">
        <v>1477</v>
      </c>
      <c r="AG582" s="222" t="s">
        <v>781</v>
      </c>
      <c r="AH582" s="147">
        <v>42.2</v>
      </c>
      <c r="AI582" s="146">
        <v>40.9</v>
      </c>
      <c r="AJ582" s="145">
        <v>14.5</v>
      </c>
      <c r="AK582" s="116">
        <v>32.299999999999997</v>
      </c>
      <c r="AL582" s="144">
        <v>3</v>
      </c>
      <c r="AM582" s="116">
        <v>7.1</v>
      </c>
      <c r="AN582" s="116" t="s">
        <v>124</v>
      </c>
      <c r="AO582" s="122">
        <v>5.64</v>
      </c>
      <c r="AP582" s="119" t="s">
        <v>124</v>
      </c>
      <c r="AQ582" s="116">
        <v>24.3</v>
      </c>
      <c r="AR582" s="116">
        <v>75.599999999999994</v>
      </c>
      <c r="AS582" s="142">
        <v>0.32142857142857145</v>
      </c>
      <c r="AT582" s="141" t="s">
        <v>124</v>
      </c>
      <c r="AU582" s="116" t="s">
        <v>124</v>
      </c>
      <c r="AV582" s="116">
        <v>6.36</v>
      </c>
      <c r="AW582" s="119">
        <v>6.72</v>
      </c>
      <c r="AX582" s="118" t="s">
        <v>124</v>
      </c>
      <c r="AY582" s="118" t="s">
        <v>124</v>
      </c>
      <c r="AZ582" s="118" t="s">
        <v>124</v>
      </c>
      <c r="BA582" s="118" t="s">
        <v>124</v>
      </c>
      <c r="BB582" s="118" t="s">
        <v>124</v>
      </c>
      <c r="BC582" s="118" t="s">
        <v>124</v>
      </c>
      <c r="BD582" s="118" t="s">
        <v>124</v>
      </c>
      <c r="BE582" s="118" t="s">
        <v>124</v>
      </c>
      <c r="BF582" s="118" t="s">
        <v>124</v>
      </c>
      <c r="BG582" s="118" t="s">
        <v>124</v>
      </c>
      <c r="BH582" s="118" t="s">
        <v>124</v>
      </c>
      <c r="BI582" s="118" t="s">
        <v>124</v>
      </c>
      <c r="BJ582" s="116" t="s">
        <v>792</v>
      </c>
      <c r="BK582" s="211" t="s">
        <v>409</v>
      </c>
      <c r="BL582" s="211" t="s">
        <v>409</v>
      </c>
      <c r="BM582" s="211">
        <v>419</v>
      </c>
      <c r="BN582" s="211">
        <v>11.9</v>
      </c>
      <c r="BO582" s="211">
        <v>88.1</v>
      </c>
      <c r="BP582" s="211" t="s">
        <v>410</v>
      </c>
      <c r="BQ582" s="211">
        <v>1560</v>
      </c>
      <c r="BR582" s="211" t="s">
        <v>409</v>
      </c>
      <c r="BS582" s="211">
        <v>2.86</v>
      </c>
      <c r="BT582" s="210">
        <v>0</v>
      </c>
      <c r="BU582" s="258">
        <v>31.307290064595509</v>
      </c>
      <c r="BV582" s="138">
        <v>0.17250847457627119</v>
      </c>
    </row>
    <row r="583" spans="1:74">
      <c r="A583" s="116">
        <v>172</v>
      </c>
      <c r="B583" s="116">
        <f>COUNTIFS($D$2:D583,D583,$F$2:F583,F583)</f>
        <v>2</v>
      </c>
      <c r="C583" s="189">
        <v>8977</v>
      </c>
      <c r="D583" s="154" t="s">
        <v>56</v>
      </c>
      <c r="E583" s="152" t="s">
        <v>941</v>
      </c>
      <c r="F583" s="326">
        <v>6206122076</v>
      </c>
      <c r="G583" s="152">
        <v>56</v>
      </c>
      <c r="H583" s="152" t="s">
        <v>2007</v>
      </c>
      <c r="I583" s="324" t="s">
        <v>57</v>
      </c>
      <c r="J583" s="153" t="s">
        <v>812</v>
      </c>
      <c r="K583" s="318" t="s">
        <v>670</v>
      </c>
      <c r="L583" s="152">
        <v>46</v>
      </c>
      <c r="M583" s="152" t="s">
        <v>919</v>
      </c>
      <c r="N583" s="152" t="s">
        <v>822</v>
      </c>
      <c r="P583" s="152" t="s">
        <v>2005</v>
      </c>
      <c r="Q583" s="152"/>
      <c r="R583" s="152"/>
      <c r="S583" s="261" t="s">
        <v>1477</v>
      </c>
      <c r="T583" s="261" t="s">
        <v>1477</v>
      </c>
      <c r="U583" s="261" t="s">
        <v>1477</v>
      </c>
      <c r="V583" s="358" t="s">
        <v>1972</v>
      </c>
      <c r="W583" s="261" t="s">
        <v>1477</v>
      </c>
      <c r="X583" s="261" t="s">
        <v>1477</v>
      </c>
      <c r="Y583" s="261" t="s">
        <v>1477</v>
      </c>
      <c r="Z583" s="260" t="s">
        <v>1477</v>
      </c>
      <c r="AA583" s="260" t="s">
        <v>1477</v>
      </c>
      <c r="AB583" s="112"/>
      <c r="AC583" s="128"/>
      <c r="AD583" s="218"/>
      <c r="AE583" s="218" t="s">
        <v>1477</v>
      </c>
      <c r="AF583" s="218" t="s">
        <v>1477</v>
      </c>
      <c r="AG583" s="222" t="s">
        <v>777</v>
      </c>
      <c r="AH583" s="147">
        <v>74.5</v>
      </c>
      <c r="AI583" s="146">
        <v>19.3</v>
      </c>
      <c r="AJ583" s="145">
        <v>3.24</v>
      </c>
      <c r="AK583" s="116">
        <v>68.099999999999994</v>
      </c>
      <c r="AL583" s="144">
        <v>1.32</v>
      </c>
      <c r="AM583" s="116">
        <v>1.77</v>
      </c>
      <c r="AN583" s="116" t="s">
        <v>124</v>
      </c>
      <c r="AO583" s="122">
        <v>4.55</v>
      </c>
      <c r="AP583" s="119" t="s">
        <v>124</v>
      </c>
      <c r="AQ583" s="116">
        <v>23.3</v>
      </c>
      <c r="AR583" s="116">
        <v>76.7</v>
      </c>
      <c r="AS583" s="142">
        <v>0.30378096479791394</v>
      </c>
      <c r="AT583" s="141" t="s">
        <v>124</v>
      </c>
      <c r="AU583" s="116" t="s">
        <v>124</v>
      </c>
      <c r="AV583" s="116">
        <v>16.8</v>
      </c>
      <c r="AW583" s="119">
        <v>27.2</v>
      </c>
      <c r="AX583" s="118" t="s">
        <v>124</v>
      </c>
      <c r="AY583" s="118" t="s">
        <v>124</v>
      </c>
      <c r="AZ583" s="118" t="s">
        <v>124</v>
      </c>
      <c r="BA583" s="118" t="s">
        <v>124</v>
      </c>
      <c r="BB583" s="118" t="s">
        <v>124</v>
      </c>
      <c r="BC583" s="118" t="s">
        <v>124</v>
      </c>
      <c r="BD583" s="118" t="s">
        <v>124</v>
      </c>
      <c r="BE583" s="118" t="s">
        <v>124</v>
      </c>
      <c r="BF583" s="118" t="s">
        <v>124</v>
      </c>
      <c r="BG583" s="118" t="s">
        <v>124</v>
      </c>
      <c r="BH583" s="118" t="s">
        <v>124</v>
      </c>
      <c r="BI583" s="118" t="s">
        <v>124</v>
      </c>
      <c r="BJ583" s="117" t="s">
        <v>793</v>
      </c>
      <c r="BK583" s="211" t="s">
        <v>409</v>
      </c>
      <c r="BL583" s="211" t="s">
        <v>409</v>
      </c>
      <c r="BM583" s="211">
        <v>286</v>
      </c>
      <c r="BN583" s="211">
        <v>15.4</v>
      </c>
      <c r="BO583" s="211">
        <v>84.6</v>
      </c>
      <c r="BP583" s="211" t="s">
        <v>409</v>
      </c>
      <c r="BQ583" s="211" t="s">
        <v>409</v>
      </c>
      <c r="BR583" s="211" t="s">
        <v>409</v>
      </c>
      <c r="BS583" s="211" t="s">
        <v>409</v>
      </c>
      <c r="BT583" s="210">
        <v>0</v>
      </c>
      <c r="BU583" s="258">
        <v>13.550111358574611</v>
      </c>
      <c r="BV583" s="138">
        <v>0.11700000000000001</v>
      </c>
    </row>
    <row r="584" spans="1:74">
      <c r="A584" s="116">
        <v>173</v>
      </c>
      <c r="B584" s="116">
        <f>COUNTIFS($D$2:D584,D584,$F$2:F584,F584)</f>
        <v>3</v>
      </c>
      <c r="C584" s="189">
        <v>8982</v>
      </c>
      <c r="D584" s="154" t="s">
        <v>58</v>
      </c>
      <c r="E584" s="152" t="s">
        <v>941</v>
      </c>
      <c r="F584" s="326">
        <v>6106030645</v>
      </c>
      <c r="G584" s="152">
        <v>57</v>
      </c>
      <c r="H584" s="152" t="s">
        <v>2006</v>
      </c>
      <c r="I584" s="324" t="s">
        <v>60</v>
      </c>
      <c r="J584" s="153" t="s">
        <v>812</v>
      </c>
      <c r="K584" s="318" t="s">
        <v>670</v>
      </c>
      <c r="L584" s="152">
        <v>60</v>
      </c>
      <c r="M584" s="152">
        <v>1</v>
      </c>
      <c r="N584" s="152" t="s">
        <v>409</v>
      </c>
      <c r="P584" s="152" t="s">
        <v>2005</v>
      </c>
      <c r="Q584" s="152"/>
      <c r="R584" s="152"/>
      <c r="S584" s="261" t="s">
        <v>1477</v>
      </c>
      <c r="T584" s="261" t="s">
        <v>1477</v>
      </c>
      <c r="U584" s="261" t="s">
        <v>1477</v>
      </c>
      <c r="V584" s="358" t="s">
        <v>1972</v>
      </c>
      <c r="W584" s="261" t="s">
        <v>1477</v>
      </c>
      <c r="X584" s="261" t="s">
        <v>1477</v>
      </c>
      <c r="Y584" s="261" t="s">
        <v>1477</v>
      </c>
      <c r="Z584" s="260" t="s">
        <v>1477</v>
      </c>
      <c r="AA584" s="260" t="s">
        <v>1477</v>
      </c>
      <c r="AB584" s="112"/>
      <c r="AC584" s="128"/>
      <c r="AD584" s="218"/>
      <c r="AE584" s="218" t="s">
        <v>1477</v>
      </c>
      <c r="AF584" s="218" t="s">
        <v>1477</v>
      </c>
      <c r="AG584" s="222" t="s">
        <v>781</v>
      </c>
      <c r="AH584" s="147">
        <v>16.3</v>
      </c>
      <c r="AI584" s="146">
        <v>40.4</v>
      </c>
      <c r="AJ584" s="145">
        <v>36.6</v>
      </c>
      <c r="AK584" s="116">
        <v>13.9</v>
      </c>
      <c r="AL584" s="144">
        <v>0.77</v>
      </c>
      <c r="AM584" s="116">
        <v>4.7300000000000004</v>
      </c>
      <c r="AN584" s="116" t="s">
        <v>124</v>
      </c>
      <c r="AO584" s="122">
        <v>0.9</v>
      </c>
      <c r="AP584" s="119" t="s">
        <v>124</v>
      </c>
      <c r="AQ584" s="116">
        <v>32.6</v>
      </c>
      <c r="AR584" s="116">
        <v>66.2</v>
      </c>
      <c r="AS584" s="142">
        <v>0.49244712990936557</v>
      </c>
      <c r="AT584" s="141" t="s">
        <v>124</v>
      </c>
      <c r="AU584" s="116" t="s">
        <v>124</v>
      </c>
      <c r="AV584" s="116">
        <v>0.23</v>
      </c>
      <c r="AW584" s="119">
        <v>0.42</v>
      </c>
      <c r="AX584" s="118" t="s">
        <v>124</v>
      </c>
      <c r="AY584" s="118" t="s">
        <v>124</v>
      </c>
      <c r="AZ584" s="118" t="s">
        <v>124</v>
      </c>
      <c r="BA584" s="118" t="s">
        <v>124</v>
      </c>
      <c r="BB584" s="118" t="s">
        <v>124</v>
      </c>
      <c r="BC584" s="118" t="s">
        <v>124</v>
      </c>
      <c r="BD584" s="118" t="s">
        <v>124</v>
      </c>
      <c r="BE584" s="118" t="s">
        <v>124</v>
      </c>
      <c r="BF584" s="118" t="s">
        <v>124</v>
      </c>
      <c r="BG584" s="118" t="s">
        <v>124</v>
      </c>
      <c r="BH584" s="118" t="s">
        <v>124</v>
      </c>
      <c r="BI584" s="118" t="s">
        <v>124</v>
      </c>
      <c r="BJ584" s="118" t="s">
        <v>786</v>
      </c>
      <c r="BK584" s="211" t="s">
        <v>409</v>
      </c>
      <c r="BL584" s="211" t="s">
        <v>409</v>
      </c>
      <c r="BM584" s="211">
        <v>89</v>
      </c>
      <c r="BN584" s="211">
        <v>47.2</v>
      </c>
      <c r="BO584" s="211">
        <v>52.8</v>
      </c>
      <c r="BP584" s="211" t="s">
        <v>409</v>
      </c>
      <c r="BQ584" s="211" t="s">
        <v>409</v>
      </c>
      <c r="BR584" s="211" t="s">
        <v>409</v>
      </c>
      <c r="BS584" s="211" t="s">
        <v>409</v>
      </c>
      <c r="BT584" s="210">
        <v>0</v>
      </c>
      <c r="BU584" s="258">
        <v>10.392824002474482</v>
      </c>
      <c r="BV584" s="138">
        <v>2.6879999999999998E-2</v>
      </c>
    </row>
    <row r="585" spans="1:74">
      <c r="A585" s="116">
        <v>174</v>
      </c>
      <c r="B585" s="116">
        <f>COUNTIFS($D$2:D585,D585,$F$2:F585,F585)</f>
        <v>1</v>
      </c>
      <c r="C585" s="189">
        <v>8990</v>
      </c>
      <c r="D585" s="154" t="s">
        <v>59</v>
      </c>
      <c r="E585" s="152" t="s">
        <v>1346</v>
      </c>
      <c r="F585" s="326">
        <v>7109155768</v>
      </c>
      <c r="G585" s="152">
        <v>47</v>
      </c>
      <c r="H585" s="152" t="s">
        <v>2003</v>
      </c>
      <c r="I585" s="324" t="s">
        <v>61</v>
      </c>
      <c r="J585" s="153" t="s">
        <v>812</v>
      </c>
      <c r="K585" s="318" t="s">
        <v>670</v>
      </c>
      <c r="L585" s="152">
        <v>8</v>
      </c>
      <c r="M585" s="152" t="s">
        <v>881</v>
      </c>
      <c r="N585" s="152" t="s">
        <v>409</v>
      </c>
      <c r="P585" s="152" t="s">
        <v>2005</v>
      </c>
      <c r="Q585" s="152"/>
      <c r="R585" s="152"/>
      <c r="S585" s="261" t="s">
        <v>1477</v>
      </c>
      <c r="T585" s="286" t="s">
        <v>1515</v>
      </c>
      <c r="U585" s="261" t="s">
        <v>1477</v>
      </c>
      <c r="V585" s="358" t="s">
        <v>1972</v>
      </c>
      <c r="W585" s="261" t="s">
        <v>1477</v>
      </c>
      <c r="X585" s="261" t="s">
        <v>1477</v>
      </c>
      <c r="Y585" s="261" t="s">
        <v>1477</v>
      </c>
      <c r="Z585" s="260" t="s">
        <v>1477</v>
      </c>
      <c r="AA585" s="260" t="s">
        <v>1477</v>
      </c>
      <c r="AB585" s="112"/>
      <c r="AC585" s="128"/>
      <c r="AD585" s="218"/>
      <c r="AE585" s="218" t="s">
        <v>1477</v>
      </c>
      <c r="AF585" s="218" t="s">
        <v>1477</v>
      </c>
      <c r="AG585" s="222" t="s">
        <v>781</v>
      </c>
      <c r="AH585" s="147">
        <v>15.8</v>
      </c>
      <c r="AI585" s="146">
        <v>46.7</v>
      </c>
      <c r="AJ585" s="145">
        <v>34.6</v>
      </c>
      <c r="AK585" s="116">
        <v>11</v>
      </c>
      <c r="AL585" s="144">
        <v>0.18</v>
      </c>
      <c r="AM585" s="116">
        <v>1.41</v>
      </c>
      <c r="AN585" s="116" t="s">
        <v>124</v>
      </c>
      <c r="AO585" s="122">
        <v>2.44</v>
      </c>
      <c r="AP585" s="119" t="s">
        <v>124</v>
      </c>
      <c r="AQ585" s="116">
        <v>49.3</v>
      </c>
      <c r="AR585" s="116">
        <v>50.4</v>
      </c>
      <c r="AS585" s="142">
        <v>0.97817460317460314</v>
      </c>
      <c r="AT585" s="141" t="s">
        <v>124</v>
      </c>
      <c r="AU585" s="116" t="s">
        <v>124</v>
      </c>
      <c r="AV585" s="116">
        <v>1.85</v>
      </c>
      <c r="AW585" s="119">
        <v>2.12</v>
      </c>
      <c r="AX585" s="139">
        <v>33.67</v>
      </c>
      <c r="AY585" s="139">
        <v>93.3</v>
      </c>
      <c r="AZ585" s="360">
        <v>70532</v>
      </c>
      <c r="BA585" s="139">
        <v>6.7000000000000028</v>
      </c>
      <c r="BB585" s="140">
        <v>42.69</v>
      </c>
      <c r="BC585" s="139">
        <v>14</v>
      </c>
      <c r="BD585" s="139">
        <v>6.57</v>
      </c>
      <c r="BE585" s="139">
        <v>57.9</v>
      </c>
      <c r="BF585" s="139">
        <v>27.1</v>
      </c>
      <c r="BG585" s="139">
        <v>19.3</v>
      </c>
      <c r="BH585" s="139">
        <v>9.02</v>
      </c>
      <c r="BI585" s="139">
        <v>0.62</v>
      </c>
      <c r="BJ585" s="118" t="s">
        <v>786</v>
      </c>
      <c r="BK585" s="211" t="s">
        <v>409</v>
      </c>
      <c r="BL585" s="211" t="s">
        <v>409</v>
      </c>
      <c r="BM585" s="211">
        <v>1541</v>
      </c>
      <c r="BN585" s="211">
        <v>30.9</v>
      </c>
      <c r="BO585" s="211">
        <v>69.099999999999994</v>
      </c>
      <c r="BP585" s="211" t="s">
        <v>409</v>
      </c>
      <c r="BQ585" s="211" t="s">
        <v>409</v>
      </c>
      <c r="BR585" s="211" t="s">
        <v>409</v>
      </c>
      <c r="BS585" s="211" t="s">
        <v>409</v>
      </c>
      <c r="BT585" s="210">
        <v>0</v>
      </c>
      <c r="BU585" s="258">
        <v>8.0468588718498602</v>
      </c>
      <c r="BV585" s="138">
        <v>0.69642666666666664</v>
      </c>
    </row>
    <row r="586" spans="1:74">
      <c r="A586" s="116">
        <v>175</v>
      </c>
      <c r="B586" s="116">
        <f>COUNTIFS($D$2:D586,D586,$F$2:F586,F586)</f>
        <v>1</v>
      </c>
      <c r="C586" s="189">
        <v>8991</v>
      </c>
      <c r="D586" s="154" t="s">
        <v>62</v>
      </c>
      <c r="E586" s="152" t="s">
        <v>2004</v>
      </c>
      <c r="F586" s="326">
        <v>5857130708</v>
      </c>
      <c r="G586" s="152">
        <v>60</v>
      </c>
      <c r="H586" s="152" t="s">
        <v>2003</v>
      </c>
      <c r="I586" s="324" t="s">
        <v>63</v>
      </c>
      <c r="J586" s="153" t="s">
        <v>812</v>
      </c>
      <c r="K586" s="318" t="s">
        <v>670</v>
      </c>
      <c r="L586" s="152">
        <v>3</v>
      </c>
      <c r="M586" s="152">
        <v>8</v>
      </c>
      <c r="N586" s="152" t="s">
        <v>409</v>
      </c>
      <c r="P586" s="152" t="s">
        <v>1908</v>
      </c>
      <c r="Q586" s="152"/>
      <c r="R586" s="152"/>
      <c r="S586" s="261" t="s">
        <v>1477</v>
      </c>
      <c r="T586" s="286" t="s">
        <v>1515</v>
      </c>
      <c r="U586" s="261" t="s">
        <v>1477</v>
      </c>
      <c r="V586" s="264" t="s">
        <v>1514</v>
      </c>
      <c r="W586" s="261" t="s">
        <v>1511</v>
      </c>
      <c r="X586" s="261" t="s">
        <v>1477</v>
      </c>
      <c r="Y586" s="261" t="s">
        <v>1477</v>
      </c>
      <c r="Z586" s="260" t="s">
        <v>1477</v>
      </c>
      <c r="AA586" s="260" t="s">
        <v>1477</v>
      </c>
      <c r="AB586" s="112"/>
      <c r="AC586" s="128"/>
      <c r="AD586" s="218"/>
      <c r="AE586" s="218" t="s">
        <v>1477</v>
      </c>
      <c r="AF586" s="218" t="s">
        <v>1477</v>
      </c>
      <c r="AG586" s="222" t="s">
        <v>777</v>
      </c>
      <c r="AH586" s="147">
        <v>64.5</v>
      </c>
      <c r="AI586" s="146">
        <v>25</v>
      </c>
      <c r="AJ586" s="145">
        <v>9.02</v>
      </c>
      <c r="AK586" s="116">
        <v>57.8</v>
      </c>
      <c r="AL586" s="144">
        <v>1.8</v>
      </c>
      <c r="AM586" s="116">
        <v>2.8</v>
      </c>
      <c r="AN586" s="116" t="s">
        <v>124</v>
      </c>
      <c r="AO586" s="122">
        <v>19.5</v>
      </c>
      <c r="AP586" s="119">
        <v>0.14000000000000001</v>
      </c>
      <c r="AQ586" s="116">
        <v>47</v>
      </c>
      <c r="AR586" s="116">
        <v>52</v>
      </c>
      <c r="AS586" s="142">
        <v>0.90384615384615385</v>
      </c>
      <c r="AT586" s="141">
        <v>0.2</v>
      </c>
      <c r="AU586" s="116" t="s">
        <v>124</v>
      </c>
      <c r="AV586" s="116">
        <v>4.5999999999999996</v>
      </c>
      <c r="AW586" s="116">
        <v>8.8000000000000007</v>
      </c>
      <c r="AX586" s="139">
        <v>6.9600000000000009</v>
      </c>
      <c r="AY586" s="139">
        <v>85.4</v>
      </c>
      <c r="AZ586" s="360">
        <v>45469</v>
      </c>
      <c r="BA586" s="139">
        <v>14.599999999999994</v>
      </c>
      <c r="BB586" s="140">
        <v>20.86</v>
      </c>
      <c r="BC586" s="139">
        <v>11.6</v>
      </c>
      <c r="BD586" s="139">
        <v>2.89</v>
      </c>
      <c r="BE586" s="139">
        <v>16.3</v>
      </c>
      <c r="BF586" s="139">
        <v>4.07</v>
      </c>
      <c r="BG586" s="139">
        <v>55.7</v>
      </c>
      <c r="BH586" s="139">
        <v>13.9</v>
      </c>
      <c r="BI586" s="139">
        <v>1.17</v>
      </c>
      <c r="BJ586" s="117" t="s">
        <v>173</v>
      </c>
      <c r="BK586" s="211">
        <v>1</v>
      </c>
      <c r="BL586" s="211" t="s">
        <v>409</v>
      </c>
      <c r="BM586" s="211">
        <v>115</v>
      </c>
      <c r="BN586" s="211">
        <v>5.2</v>
      </c>
      <c r="BO586" s="211">
        <v>94.8</v>
      </c>
      <c r="BP586" s="211" t="s">
        <v>409</v>
      </c>
      <c r="BQ586" s="211" t="s">
        <v>409</v>
      </c>
      <c r="BR586" s="211" t="s">
        <v>409</v>
      </c>
      <c r="BS586" s="211" t="s">
        <v>409</v>
      </c>
      <c r="BT586" s="210">
        <v>0</v>
      </c>
      <c r="BU586" s="258">
        <v>15.651282051282051</v>
      </c>
      <c r="BV586" s="138">
        <v>7.6299999999999993E-2</v>
      </c>
    </row>
    <row r="587" spans="1:74">
      <c r="A587" s="116">
        <v>176</v>
      </c>
      <c r="B587" s="116">
        <f>COUNTIFS($D$2:D587,D587,$F$2:F587,F587)</f>
        <v>1</v>
      </c>
      <c r="C587" s="189">
        <v>8992</v>
      </c>
      <c r="D587" s="154" t="s">
        <v>64</v>
      </c>
      <c r="E587" s="152" t="s">
        <v>1320</v>
      </c>
      <c r="F587" s="326">
        <v>6061220660</v>
      </c>
      <c r="G587" s="152">
        <v>58</v>
      </c>
      <c r="H587" s="152" t="s">
        <v>2003</v>
      </c>
      <c r="I587" s="324" t="s">
        <v>65</v>
      </c>
      <c r="J587" s="153" t="s">
        <v>812</v>
      </c>
      <c r="K587" s="318" t="s">
        <v>670</v>
      </c>
      <c r="L587" s="152">
        <v>49</v>
      </c>
      <c r="M587" s="152" t="s">
        <v>881</v>
      </c>
      <c r="N587" s="152" t="s">
        <v>409</v>
      </c>
      <c r="P587" s="152" t="s">
        <v>1908</v>
      </c>
      <c r="Q587" s="152"/>
      <c r="R587" s="152"/>
      <c r="S587" s="351" t="s">
        <v>1521</v>
      </c>
      <c r="T587" s="286" t="s">
        <v>1515</v>
      </c>
      <c r="U587" s="350" t="s">
        <v>1477</v>
      </c>
      <c r="V587" s="264" t="s">
        <v>1514</v>
      </c>
      <c r="W587" s="261" t="s">
        <v>1511</v>
      </c>
      <c r="X587" s="261" t="s">
        <v>1477</v>
      </c>
      <c r="Y587" s="261" t="s">
        <v>1477</v>
      </c>
      <c r="Z587" s="260" t="s">
        <v>1477</v>
      </c>
      <c r="AA587" s="260" t="s">
        <v>1477</v>
      </c>
      <c r="AB587" s="112"/>
      <c r="AC587" s="128"/>
      <c r="AD587" s="218"/>
      <c r="AE587" s="218" t="s">
        <v>1477</v>
      </c>
      <c r="AF587" s="218" t="s">
        <v>1477</v>
      </c>
      <c r="AG587" s="222" t="s">
        <v>781</v>
      </c>
      <c r="AH587" s="147">
        <v>0.95</v>
      </c>
      <c r="AI587" s="146">
        <v>14.4</v>
      </c>
      <c r="AJ587" s="145">
        <v>84.6</v>
      </c>
      <c r="AK587" s="116">
        <v>0.1</v>
      </c>
      <c r="AL587" s="144">
        <v>0.06</v>
      </c>
      <c r="AM587" s="116">
        <v>8.8000000000000007</v>
      </c>
      <c r="AN587" s="116" t="s">
        <v>124</v>
      </c>
      <c r="AO587" s="122">
        <v>2.8</v>
      </c>
      <c r="AP587" s="361">
        <v>8.9999999999999993E-3</v>
      </c>
      <c r="AQ587" s="116">
        <v>50.9</v>
      </c>
      <c r="AR587" s="116">
        <v>47.9</v>
      </c>
      <c r="AS587" s="142">
        <v>1.0626304801670146</v>
      </c>
      <c r="AT587" s="141">
        <v>0</v>
      </c>
      <c r="AU587" s="116" t="s">
        <v>124</v>
      </c>
      <c r="AV587" s="116">
        <v>5.6</v>
      </c>
      <c r="AW587" s="119">
        <v>8.3000000000000007</v>
      </c>
      <c r="AX587" s="139">
        <v>12.48</v>
      </c>
      <c r="AY587" s="139">
        <v>94.6</v>
      </c>
      <c r="AZ587" s="360">
        <v>47775</v>
      </c>
      <c r="BA587" s="139">
        <v>5.4000000000000057</v>
      </c>
      <c r="BB587" s="140">
        <v>12.72</v>
      </c>
      <c r="BC587" s="139">
        <v>20.2</v>
      </c>
      <c r="BD587" s="139">
        <v>2.91</v>
      </c>
      <c r="BE587" s="139">
        <v>66.3</v>
      </c>
      <c r="BF587" s="139">
        <v>9.57</v>
      </c>
      <c r="BG587" s="139">
        <v>1.66</v>
      </c>
      <c r="BH587" s="139">
        <v>0.24</v>
      </c>
      <c r="BI587" s="139">
        <v>2.5999999999999999E-2</v>
      </c>
      <c r="BJ587" s="116" t="s">
        <v>784</v>
      </c>
      <c r="BK587" s="211">
        <v>8.6999999999999993</v>
      </c>
      <c r="BL587" s="211" t="s">
        <v>409</v>
      </c>
      <c r="BM587" s="211">
        <v>7045</v>
      </c>
      <c r="BN587" s="211">
        <v>85.1</v>
      </c>
      <c r="BO587" s="211">
        <v>14.9</v>
      </c>
      <c r="BP587" s="211" t="s">
        <v>409</v>
      </c>
      <c r="BQ587" s="211" t="s">
        <v>409</v>
      </c>
      <c r="BR587" s="211" t="s">
        <v>409</v>
      </c>
      <c r="BS587" s="211" t="s">
        <v>409</v>
      </c>
      <c r="BT587" s="210">
        <v>0</v>
      </c>
      <c r="BU587" s="258">
        <v>79.522520387351335</v>
      </c>
      <c r="BV587" s="138">
        <v>6.3527466666666665</v>
      </c>
    </row>
    <row r="588" spans="1:74">
      <c r="A588" s="116">
        <v>177</v>
      </c>
      <c r="B588" s="116">
        <f>COUNTIFS($D$2:D588,D588,$F$2:F588,F588)</f>
        <v>1</v>
      </c>
      <c r="C588" s="189">
        <v>9091</v>
      </c>
      <c r="D588" s="154" t="s">
        <v>66</v>
      </c>
      <c r="E588" s="152" t="s">
        <v>1268</v>
      </c>
      <c r="F588" s="326">
        <v>6556170478</v>
      </c>
      <c r="G588" s="152">
        <v>53</v>
      </c>
      <c r="H588" s="152" t="s">
        <v>2000</v>
      </c>
      <c r="I588" s="324" t="s">
        <v>67</v>
      </c>
      <c r="J588" s="153" t="s">
        <v>812</v>
      </c>
      <c r="K588" s="318" t="s">
        <v>670</v>
      </c>
      <c r="L588" s="152">
        <v>6</v>
      </c>
      <c r="M588" s="152" t="s">
        <v>885</v>
      </c>
      <c r="N588" s="152" t="s">
        <v>409</v>
      </c>
      <c r="O588" s="152"/>
      <c r="P588" s="266" t="s">
        <v>1908</v>
      </c>
      <c r="Q588" s="152"/>
      <c r="R588" s="152"/>
      <c r="S588" s="261" t="s">
        <v>1477</v>
      </c>
      <c r="T588" s="286" t="s">
        <v>1515</v>
      </c>
      <c r="U588" s="261" t="s">
        <v>1477</v>
      </c>
      <c r="V588" s="264" t="s">
        <v>1514</v>
      </c>
      <c r="W588" s="261" t="s">
        <v>1511</v>
      </c>
      <c r="X588" s="261" t="s">
        <v>1477</v>
      </c>
      <c r="Y588" s="261" t="s">
        <v>1477</v>
      </c>
      <c r="Z588" s="260" t="s">
        <v>1477</v>
      </c>
      <c r="AA588" s="260" t="s">
        <v>1477</v>
      </c>
      <c r="AB588" s="112"/>
      <c r="AC588" s="128"/>
      <c r="AD588" s="218"/>
      <c r="AE588" s="218" t="s">
        <v>1477</v>
      </c>
      <c r="AF588" s="218" t="s">
        <v>1477</v>
      </c>
      <c r="AG588" s="222" t="s">
        <v>781</v>
      </c>
      <c r="AH588" s="147">
        <v>8.9</v>
      </c>
      <c r="AI588" s="146">
        <v>42.9</v>
      </c>
      <c r="AJ588" s="145">
        <v>41.1</v>
      </c>
      <c r="AK588" s="116">
        <v>3.4</v>
      </c>
      <c r="AL588" s="144">
        <v>0.3</v>
      </c>
      <c r="AM588" s="116">
        <v>3.6</v>
      </c>
      <c r="AN588" s="116" t="s">
        <v>124</v>
      </c>
      <c r="AO588" s="122">
        <v>20.2</v>
      </c>
      <c r="AP588" s="119">
        <v>0.03</v>
      </c>
      <c r="AQ588" s="116">
        <v>61.2</v>
      </c>
      <c r="AR588" s="116">
        <v>38.200000000000003</v>
      </c>
      <c r="AS588" s="142">
        <v>1.6020942408376964</v>
      </c>
      <c r="AT588" s="141">
        <v>0</v>
      </c>
      <c r="AU588" s="116" t="s">
        <v>124</v>
      </c>
      <c r="AV588" s="116">
        <v>11.9</v>
      </c>
      <c r="AW588" s="119">
        <v>24.8</v>
      </c>
      <c r="AX588" s="139">
        <v>22.11</v>
      </c>
      <c r="AY588" s="139">
        <v>97.3</v>
      </c>
      <c r="AZ588" s="360">
        <v>76436</v>
      </c>
      <c r="BA588" s="139">
        <v>2.7000000000000028</v>
      </c>
      <c r="BB588" s="140">
        <v>42.91</v>
      </c>
      <c r="BC588" s="139">
        <v>35.299999999999997</v>
      </c>
      <c r="BD588" s="139">
        <v>16.100000000000001</v>
      </c>
      <c r="BE588" s="139">
        <v>13.2</v>
      </c>
      <c r="BF588" s="139">
        <v>6.01</v>
      </c>
      <c r="BG588" s="139">
        <v>45.7</v>
      </c>
      <c r="BH588" s="139">
        <v>20.8</v>
      </c>
      <c r="BI588" s="139">
        <v>4.6100000000000003</v>
      </c>
      <c r="BJ588" s="117" t="s">
        <v>789</v>
      </c>
      <c r="BK588" s="211" t="s">
        <v>409</v>
      </c>
      <c r="BL588" s="211" t="s">
        <v>409</v>
      </c>
      <c r="BM588" s="211">
        <v>723</v>
      </c>
      <c r="BN588" s="211">
        <v>34.700000000000003</v>
      </c>
      <c r="BO588" s="211">
        <v>65.3</v>
      </c>
      <c r="BP588" s="211" t="s">
        <v>409</v>
      </c>
      <c r="BQ588" s="211" t="s">
        <v>409</v>
      </c>
      <c r="BR588" s="211" t="s">
        <v>409</v>
      </c>
      <c r="BS588" s="211" t="s">
        <v>409</v>
      </c>
      <c r="BT588" s="210">
        <v>0</v>
      </c>
      <c r="BU588" s="258">
        <v>6.6757022141701361</v>
      </c>
      <c r="BV588" s="138">
        <v>0.51488</v>
      </c>
    </row>
    <row r="589" spans="1:74">
      <c r="A589" s="116">
        <v>178</v>
      </c>
      <c r="B589" s="116">
        <f>COUNTIFS($D$2:D589,D589,$F$2:F589,F589)</f>
        <v>1</v>
      </c>
      <c r="C589" s="189">
        <v>9092</v>
      </c>
      <c r="D589" s="154" t="s">
        <v>68</v>
      </c>
      <c r="E589" s="152" t="s">
        <v>2002</v>
      </c>
      <c r="F589" s="325" t="s">
        <v>2001</v>
      </c>
      <c r="G589" s="152">
        <v>117</v>
      </c>
      <c r="H589" s="152" t="s">
        <v>2000</v>
      </c>
      <c r="I589" s="324" t="s">
        <v>69</v>
      </c>
      <c r="J589" s="153" t="s">
        <v>812</v>
      </c>
      <c r="K589" s="318" t="s">
        <v>670</v>
      </c>
      <c r="L589" s="152">
        <v>6</v>
      </c>
      <c r="M589" s="152">
        <v>9</v>
      </c>
      <c r="N589" s="152" t="s">
        <v>409</v>
      </c>
      <c r="O589" s="152"/>
      <c r="P589" s="266" t="s">
        <v>1908</v>
      </c>
      <c r="Q589" s="152"/>
      <c r="R589" s="152"/>
      <c r="S589" s="261" t="s">
        <v>1477</v>
      </c>
      <c r="T589" s="286" t="s">
        <v>1515</v>
      </c>
      <c r="U589" s="261" t="s">
        <v>1477</v>
      </c>
      <c r="V589" s="264" t="s">
        <v>1514</v>
      </c>
      <c r="W589" s="261" t="s">
        <v>1511</v>
      </c>
      <c r="X589" s="261" t="s">
        <v>1477</v>
      </c>
      <c r="Y589" s="261" t="s">
        <v>1477</v>
      </c>
      <c r="Z589" s="260" t="s">
        <v>1477</v>
      </c>
      <c r="AA589" s="260" t="s">
        <v>1477</v>
      </c>
      <c r="AB589" s="112"/>
      <c r="AC589" s="128"/>
      <c r="AD589" s="218"/>
      <c r="AE589" s="218" t="s">
        <v>1477</v>
      </c>
      <c r="AF589" s="218" t="s">
        <v>1477</v>
      </c>
      <c r="AG589" s="222" t="s">
        <v>781</v>
      </c>
      <c r="AH589" s="147">
        <v>1.1299999999999999</v>
      </c>
      <c r="AI589" s="146">
        <v>2.82</v>
      </c>
      <c r="AJ589" s="145">
        <v>94.6</v>
      </c>
      <c r="AK589" s="116">
        <v>0.7</v>
      </c>
      <c r="AL589" s="144">
        <v>0.1</v>
      </c>
      <c r="AM589" s="116">
        <v>7.9</v>
      </c>
      <c r="AN589" s="116" t="s">
        <v>124</v>
      </c>
      <c r="AO589" s="122">
        <v>1.5</v>
      </c>
      <c r="AP589" s="119">
        <v>0</v>
      </c>
      <c r="AQ589" s="116">
        <v>62.9</v>
      </c>
      <c r="AR589" s="116">
        <v>36.4</v>
      </c>
      <c r="AS589" s="142">
        <v>1.7280219780219781</v>
      </c>
      <c r="AT589" s="141">
        <v>0</v>
      </c>
      <c r="AU589" s="116" t="s">
        <v>124</v>
      </c>
      <c r="AV589" s="116">
        <v>6.6</v>
      </c>
      <c r="AW589" s="119">
        <v>7.3</v>
      </c>
      <c r="AX589" s="139">
        <v>2.5</v>
      </c>
      <c r="AY589" s="139">
        <v>96.9</v>
      </c>
      <c r="AZ589" s="360">
        <v>47480</v>
      </c>
      <c r="BA589" s="139">
        <v>3.0999999999999943</v>
      </c>
      <c r="BB589" s="140">
        <v>2.63</v>
      </c>
      <c r="BC589" s="139">
        <v>55.6</v>
      </c>
      <c r="BD589" s="139">
        <v>1.57</v>
      </c>
      <c r="BE589" s="139">
        <v>32.9</v>
      </c>
      <c r="BF589" s="139">
        <v>0.93</v>
      </c>
      <c r="BG589" s="139">
        <v>4.5599999999999996</v>
      </c>
      <c r="BH589" s="139">
        <v>0.13</v>
      </c>
      <c r="BI589" s="139">
        <v>3.1E-2</v>
      </c>
      <c r="BJ589" s="117" t="s">
        <v>784</v>
      </c>
      <c r="BK589" s="211">
        <v>80.900000000000006</v>
      </c>
      <c r="BL589" s="211" t="s">
        <v>409</v>
      </c>
      <c r="BM589" s="211">
        <v>76475</v>
      </c>
      <c r="BN589" s="211">
        <v>95</v>
      </c>
      <c r="BO589" s="211">
        <v>5</v>
      </c>
      <c r="BP589" s="211" t="s">
        <v>409</v>
      </c>
      <c r="BQ589" s="211" t="s">
        <v>409</v>
      </c>
      <c r="BR589" s="211" t="s">
        <v>409</v>
      </c>
      <c r="BS589" s="211" t="s">
        <v>409</v>
      </c>
      <c r="BT589" s="210">
        <v>0</v>
      </c>
      <c r="BU589" s="258">
        <v>53.539208903186456</v>
      </c>
      <c r="BV589" s="138">
        <v>24.532432432432433</v>
      </c>
    </row>
    <row r="590" spans="1:74">
      <c r="A590" s="116">
        <v>179</v>
      </c>
      <c r="B590" s="116">
        <f>COUNTIFS($D$2:D590,D590,$F$2:F590,F590)</f>
        <v>2</v>
      </c>
      <c r="C590" s="279">
        <v>9093</v>
      </c>
      <c r="D590" s="282" t="s">
        <v>161</v>
      </c>
      <c r="E590" s="266" t="s">
        <v>888</v>
      </c>
      <c r="F590" s="329">
        <v>7501034596</v>
      </c>
      <c r="G590" s="152">
        <v>43</v>
      </c>
      <c r="H590" s="266" t="s">
        <v>2000</v>
      </c>
      <c r="I590" s="328" t="s">
        <v>363</v>
      </c>
      <c r="J590" s="271" t="s">
        <v>812</v>
      </c>
      <c r="K590" s="299" t="s">
        <v>670</v>
      </c>
      <c r="L590" s="266">
        <v>7</v>
      </c>
      <c r="M590" s="266">
        <v>2</v>
      </c>
      <c r="N590" s="266" t="s">
        <v>409</v>
      </c>
      <c r="O590" s="266"/>
      <c r="P590" s="266" t="s">
        <v>1908</v>
      </c>
      <c r="Q590" s="266"/>
      <c r="R590" s="266"/>
      <c r="S590" s="269" t="s">
        <v>1477</v>
      </c>
      <c r="T590" s="286" t="s">
        <v>1477</v>
      </c>
      <c r="U590" s="269" t="s">
        <v>1477</v>
      </c>
      <c r="V590" s="358" t="s">
        <v>1972</v>
      </c>
      <c r="W590" s="269" t="s">
        <v>1477</v>
      </c>
      <c r="X590" s="269" t="s">
        <v>1477</v>
      </c>
      <c r="Y590" s="269" t="s">
        <v>1477</v>
      </c>
      <c r="Z590" s="268" t="s">
        <v>1477</v>
      </c>
      <c r="AA590" s="268" t="s">
        <v>1477</v>
      </c>
      <c r="AB590" s="112"/>
      <c r="AC590" s="128"/>
      <c r="AD590" s="218"/>
      <c r="AE590" s="218" t="s">
        <v>1477</v>
      </c>
      <c r="AF590" s="218" t="s">
        <v>1477</v>
      </c>
      <c r="AG590" s="222" t="s">
        <v>777</v>
      </c>
      <c r="AH590" s="147">
        <v>37.9</v>
      </c>
      <c r="AI590" s="146">
        <v>39.200000000000003</v>
      </c>
      <c r="AJ590" s="145">
        <v>19</v>
      </c>
      <c r="AK590" s="116">
        <v>30.4</v>
      </c>
      <c r="AL590" s="144">
        <v>2.16</v>
      </c>
      <c r="AM590" s="116">
        <v>5.69</v>
      </c>
      <c r="AN590" s="116" t="s">
        <v>124</v>
      </c>
      <c r="AO590" s="122">
        <v>5.49</v>
      </c>
      <c r="AP590" s="119" t="s">
        <v>124</v>
      </c>
      <c r="AQ590" s="116">
        <v>43.5</v>
      </c>
      <c r="AR590" s="116">
        <v>54.9</v>
      </c>
      <c r="AS590" s="142">
        <v>0.79234972677595628</v>
      </c>
      <c r="AT590" s="141" t="s">
        <v>124</v>
      </c>
      <c r="AU590" s="116" t="s">
        <v>124</v>
      </c>
      <c r="AV590" s="116">
        <v>18.100000000000001</v>
      </c>
      <c r="AW590" s="119">
        <v>23.4</v>
      </c>
      <c r="AX590" s="118" t="s">
        <v>124</v>
      </c>
      <c r="AY590" s="118" t="s">
        <v>124</v>
      </c>
      <c r="AZ590" s="118" t="s">
        <v>124</v>
      </c>
      <c r="BA590" s="118" t="s">
        <v>124</v>
      </c>
      <c r="BB590" s="118" t="s">
        <v>124</v>
      </c>
      <c r="BC590" s="118" t="s">
        <v>124</v>
      </c>
      <c r="BD590" s="118" t="s">
        <v>124</v>
      </c>
      <c r="BE590" s="118" t="s">
        <v>124</v>
      </c>
      <c r="BF590" s="118" t="s">
        <v>124</v>
      </c>
      <c r="BG590" s="118" t="s">
        <v>124</v>
      </c>
      <c r="BH590" s="118" t="s">
        <v>124</v>
      </c>
      <c r="BI590" s="118" t="s">
        <v>124</v>
      </c>
      <c r="BJ590" s="116" t="s">
        <v>792</v>
      </c>
      <c r="BK590" s="211" t="s">
        <v>409</v>
      </c>
      <c r="BL590" s="211" t="s">
        <v>409</v>
      </c>
      <c r="BM590" s="211">
        <v>187</v>
      </c>
      <c r="BN590" s="211">
        <v>18.7</v>
      </c>
      <c r="BO590" s="211">
        <v>81.3</v>
      </c>
      <c r="BP590" s="211" t="s">
        <v>409</v>
      </c>
      <c r="BQ590" s="211" t="s">
        <v>409</v>
      </c>
      <c r="BR590" s="211" t="s">
        <v>409</v>
      </c>
      <c r="BS590" s="211" t="s">
        <v>409</v>
      </c>
      <c r="BT590" s="210">
        <v>0</v>
      </c>
      <c r="BU590" s="258">
        <v>5.6474274488349536</v>
      </c>
      <c r="BV590" s="138">
        <v>6.2219178082191781E-2</v>
      </c>
    </row>
    <row r="591" spans="1:74">
      <c r="A591" s="116">
        <v>180</v>
      </c>
      <c r="B591" s="116">
        <f>COUNTIFS($D$2:D591,D591,$F$2:F591,F591)</f>
        <v>1</v>
      </c>
      <c r="C591" s="189">
        <v>9104</v>
      </c>
      <c r="D591" s="154" t="s">
        <v>70</v>
      </c>
      <c r="E591" s="152" t="s">
        <v>1018</v>
      </c>
      <c r="F591" s="152">
        <v>515302283</v>
      </c>
      <c r="G591" s="152">
        <v>67</v>
      </c>
      <c r="H591" s="152" t="s">
        <v>1999</v>
      </c>
      <c r="I591" s="324" t="s">
        <v>60</v>
      </c>
      <c r="J591" s="153" t="s">
        <v>812</v>
      </c>
      <c r="K591" s="318" t="s">
        <v>670</v>
      </c>
      <c r="L591" s="152">
        <v>12</v>
      </c>
      <c r="M591" s="152" t="s">
        <v>868</v>
      </c>
      <c r="N591" s="152" t="s">
        <v>409</v>
      </c>
      <c r="O591" s="152"/>
      <c r="P591" s="152" t="s">
        <v>1908</v>
      </c>
      <c r="Q591" s="152"/>
      <c r="R591" s="152"/>
      <c r="S591" s="351" t="s">
        <v>1477</v>
      </c>
      <c r="T591" s="286" t="s">
        <v>1515</v>
      </c>
      <c r="U591" s="350" t="s">
        <v>1477</v>
      </c>
      <c r="V591" s="264" t="s">
        <v>1514</v>
      </c>
      <c r="W591" s="261" t="s">
        <v>1477</v>
      </c>
      <c r="X591" s="261" t="s">
        <v>1477</v>
      </c>
      <c r="Y591" s="261" t="s">
        <v>1477</v>
      </c>
      <c r="Z591" s="260" t="s">
        <v>1477</v>
      </c>
      <c r="AA591" s="260" t="s">
        <v>1477</v>
      </c>
      <c r="AB591" s="112"/>
      <c r="AC591" s="33"/>
      <c r="AD591" s="152">
        <v>384380</v>
      </c>
      <c r="AE591" s="218" t="s">
        <v>1477</v>
      </c>
      <c r="AF591" s="218" t="s">
        <v>1477</v>
      </c>
      <c r="AG591" s="222" t="s">
        <v>777</v>
      </c>
      <c r="AH591" s="147">
        <v>73.5</v>
      </c>
      <c r="AI591" s="146">
        <v>25.1</v>
      </c>
      <c r="AJ591" s="145">
        <v>0.97</v>
      </c>
      <c r="AK591" s="116">
        <v>62.1</v>
      </c>
      <c r="AL591" s="144">
        <v>2.1</v>
      </c>
      <c r="AM591" s="116">
        <v>3.1</v>
      </c>
      <c r="AN591" s="116" t="s">
        <v>124</v>
      </c>
      <c r="AO591" s="122">
        <v>16.8</v>
      </c>
      <c r="AP591" s="119">
        <v>0.03</v>
      </c>
      <c r="AQ591" s="116">
        <v>22.8</v>
      </c>
      <c r="AR591" s="116">
        <v>76.400000000000006</v>
      </c>
      <c r="AS591" s="142">
        <v>0.29842931937172773</v>
      </c>
      <c r="AT591" s="141" t="s">
        <v>124</v>
      </c>
      <c r="AU591" s="116" t="s">
        <v>124</v>
      </c>
      <c r="AV591" s="116">
        <v>15.7</v>
      </c>
      <c r="AW591" s="119">
        <v>24</v>
      </c>
      <c r="AX591" s="139">
        <v>15.5</v>
      </c>
      <c r="AY591" s="139">
        <v>92.2</v>
      </c>
      <c r="AZ591" s="360">
        <v>65691</v>
      </c>
      <c r="BA591" s="139">
        <v>7.7999999999999972</v>
      </c>
      <c r="BB591" s="140">
        <v>22.759999999999998</v>
      </c>
      <c r="BC591" s="139">
        <v>43.6</v>
      </c>
      <c r="BD591" s="139">
        <v>10.9</v>
      </c>
      <c r="BE591" s="139">
        <v>18.3</v>
      </c>
      <c r="BF591" s="139">
        <v>4.5999999999999996</v>
      </c>
      <c r="BG591" s="139">
        <v>28.9</v>
      </c>
      <c r="BH591" s="139">
        <v>7.26</v>
      </c>
      <c r="BI591" s="139">
        <v>0.54</v>
      </c>
      <c r="BJ591" s="117" t="s">
        <v>173</v>
      </c>
      <c r="BK591" s="211" t="s">
        <v>409</v>
      </c>
      <c r="BL591" s="211" t="s">
        <v>409</v>
      </c>
      <c r="BM591" s="211">
        <v>412</v>
      </c>
      <c r="BN591" s="211">
        <v>7.5</v>
      </c>
      <c r="BO591" s="211">
        <v>92.5</v>
      </c>
      <c r="BP591" s="211">
        <v>0.7</v>
      </c>
      <c r="BQ591" s="211">
        <v>933.1</v>
      </c>
      <c r="BR591" s="211" t="s">
        <v>409</v>
      </c>
      <c r="BS591" s="211">
        <v>1.99</v>
      </c>
      <c r="BT591" s="210">
        <v>0</v>
      </c>
      <c r="BU591" s="258">
        <v>33.881283365928432</v>
      </c>
      <c r="BV591" s="138">
        <v>0.27276595744680848</v>
      </c>
    </row>
    <row r="592" spans="1:74">
      <c r="A592" s="116">
        <v>181</v>
      </c>
      <c r="B592" s="116">
        <f>COUNTIFS($D$2:D592,D592,$F$2:F592,F592)</f>
        <v>1</v>
      </c>
      <c r="C592" s="189">
        <v>9105</v>
      </c>
      <c r="D592" s="154" t="s">
        <v>71</v>
      </c>
      <c r="E592" s="152" t="s">
        <v>1698</v>
      </c>
      <c r="F592" s="152">
        <v>515330043</v>
      </c>
      <c r="G592" s="152">
        <v>67</v>
      </c>
      <c r="H592" s="152" t="s">
        <v>1999</v>
      </c>
      <c r="I592" s="324" t="s">
        <v>72</v>
      </c>
      <c r="J592" s="153" t="s">
        <v>812</v>
      </c>
      <c r="K592" s="318" t="s">
        <v>670</v>
      </c>
      <c r="L592" s="152">
        <v>11</v>
      </c>
      <c r="M592" s="152" t="s">
        <v>868</v>
      </c>
      <c r="N592" s="152" t="s">
        <v>409</v>
      </c>
      <c r="O592" s="152"/>
      <c r="P592" s="152" t="s">
        <v>1908</v>
      </c>
      <c r="Q592" s="152"/>
      <c r="R592" s="152"/>
      <c r="S592" s="351" t="s">
        <v>1477</v>
      </c>
      <c r="T592" s="286" t="s">
        <v>1515</v>
      </c>
      <c r="U592" s="350" t="s">
        <v>1477</v>
      </c>
      <c r="V592" s="264" t="s">
        <v>1514</v>
      </c>
      <c r="W592" s="261" t="s">
        <v>1477</v>
      </c>
      <c r="X592" s="261" t="s">
        <v>1477</v>
      </c>
      <c r="Y592" s="261" t="s">
        <v>1477</v>
      </c>
      <c r="Z592" s="260" t="s">
        <v>1477</v>
      </c>
      <c r="AA592" s="260" t="s">
        <v>1477</v>
      </c>
      <c r="AB592" s="112"/>
      <c r="AC592" s="33"/>
      <c r="AD592" s="152">
        <v>392070</v>
      </c>
      <c r="AE592" s="218" t="s">
        <v>1477</v>
      </c>
      <c r="AF592" s="218" t="s">
        <v>1477</v>
      </c>
      <c r="AG592" s="222" t="s">
        <v>777</v>
      </c>
      <c r="AH592" s="147">
        <v>41.3</v>
      </c>
      <c r="AI592" s="146">
        <v>45.4</v>
      </c>
      <c r="AJ592" s="145">
        <v>9.82</v>
      </c>
      <c r="AK592" s="116">
        <v>31.6</v>
      </c>
      <c r="AL592" s="144">
        <v>0.9</v>
      </c>
      <c r="AM592" s="116">
        <v>2.1</v>
      </c>
      <c r="AN592" s="116" t="s">
        <v>124</v>
      </c>
      <c r="AO592" s="122">
        <v>6.4</v>
      </c>
      <c r="AP592" s="119">
        <v>0.08</v>
      </c>
      <c r="AQ592" s="116">
        <v>37.200000000000003</v>
      </c>
      <c r="AR592" s="116">
        <v>61.7</v>
      </c>
      <c r="AS592" s="142">
        <v>0.60291734197730962</v>
      </c>
      <c r="AT592" s="141" t="s">
        <v>124</v>
      </c>
      <c r="AU592" s="116" t="s">
        <v>124</v>
      </c>
      <c r="AV592" s="116">
        <v>10.5</v>
      </c>
      <c r="AW592" s="119">
        <v>10.4</v>
      </c>
      <c r="AX592" s="139">
        <v>9.98</v>
      </c>
      <c r="AY592" s="139">
        <v>88.4</v>
      </c>
      <c r="AZ592" s="360">
        <v>57158</v>
      </c>
      <c r="BA592" s="139">
        <v>11.599999999999994</v>
      </c>
      <c r="BB592" s="140">
        <v>39.58</v>
      </c>
      <c r="BC592" s="139">
        <v>6.63</v>
      </c>
      <c r="BD592" s="139">
        <v>3.01</v>
      </c>
      <c r="BE592" s="139">
        <v>15.4</v>
      </c>
      <c r="BF592" s="139">
        <v>6.97</v>
      </c>
      <c r="BG592" s="139">
        <v>65.099999999999994</v>
      </c>
      <c r="BH592" s="139">
        <v>29.6</v>
      </c>
      <c r="BI592" s="139">
        <v>0.87</v>
      </c>
      <c r="BJ592" s="117" t="s">
        <v>172</v>
      </c>
      <c r="BK592" s="211" t="s">
        <v>409</v>
      </c>
      <c r="BL592" s="211" t="s">
        <v>409</v>
      </c>
      <c r="BM592" s="211">
        <v>170</v>
      </c>
      <c r="BN592" s="211">
        <v>18.2</v>
      </c>
      <c r="BO592" s="211">
        <v>81.8</v>
      </c>
      <c r="BP592" s="211" t="s">
        <v>410</v>
      </c>
      <c r="BQ592" s="211">
        <v>197.1</v>
      </c>
      <c r="BR592" s="211"/>
      <c r="BS592" s="211">
        <v>1.72</v>
      </c>
      <c r="BT592" s="210">
        <v>0</v>
      </c>
      <c r="BU592" s="258">
        <v>17.910233736437071</v>
      </c>
      <c r="BV592" s="138">
        <v>0.14987999999999999</v>
      </c>
    </row>
    <row r="593" spans="1:74">
      <c r="A593" s="116">
        <v>182</v>
      </c>
      <c r="B593" s="116">
        <f>COUNTIFS($D$2:D593,D593,$F$2:F593,F593)</f>
        <v>1</v>
      </c>
      <c r="C593" s="189">
        <v>9106</v>
      </c>
      <c r="D593" s="154" t="s">
        <v>73</v>
      </c>
      <c r="E593" s="152" t="s">
        <v>1334</v>
      </c>
      <c r="F593" s="152">
        <v>476012073</v>
      </c>
      <c r="G593" s="152">
        <v>71</v>
      </c>
      <c r="H593" s="152" t="s">
        <v>1999</v>
      </c>
      <c r="I593" s="324" t="s">
        <v>74</v>
      </c>
      <c r="J593" s="153" t="s">
        <v>812</v>
      </c>
      <c r="K593" s="318" t="s">
        <v>670</v>
      </c>
      <c r="L593" s="152">
        <v>11</v>
      </c>
      <c r="M593" s="152" t="s">
        <v>1998</v>
      </c>
      <c r="N593" s="152" t="s">
        <v>409</v>
      </c>
      <c r="O593" s="152"/>
      <c r="P593" s="152" t="s">
        <v>1908</v>
      </c>
      <c r="Q593" s="152"/>
      <c r="R593" s="152"/>
      <c r="S593" s="351" t="s">
        <v>1521</v>
      </c>
      <c r="T593" s="286" t="s">
        <v>1515</v>
      </c>
      <c r="U593" s="350" t="s">
        <v>1477</v>
      </c>
      <c r="V593" s="264" t="s">
        <v>1514</v>
      </c>
      <c r="W593" s="261" t="s">
        <v>1511</v>
      </c>
      <c r="X593" s="261" t="s">
        <v>1477</v>
      </c>
      <c r="Y593" s="261" t="s">
        <v>1477</v>
      </c>
      <c r="Z593" s="260" t="s">
        <v>1477</v>
      </c>
      <c r="AA593" s="260" t="s">
        <v>1477</v>
      </c>
      <c r="AB593" s="112"/>
      <c r="AC593" s="33"/>
      <c r="AD593" s="152">
        <v>39196250</v>
      </c>
      <c r="AE593" s="218" t="s">
        <v>1477</v>
      </c>
      <c r="AF593" s="218" t="s">
        <v>1477</v>
      </c>
      <c r="AG593" s="222" t="s">
        <v>777</v>
      </c>
      <c r="AH593" s="147">
        <v>0.95</v>
      </c>
      <c r="AI593" s="146">
        <v>3.95</v>
      </c>
      <c r="AJ593" s="145">
        <v>89.8</v>
      </c>
      <c r="AK593" s="116" t="s">
        <v>124</v>
      </c>
      <c r="AL593" s="144" t="s">
        <v>124</v>
      </c>
      <c r="AM593" s="116" t="s">
        <v>124</v>
      </c>
      <c r="AN593" s="116" t="s">
        <v>124</v>
      </c>
      <c r="AO593" s="122" t="s">
        <v>124</v>
      </c>
      <c r="AP593" s="119" t="s">
        <v>124</v>
      </c>
      <c r="AQ593" s="116" t="s">
        <v>124</v>
      </c>
      <c r="AR593" s="116" t="s">
        <v>124</v>
      </c>
      <c r="AS593" s="142" t="s">
        <v>124</v>
      </c>
      <c r="AT593" s="141">
        <v>0.02</v>
      </c>
      <c r="AU593" s="116" t="s">
        <v>124</v>
      </c>
      <c r="AV593" s="116" t="s">
        <v>124</v>
      </c>
      <c r="AW593" s="119" t="s">
        <v>124</v>
      </c>
      <c r="AX593" s="139">
        <v>2.71</v>
      </c>
      <c r="AY593" s="139">
        <v>89.4</v>
      </c>
      <c r="AZ593" s="360">
        <v>53071</v>
      </c>
      <c r="BA593" s="139">
        <v>10.599999999999994</v>
      </c>
      <c r="BB593" s="140">
        <v>3.3</v>
      </c>
      <c r="BC593" s="139">
        <v>23.3</v>
      </c>
      <c r="BD593" s="139">
        <v>0.92</v>
      </c>
      <c r="BE593" s="139">
        <v>45.2</v>
      </c>
      <c r="BF593" s="139">
        <v>1.79</v>
      </c>
      <c r="BG593" s="139">
        <v>15.1</v>
      </c>
      <c r="BH593" s="139">
        <v>0.59</v>
      </c>
      <c r="BI593" s="139">
        <v>3.4000000000000002E-2</v>
      </c>
      <c r="BJ593" s="117" t="s">
        <v>784</v>
      </c>
      <c r="BK593" s="211" t="s">
        <v>409</v>
      </c>
      <c r="BL593" s="211" t="s">
        <v>409</v>
      </c>
      <c r="BM593" s="211">
        <v>38687</v>
      </c>
      <c r="BN593" s="211">
        <v>94.2</v>
      </c>
      <c r="BO593" s="211">
        <v>5.8</v>
      </c>
      <c r="BP593" s="211" t="s">
        <v>409</v>
      </c>
      <c r="BQ593" s="211" t="s">
        <v>409</v>
      </c>
      <c r="BR593" s="211" t="s">
        <v>409</v>
      </c>
      <c r="BS593" s="211" t="s">
        <v>409</v>
      </c>
      <c r="BT593" s="210">
        <v>0</v>
      </c>
      <c r="BU593" s="258">
        <v>84.528196888262741</v>
      </c>
      <c r="BV593" s="138">
        <v>23.290515151515152</v>
      </c>
    </row>
    <row r="594" spans="1:74">
      <c r="A594" s="116">
        <v>183</v>
      </c>
      <c r="B594" s="116">
        <f>COUNTIFS($D$2:D594,D594,$F$2:F594,F594)</f>
        <v>3</v>
      </c>
      <c r="C594" s="189">
        <v>9119</v>
      </c>
      <c r="D594" s="154" t="s">
        <v>1997</v>
      </c>
      <c r="E594" s="152" t="s">
        <v>1465</v>
      </c>
      <c r="F594" s="326">
        <v>6062131141</v>
      </c>
      <c r="G594" s="152">
        <v>58</v>
      </c>
      <c r="H594" s="152" t="s">
        <v>1996</v>
      </c>
      <c r="I594" s="324" t="s">
        <v>1995</v>
      </c>
      <c r="J594" s="153" t="s">
        <v>812</v>
      </c>
      <c r="K594" s="318" t="s">
        <v>670</v>
      </c>
      <c r="L594" s="152">
        <v>11</v>
      </c>
      <c r="M594" s="152" t="s">
        <v>906</v>
      </c>
      <c r="N594" s="152" t="s">
        <v>409</v>
      </c>
      <c r="O594" s="152"/>
      <c r="P594" s="152" t="s">
        <v>1908</v>
      </c>
      <c r="Q594" s="152"/>
      <c r="R594" s="152"/>
      <c r="S594" s="261" t="s">
        <v>1477</v>
      </c>
      <c r="T594" s="286" t="s">
        <v>1515</v>
      </c>
      <c r="U594" s="350" t="s">
        <v>1477</v>
      </c>
      <c r="V594" s="358" t="s">
        <v>1972</v>
      </c>
      <c r="W594" s="261" t="s">
        <v>1477</v>
      </c>
      <c r="X594" s="261" t="s">
        <v>1477</v>
      </c>
      <c r="Y594" s="261" t="s">
        <v>1477</v>
      </c>
      <c r="Z594" s="152"/>
      <c r="AA594" s="260" t="s">
        <v>1477</v>
      </c>
      <c r="AB594" s="116"/>
      <c r="AC594" s="218">
        <v>42243</v>
      </c>
      <c r="AD594" s="217">
        <v>211.2</v>
      </c>
      <c r="AE594" s="218" t="s">
        <v>1477</v>
      </c>
      <c r="AF594" s="218" t="s">
        <v>1477</v>
      </c>
      <c r="AG594" s="222" t="s">
        <v>781</v>
      </c>
      <c r="AH594" s="147">
        <v>11.5</v>
      </c>
      <c r="AI594" s="146">
        <v>75.3</v>
      </c>
      <c r="AJ594" s="145">
        <v>11.4</v>
      </c>
      <c r="AK594" s="116">
        <v>9.1999999999999993</v>
      </c>
      <c r="AL594" s="144">
        <v>1.1000000000000001</v>
      </c>
      <c r="AM594" s="116">
        <v>9.4</v>
      </c>
      <c r="AN594" s="116" t="s">
        <v>124</v>
      </c>
      <c r="AO594" s="122">
        <v>5.9</v>
      </c>
      <c r="AP594" s="119" t="s">
        <v>124</v>
      </c>
      <c r="AQ594" s="116">
        <v>22.2</v>
      </c>
      <c r="AR594" s="116">
        <v>77.8</v>
      </c>
      <c r="AS594" s="142">
        <v>0.28534704370179947</v>
      </c>
      <c r="AT594" s="141" t="s">
        <v>124</v>
      </c>
      <c r="AU594" s="116" t="s">
        <v>124</v>
      </c>
      <c r="AV594" s="116">
        <v>9.6</v>
      </c>
      <c r="AW594" s="119">
        <v>23.7</v>
      </c>
      <c r="AX594" s="140">
        <v>52</v>
      </c>
      <c r="AY594" s="140">
        <v>96.8</v>
      </c>
      <c r="AZ594" s="206">
        <v>73652</v>
      </c>
      <c r="BA594" s="140">
        <v>3.2000000000000028</v>
      </c>
      <c r="BB594" s="140">
        <v>72.099999999999994</v>
      </c>
      <c r="BC594" s="140">
        <v>36.299999999999997</v>
      </c>
      <c r="BD594" s="140">
        <v>27.4</v>
      </c>
      <c r="BE594" s="140">
        <v>32.700000000000003</v>
      </c>
      <c r="BF594" s="140">
        <v>24.6</v>
      </c>
      <c r="BG594" s="140">
        <v>26.6</v>
      </c>
      <c r="BH594" s="140">
        <v>20.100000000000001</v>
      </c>
      <c r="BI594" s="140">
        <v>0.2</v>
      </c>
      <c r="BJ594" s="117" t="s">
        <v>172</v>
      </c>
      <c r="BK594" s="211" t="s">
        <v>409</v>
      </c>
      <c r="BL594" s="211" t="s">
        <v>409</v>
      </c>
      <c r="BM594" s="211">
        <v>95</v>
      </c>
      <c r="BN594" s="211">
        <v>6.4</v>
      </c>
      <c r="BO594" s="211">
        <v>93.6</v>
      </c>
      <c r="BP594" s="211" t="s">
        <v>409</v>
      </c>
      <c r="BQ594" s="211" t="s">
        <v>409</v>
      </c>
      <c r="BR594" s="211" t="s">
        <v>409</v>
      </c>
      <c r="BS594" s="211" t="s">
        <v>409</v>
      </c>
      <c r="BT594" s="210">
        <v>0</v>
      </c>
      <c r="BU594" s="258">
        <v>4.5161290322580649</v>
      </c>
      <c r="BV594" s="138">
        <v>2.9531249999999998E-2</v>
      </c>
    </row>
    <row r="595" spans="1:74">
      <c r="A595" s="116">
        <v>184</v>
      </c>
      <c r="B595" s="116">
        <f>COUNTIFS($D$2:D595,D595,$F$2:F595,F595)</f>
        <v>1</v>
      </c>
      <c r="C595" s="189">
        <v>9124</v>
      </c>
      <c r="D595" s="154" t="s">
        <v>1994</v>
      </c>
      <c r="E595" s="152" t="s">
        <v>1022</v>
      </c>
      <c r="F595" s="152">
        <v>5951041514</v>
      </c>
      <c r="G595" s="152">
        <v>59</v>
      </c>
      <c r="H595" s="152" t="s">
        <v>1993</v>
      </c>
      <c r="I595" s="324" t="s">
        <v>60</v>
      </c>
      <c r="J595" s="153" t="s">
        <v>812</v>
      </c>
      <c r="K595" s="318" t="s">
        <v>670</v>
      </c>
      <c r="L595" s="152">
        <v>6.7</v>
      </c>
      <c r="M595" s="152" t="s">
        <v>868</v>
      </c>
      <c r="N595" s="152" t="s">
        <v>409</v>
      </c>
      <c r="O595" s="152"/>
      <c r="P595" s="152" t="s">
        <v>1908</v>
      </c>
      <c r="Q595" s="152"/>
      <c r="R595" s="152"/>
      <c r="S595" s="261" t="s">
        <v>1477</v>
      </c>
      <c r="T595" s="261" t="s">
        <v>1477</v>
      </c>
      <c r="U595" s="261" t="s">
        <v>1477</v>
      </c>
      <c r="V595" s="358" t="s">
        <v>1972</v>
      </c>
      <c r="W595" s="261" t="s">
        <v>1511</v>
      </c>
      <c r="X595" s="261" t="s">
        <v>1477</v>
      </c>
      <c r="Y595" s="261" t="s">
        <v>1477</v>
      </c>
      <c r="AC595" s="218">
        <v>24409</v>
      </c>
      <c r="AD595" s="218">
        <v>183</v>
      </c>
      <c r="AE595" s="218" t="s">
        <v>1477</v>
      </c>
      <c r="AF595" s="218" t="s">
        <v>1477</v>
      </c>
      <c r="AG595" s="222" t="s">
        <v>777</v>
      </c>
      <c r="AH595" s="147">
        <v>17.100000000000001</v>
      </c>
      <c r="AI595" s="146">
        <v>42.5</v>
      </c>
      <c r="AJ595" s="145">
        <v>37</v>
      </c>
      <c r="AK595" s="116">
        <v>14.6</v>
      </c>
      <c r="AL595" s="144">
        <v>0.36</v>
      </c>
      <c r="AM595" s="116">
        <v>2.1</v>
      </c>
      <c r="AN595" s="116" t="s">
        <v>124</v>
      </c>
      <c r="AO595" s="122">
        <v>6.7</v>
      </c>
      <c r="AP595" s="119" t="s">
        <v>124</v>
      </c>
      <c r="AQ595" s="116">
        <v>32.4</v>
      </c>
      <c r="AR595" s="116">
        <v>67.599999999999994</v>
      </c>
      <c r="AS595" s="142">
        <v>0.47928994082840237</v>
      </c>
      <c r="AT595" s="141">
        <v>0.46</v>
      </c>
      <c r="AU595" s="116" t="s">
        <v>124</v>
      </c>
      <c r="AV595" s="116">
        <v>9.5</v>
      </c>
      <c r="AW595" s="119">
        <v>10.9</v>
      </c>
      <c r="AX595" s="140" t="s">
        <v>124</v>
      </c>
      <c r="AY595" s="140" t="s">
        <v>124</v>
      </c>
      <c r="AZ595" s="206" t="s">
        <v>124</v>
      </c>
      <c r="BA595" s="140" t="s">
        <v>124</v>
      </c>
      <c r="BB595" s="140" t="s">
        <v>124</v>
      </c>
      <c r="BC595" s="140" t="s">
        <v>124</v>
      </c>
      <c r="BD595" s="140" t="s">
        <v>124</v>
      </c>
      <c r="BE595" s="140" t="s">
        <v>124</v>
      </c>
      <c r="BF595" s="140" t="s">
        <v>124</v>
      </c>
      <c r="BG595" s="140" t="s">
        <v>124</v>
      </c>
      <c r="BH595" s="140" t="s">
        <v>124</v>
      </c>
      <c r="BI595" s="140" t="s">
        <v>124</v>
      </c>
      <c r="BJ595" s="116" t="s">
        <v>789</v>
      </c>
      <c r="BK595" s="211" t="s">
        <v>409</v>
      </c>
      <c r="BL595" s="211" t="s">
        <v>409</v>
      </c>
      <c r="BM595" s="211">
        <v>137</v>
      </c>
      <c r="BN595" s="211">
        <v>22.6</v>
      </c>
      <c r="BO595" s="211">
        <v>77.400000000000006</v>
      </c>
      <c r="BP595" s="211" t="s">
        <v>409</v>
      </c>
      <c r="BQ595" s="211" t="s">
        <v>409</v>
      </c>
      <c r="BR595" s="211" t="s">
        <v>409</v>
      </c>
      <c r="BS595" s="211" t="s">
        <v>409</v>
      </c>
      <c r="BT595" s="210">
        <v>0</v>
      </c>
      <c r="BU595" s="258">
        <v>12.854170001600769</v>
      </c>
      <c r="BV595" s="138">
        <v>0.12678947368421051</v>
      </c>
    </row>
    <row r="596" spans="1:74">
      <c r="A596" s="116">
        <v>185</v>
      </c>
      <c r="B596" s="116">
        <f>COUNTIFS($D$2:D596,D596,$F$2:F596,F596)</f>
        <v>1</v>
      </c>
      <c r="C596" s="189">
        <v>9127</v>
      </c>
      <c r="D596" s="154" t="s">
        <v>1992</v>
      </c>
      <c r="E596" s="152" t="s">
        <v>826</v>
      </c>
      <c r="F596" s="326">
        <v>450420444</v>
      </c>
      <c r="G596" s="152">
        <v>73</v>
      </c>
      <c r="H596" s="152" t="s">
        <v>1987</v>
      </c>
      <c r="I596" s="324" t="s">
        <v>1991</v>
      </c>
      <c r="J596" s="153" t="s">
        <v>812</v>
      </c>
      <c r="K596" s="318" t="s">
        <v>670</v>
      </c>
      <c r="L596" s="152">
        <v>7</v>
      </c>
      <c r="M596" s="152" t="s">
        <v>1905</v>
      </c>
      <c r="N596" s="152" t="s">
        <v>409</v>
      </c>
      <c r="O596" s="152"/>
      <c r="P596" s="152" t="s">
        <v>1908</v>
      </c>
      <c r="Q596" s="152"/>
      <c r="R596" s="152"/>
      <c r="S596" s="261" t="s">
        <v>1477</v>
      </c>
      <c r="T596" s="286" t="s">
        <v>1515</v>
      </c>
      <c r="U596" s="261" t="s">
        <v>1477</v>
      </c>
      <c r="V596" s="264" t="s">
        <v>1514</v>
      </c>
      <c r="W596" s="261" t="s">
        <v>1511</v>
      </c>
      <c r="X596" s="261" t="s">
        <v>1477</v>
      </c>
      <c r="Y596" s="261" t="s">
        <v>1477</v>
      </c>
      <c r="Z596" s="116"/>
      <c r="AA596" s="327"/>
      <c r="AB596" s="116"/>
      <c r="AC596" s="218"/>
      <c r="AD596" s="217"/>
      <c r="AE596" s="218"/>
      <c r="AF596" s="218"/>
      <c r="AG596" s="222" t="s">
        <v>1990</v>
      </c>
      <c r="AH596" s="147">
        <v>39.1</v>
      </c>
      <c r="AI596" s="146">
        <v>49.8</v>
      </c>
      <c r="AJ596" s="145">
        <v>9.69</v>
      </c>
      <c r="AK596" s="139">
        <v>17</v>
      </c>
      <c r="AL596" s="139">
        <v>1.1608695652173913</v>
      </c>
      <c r="AM596" s="139">
        <v>6.11</v>
      </c>
      <c r="AN596" s="278" t="s">
        <v>124</v>
      </c>
      <c r="AO596" s="139">
        <v>1.75</v>
      </c>
      <c r="AP596" s="272">
        <v>7.3999999999999996E-2</v>
      </c>
      <c r="AQ596" s="139">
        <v>65.8</v>
      </c>
      <c r="AR596" s="139">
        <v>34.700000000000003</v>
      </c>
      <c r="AS596" s="142">
        <v>1.8962536023054752</v>
      </c>
      <c r="AT596" s="141">
        <v>0.28999999999999998</v>
      </c>
      <c r="AU596" s="259" t="s">
        <v>124</v>
      </c>
      <c r="AV596" s="139">
        <v>6.86</v>
      </c>
      <c r="AW596" s="139">
        <v>10.8</v>
      </c>
      <c r="AX596" s="140">
        <v>36.799999999999997</v>
      </c>
      <c r="AY596" s="140">
        <v>98.8</v>
      </c>
      <c r="AZ596" s="206">
        <v>102044</v>
      </c>
      <c r="BA596" s="140">
        <v>1.2000000000000028</v>
      </c>
      <c r="BB596" s="140">
        <v>47.8</v>
      </c>
      <c r="BC596" s="140">
        <v>23.9</v>
      </c>
      <c r="BD596" s="140">
        <v>11.9</v>
      </c>
      <c r="BE596" s="140">
        <v>50.1</v>
      </c>
      <c r="BF596" s="140">
        <v>24.9</v>
      </c>
      <c r="BG596" s="140">
        <v>22.2</v>
      </c>
      <c r="BH596" s="140">
        <v>11</v>
      </c>
      <c r="BI596" s="140">
        <v>0.88</v>
      </c>
      <c r="BJ596" s="116" t="s">
        <v>792</v>
      </c>
      <c r="BK596" s="211" t="s">
        <v>409</v>
      </c>
      <c r="BL596" s="211" t="s">
        <v>409</v>
      </c>
      <c r="BM596" s="211">
        <v>274</v>
      </c>
      <c r="BN596" s="211">
        <v>14.2</v>
      </c>
      <c r="BO596" s="211">
        <v>85.8</v>
      </c>
      <c r="BP596" s="211" t="s">
        <v>409</v>
      </c>
      <c r="BQ596" s="211" t="s">
        <v>409</v>
      </c>
      <c r="BR596" s="211" t="s">
        <v>409</v>
      </c>
      <c r="BS596" s="211" t="s">
        <v>409</v>
      </c>
      <c r="BT596" s="210">
        <v>0</v>
      </c>
      <c r="BU596" s="258">
        <v>0.67627863029518298</v>
      </c>
      <c r="BV596" s="138">
        <v>0.21178082191780823</v>
      </c>
    </row>
    <row r="597" spans="1:74">
      <c r="A597" s="116">
        <v>186</v>
      </c>
      <c r="B597" s="116">
        <f>COUNTIFS($D$2:D597,D597,$F$2:F597,F597)</f>
        <v>1</v>
      </c>
      <c r="C597" s="189">
        <v>9128</v>
      </c>
      <c r="D597" s="154" t="s">
        <v>1989</v>
      </c>
      <c r="E597" s="152" t="s">
        <v>1988</v>
      </c>
      <c r="F597" s="326">
        <v>9751255723</v>
      </c>
      <c r="G597" s="152">
        <v>21</v>
      </c>
      <c r="H597" s="152" t="s">
        <v>1987</v>
      </c>
      <c r="I597" s="324" t="s">
        <v>162</v>
      </c>
      <c r="J597" s="153" t="s">
        <v>812</v>
      </c>
      <c r="K597" s="318" t="s">
        <v>670</v>
      </c>
      <c r="L597" s="152">
        <v>8</v>
      </c>
      <c r="M597" s="152">
        <v>9</v>
      </c>
      <c r="N597" s="152" t="s">
        <v>409</v>
      </c>
      <c r="O597" s="152"/>
      <c r="P597" s="152" t="s">
        <v>1908</v>
      </c>
      <c r="Q597" s="152"/>
      <c r="R597" s="152"/>
      <c r="S597" s="261" t="s">
        <v>1477</v>
      </c>
      <c r="T597" s="261" t="s">
        <v>1477</v>
      </c>
      <c r="U597" s="261" t="s">
        <v>1477</v>
      </c>
      <c r="V597" s="358" t="s">
        <v>1972</v>
      </c>
      <c r="W597" s="261" t="s">
        <v>1477</v>
      </c>
      <c r="X597" s="261" t="s">
        <v>1477</v>
      </c>
      <c r="Y597" s="261" t="s">
        <v>1477</v>
      </c>
      <c r="Z597" s="116"/>
      <c r="AA597" s="327"/>
      <c r="AC597" s="218"/>
      <c r="AD597" s="217"/>
      <c r="AE597" s="218"/>
      <c r="AF597" s="218"/>
      <c r="AG597" s="222" t="s">
        <v>781</v>
      </c>
      <c r="AH597" s="147" t="s">
        <v>124</v>
      </c>
      <c r="AI597" s="146" t="s">
        <v>124</v>
      </c>
      <c r="AJ597" s="145" t="s">
        <v>124</v>
      </c>
      <c r="AK597" s="349" t="s">
        <v>124</v>
      </c>
      <c r="AL597" s="349" t="s">
        <v>124</v>
      </c>
      <c r="AM597" s="349" t="s">
        <v>124</v>
      </c>
      <c r="AN597" s="349" t="s">
        <v>124</v>
      </c>
      <c r="AO597" s="349" t="s">
        <v>124</v>
      </c>
      <c r="AP597" s="349" t="s">
        <v>124</v>
      </c>
      <c r="AQ597" s="349" t="s">
        <v>124</v>
      </c>
      <c r="AR597" s="349" t="s">
        <v>124</v>
      </c>
      <c r="AS597" s="349" t="s">
        <v>124</v>
      </c>
      <c r="AT597" s="349" t="s">
        <v>124</v>
      </c>
      <c r="AU597" s="349" t="s">
        <v>124</v>
      </c>
      <c r="AV597" s="349" t="s">
        <v>124</v>
      </c>
      <c r="AW597" s="349" t="s">
        <v>124</v>
      </c>
      <c r="AX597" s="349" t="s">
        <v>124</v>
      </c>
      <c r="AY597" s="349" t="s">
        <v>124</v>
      </c>
      <c r="AZ597" s="349" t="s">
        <v>124</v>
      </c>
      <c r="BA597" s="349" t="s">
        <v>124</v>
      </c>
      <c r="BB597" s="349" t="s">
        <v>124</v>
      </c>
      <c r="BC597" s="349" t="s">
        <v>124</v>
      </c>
      <c r="BD597" s="349" t="s">
        <v>124</v>
      </c>
      <c r="BE597" s="349" t="s">
        <v>124</v>
      </c>
      <c r="BF597" s="349" t="s">
        <v>124</v>
      </c>
      <c r="BG597" s="349" t="s">
        <v>124</v>
      </c>
      <c r="BH597" s="349" t="s">
        <v>124</v>
      </c>
      <c r="BI597" s="349" t="s">
        <v>124</v>
      </c>
      <c r="BJ597" s="348" t="s">
        <v>124</v>
      </c>
      <c r="BK597" s="211">
        <v>178.1</v>
      </c>
      <c r="BL597" s="211" t="s">
        <v>409</v>
      </c>
      <c r="BM597" s="211">
        <v>1166</v>
      </c>
      <c r="BN597" s="211">
        <v>69</v>
      </c>
      <c r="BO597" s="211">
        <v>31</v>
      </c>
      <c r="BP597" s="211" t="s">
        <v>409</v>
      </c>
      <c r="BQ597" s="211" t="s">
        <v>409</v>
      </c>
      <c r="BR597" s="211" t="s">
        <v>409</v>
      </c>
      <c r="BS597" s="211" t="s">
        <v>409</v>
      </c>
      <c r="BT597" s="211">
        <v>0</v>
      </c>
      <c r="BU597" s="258">
        <v>0.60214917245927535</v>
      </c>
      <c r="BV597" s="138">
        <v>0.2586969696969697</v>
      </c>
    </row>
    <row r="598" spans="1:74">
      <c r="A598" s="116">
        <v>187</v>
      </c>
      <c r="B598" s="116">
        <f>COUNTIFS($D$2:D598,D598,$F$2:F598,F598)</f>
        <v>2</v>
      </c>
      <c r="C598" s="189">
        <v>9129</v>
      </c>
      <c r="D598" s="154" t="s">
        <v>75</v>
      </c>
      <c r="E598" s="152" t="s">
        <v>941</v>
      </c>
      <c r="F598" s="326">
        <v>6101201062</v>
      </c>
      <c r="G598" s="152">
        <v>57</v>
      </c>
      <c r="H598" s="152" t="s">
        <v>1987</v>
      </c>
      <c r="I598" s="324" t="s">
        <v>76</v>
      </c>
      <c r="J598" s="153" t="s">
        <v>812</v>
      </c>
      <c r="K598" s="318" t="s">
        <v>670</v>
      </c>
      <c r="L598" s="152">
        <v>5</v>
      </c>
      <c r="M598" s="152" t="s">
        <v>860</v>
      </c>
      <c r="N598" s="152" t="s">
        <v>409</v>
      </c>
      <c r="O598" s="152"/>
      <c r="P598" s="152" t="s">
        <v>1908</v>
      </c>
      <c r="Q598" s="152"/>
      <c r="R598" s="152"/>
      <c r="S598" s="261" t="s">
        <v>1477</v>
      </c>
      <c r="T598" s="286" t="s">
        <v>1515</v>
      </c>
      <c r="U598" s="261" t="s">
        <v>1477</v>
      </c>
      <c r="V598" s="264" t="s">
        <v>1514</v>
      </c>
      <c r="W598" s="261" t="s">
        <v>1511</v>
      </c>
      <c r="X598" s="261" t="s">
        <v>1477</v>
      </c>
      <c r="Y598" s="261" t="s">
        <v>1477</v>
      </c>
      <c r="Z598" s="116"/>
      <c r="AA598" s="327"/>
      <c r="AB598" s="116"/>
      <c r="AC598" s="218"/>
      <c r="AD598" s="217"/>
      <c r="AE598" s="218"/>
      <c r="AF598" s="218"/>
      <c r="AG598" s="222" t="s">
        <v>781</v>
      </c>
      <c r="AH598" s="147">
        <v>1.08</v>
      </c>
      <c r="AI598" s="146">
        <v>4.6500000000000004</v>
      </c>
      <c r="AJ598" s="145">
        <v>93.7</v>
      </c>
      <c r="AK598" s="139">
        <v>0.6</v>
      </c>
      <c r="AL598" s="139">
        <v>0.1</v>
      </c>
      <c r="AM598" s="139">
        <v>5.8</v>
      </c>
      <c r="AN598" s="278" t="s">
        <v>124</v>
      </c>
      <c r="AO598" s="139">
        <v>0.18</v>
      </c>
      <c r="AP598" s="272">
        <v>4.8900000000000002E-3</v>
      </c>
      <c r="AQ598" s="139">
        <v>57.8</v>
      </c>
      <c r="AR598" s="139">
        <v>42.8</v>
      </c>
      <c r="AS598" s="142">
        <v>1.3504672897196262</v>
      </c>
      <c r="AT598" s="141" t="s">
        <v>124</v>
      </c>
      <c r="AU598" s="259" t="s">
        <v>124</v>
      </c>
      <c r="AV598" s="139">
        <v>14.5</v>
      </c>
      <c r="AW598" s="139">
        <v>20.6</v>
      </c>
      <c r="AX598" s="140">
        <v>3.92</v>
      </c>
      <c r="AY598" s="140">
        <v>98.2</v>
      </c>
      <c r="AZ598" s="206">
        <v>75965</v>
      </c>
      <c r="BA598" s="140">
        <v>1.7999999999999972</v>
      </c>
      <c r="BB598" s="140">
        <v>4.28</v>
      </c>
      <c r="BC598" s="140">
        <v>40.5</v>
      </c>
      <c r="BD598" s="140">
        <v>1.88</v>
      </c>
      <c r="BE598" s="140">
        <v>43.8</v>
      </c>
      <c r="BF598" s="140">
        <v>2.04</v>
      </c>
      <c r="BG598" s="140">
        <v>7.66</v>
      </c>
      <c r="BH598" s="140">
        <v>0.36</v>
      </c>
      <c r="BI598" s="140">
        <v>1.7000000000000001E-2</v>
      </c>
      <c r="BJ598" s="116" t="s">
        <v>778</v>
      </c>
      <c r="BK598" s="211" t="s">
        <v>409</v>
      </c>
      <c r="BL598" s="211" t="s">
        <v>409</v>
      </c>
      <c r="BM598" s="211">
        <v>55505</v>
      </c>
      <c r="BN598" s="211">
        <v>92.7</v>
      </c>
      <c r="BO598" s="211">
        <v>7.3</v>
      </c>
      <c r="BP598" s="211" t="s">
        <v>409</v>
      </c>
      <c r="BQ598" s="211" t="s">
        <v>409</v>
      </c>
      <c r="BR598" s="211" t="s">
        <v>409</v>
      </c>
      <c r="BS598" s="211" t="s">
        <v>409</v>
      </c>
      <c r="BT598" s="210">
        <v>0</v>
      </c>
      <c r="BU598" s="258">
        <v>77.427233117766832</v>
      </c>
      <c r="BV598" s="138">
        <v>26.688181818181821</v>
      </c>
    </row>
    <row r="599" spans="1:74">
      <c r="A599" s="116">
        <v>188</v>
      </c>
      <c r="B599" s="116">
        <f>COUNTIFS($D$2:D599,D599,$F$2:F599,F599)</f>
        <v>1</v>
      </c>
      <c r="C599" s="189">
        <v>9149</v>
      </c>
      <c r="D599" s="154" t="s">
        <v>1986</v>
      </c>
      <c r="E599" s="152" t="s">
        <v>1183</v>
      </c>
      <c r="F599" s="326">
        <v>5754240987</v>
      </c>
      <c r="G599" s="152">
        <v>61</v>
      </c>
      <c r="H599" s="152" t="s">
        <v>1984</v>
      </c>
      <c r="I599" s="324" t="s">
        <v>164</v>
      </c>
      <c r="J599" s="153" t="s">
        <v>812</v>
      </c>
      <c r="K599" s="318" t="s">
        <v>670</v>
      </c>
      <c r="L599" s="359">
        <v>7.5</v>
      </c>
      <c r="M599" s="152" t="s">
        <v>1916</v>
      </c>
      <c r="N599" s="152" t="s">
        <v>409</v>
      </c>
      <c r="P599" s="152" t="s">
        <v>1908</v>
      </c>
      <c r="Q599" s="116"/>
      <c r="R599" s="116"/>
      <c r="S599" s="261" t="s">
        <v>1477</v>
      </c>
      <c r="T599" s="261" t="s">
        <v>1477</v>
      </c>
      <c r="U599" s="261" t="s">
        <v>1477</v>
      </c>
      <c r="V599" s="358" t="s">
        <v>1972</v>
      </c>
      <c r="W599" s="261" t="s">
        <v>1477</v>
      </c>
      <c r="X599" s="261" t="s">
        <v>1477</v>
      </c>
      <c r="Y599" s="261" t="s">
        <v>1477</v>
      </c>
      <c r="Z599" s="116"/>
      <c r="AA599" s="327"/>
      <c r="AC599" s="218"/>
      <c r="AD599" s="217"/>
      <c r="AE599" s="218"/>
      <c r="AF599" s="218"/>
      <c r="AG599" s="222" t="s">
        <v>777</v>
      </c>
      <c r="AH599" s="147">
        <v>25</v>
      </c>
      <c r="AI599" s="146">
        <v>39.700000000000003</v>
      </c>
      <c r="AJ599" s="145">
        <v>29.4</v>
      </c>
      <c r="AK599" s="116">
        <v>18.600000000000001</v>
      </c>
      <c r="AL599" s="144">
        <v>0.86</v>
      </c>
      <c r="AM599" s="116">
        <v>4.4000000000000004</v>
      </c>
      <c r="AN599" s="116" t="s">
        <v>124</v>
      </c>
      <c r="AO599" s="122">
        <v>3.6</v>
      </c>
      <c r="AP599" s="119" t="s">
        <v>124</v>
      </c>
      <c r="AQ599" s="116">
        <v>49.2</v>
      </c>
      <c r="AR599" s="116">
        <v>50.4</v>
      </c>
      <c r="AS599" s="142">
        <v>0.97619047619047628</v>
      </c>
      <c r="AT599" s="141" t="s">
        <v>124</v>
      </c>
      <c r="AU599" s="116" t="s">
        <v>124</v>
      </c>
      <c r="AV599" s="116">
        <v>3.2</v>
      </c>
      <c r="AW599" s="119">
        <v>5</v>
      </c>
      <c r="AX599" s="140" t="s">
        <v>124</v>
      </c>
      <c r="AY599" s="140" t="s">
        <v>124</v>
      </c>
      <c r="AZ599" s="206" t="s">
        <v>124</v>
      </c>
      <c r="BA599" s="140" t="s">
        <v>124</v>
      </c>
      <c r="BB599" s="140" t="s">
        <v>124</v>
      </c>
      <c r="BC599" s="140" t="s">
        <v>124</v>
      </c>
      <c r="BD599" s="140" t="s">
        <v>124</v>
      </c>
      <c r="BE599" s="140" t="s">
        <v>124</v>
      </c>
      <c r="BF599" s="140" t="s">
        <v>124</v>
      </c>
      <c r="BG599" s="140" t="s">
        <v>124</v>
      </c>
      <c r="BH599" s="140" t="s">
        <v>124</v>
      </c>
      <c r="BI599" s="140" t="s">
        <v>124</v>
      </c>
      <c r="BJ599" s="117" t="s">
        <v>172</v>
      </c>
      <c r="BK599" s="211" t="s">
        <v>409</v>
      </c>
      <c r="BL599" s="211" t="s">
        <v>409</v>
      </c>
      <c r="BM599" s="211">
        <v>199</v>
      </c>
      <c r="BN599" s="211">
        <v>24.6</v>
      </c>
      <c r="BO599" s="211">
        <v>75.400000000000006</v>
      </c>
      <c r="BP599" s="211" t="s">
        <v>409</v>
      </c>
      <c r="BQ599" s="211" t="s">
        <v>409</v>
      </c>
      <c r="BR599" s="211" t="s">
        <v>409</v>
      </c>
      <c r="BS599" s="211" t="s">
        <v>409</v>
      </c>
      <c r="BT599" s="210">
        <v>0</v>
      </c>
      <c r="BU599" s="258">
        <v>1.0180099084801235</v>
      </c>
      <c r="BV599" s="138">
        <v>0.13144927536231885</v>
      </c>
    </row>
    <row r="600" spans="1:74">
      <c r="A600" s="116">
        <v>189</v>
      </c>
      <c r="B600" s="116">
        <f>COUNTIFS($D$2:D600,D600,$F$2:F600,F600)</f>
        <v>1</v>
      </c>
      <c r="C600" s="189">
        <v>9150</v>
      </c>
      <c r="D600" s="282" t="s">
        <v>1985</v>
      </c>
      <c r="E600" s="266" t="s">
        <v>899</v>
      </c>
      <c r="F600" s="329">
        <v>7501145322</v>
      </c>
      <c r="G600" s="152">
        <v>43</v>
      </c>
      <c r="H600" s="266" t="s">
        <v>1984</v>
      </c>
      <c r="I600" s="328" t="s">
        <v>1983</v>
      </c>
      <c r="J600" s="153" t="s">
        <v>812</v>
      </c>
      <c r="K600" s="318" t="s">
        <v>670</v>
      </c>
      <c r="L600" s="266">
        <v>17.5</v>
      </c>
      <c r="M600" s="266" t="s">
        <v>868</v>
      </c>
      <c r="N600" s="266" t="s">
        <v>409</v>
      </c>
      <c r="P600" s="152" t="s">
        <v>1908</v>
      </c>
      <c r="Q600" s="116"/>
      <c r="R600" s="116"/>
      <c r="S600" s="269" t="s">
        <v>1477</v>
      </c>
      <c r="T600" s="269" t="s">
        <v>1477</v>
      </c>
      <c r="U600" s="269" t="s">
        <v>1477</v>
      </c>
      <c r="V600" s="355" t="s">
        <v>1972</v>
      </c>
      <c r="W600" s="269" t="s">
        <v>1477</v>
      </c>
      <c r="X600" s="269" t="s">
        <v>1477</v>
      </c>
      <c r="Y600" s="269" t="s">
        <v>1477</v>
      </c>
      <c r="Z600" s="116"/>
      <c r="AA600" s="327"/>
      <c r="AB600" s="116"/>
      <c r="AC600" s="218"/>
      <c r="AD600" s="217" t="s">
        <v>125</v>
      </c>
      <c r="AE600" s="218"/>
      <c r="AF600" s="218"/>
      <c r="AG600" s="222" t="s">
        <v>781</v>
      </c>
      <c r="AH600" s="147">
        <v>10.1</v>
      </c>
      <c r="AI600" s="146">
        <v>58.7</v>
      </c>
      <c r="AJ600" s="145">
        <v>28.9</v>
      </c>
      <c r="AK600" s="116">
        <v>8</v>
      </c>
      <c r="AL600" s="144">
        <v>0.56999999999999995</v>
      </c>
      <c r="AM600" s="116">
        <v>5.7</v>
      </c>
      <c r="AN600" s="116" t="s">
        <v>124</v>
      </c>
      <c r="AO600" s="122">
        <v>6.2</v>
      </c>
      <c r="AP600" s="119" t="s">
        <v>124</v>
      </c>
      <c r="AQ600" s="116">
        <v>50</v>
      </c>
      <c r="AR600" s="116">
        <v>49.7</v>
      </c>
      <c r="AS600" s="142">
        <v>1.0060362173038229</v>
      </c>
      <c r="AT600" s="141" t="s">
        <v>124</v>
      </c>
      <c r="AU600" s="116" t="s">
        <v>124</v>
      </c>
      <c r="AV600" s="116">
        <v>9</v>
      </c>
      <c r="AW600" s="119">
        <v>17</v>
      </c>
      <c r="AX600" s="140" t="s">
        <v>124</v>
      </c>
      <c r="AY600" s="140" t="s">
        <v>124</v>
      </c>
      <c r="AZ600" s="206" t="s">
        <v>124</v>
      </c>
      <c r="BA600" s="140" t="s">
        <v>124</v>
      </c>
      <c r="BB600" s="140" t="s">
        <v>124</v>
      </c>
      <c r="BC600" s="140" t="s">
        <v>124</v>
      </c>
      <c r="BD600" s="140" t="s">
        <v>124</v>
      </c>
      <c r="BE600" s="140" t="s">
        <v>124</v>
      </c>
      <c r="BF600" s="140" t="s">
        <v>124</v>
      </c>
      <c r="BG600" s="140" t="s">
        <v>124</v>
      </c>
      <c r="BH600" s="140" t="s">
        <v>124</v>
      </c>
      <c r="BI600" s="140" t="s">
        <v>124</v>
      </c>
      <c r="BJ600" s="117" t="s">
        <v>792</v>
      </c>
      <c r="BK600" s="211" t="s">
        <v>409</v>
      </c>
      <c r="BL600" s="211" t="s">
        <v>409</v>
      </c>
      <c r="BM600" s="211">
        <v>490</v>
      </c>
      <c r="BN600" s="211">
        <v>14.5</v>
      </c>
      <c r="BO600" s="211">
        <v>85.5</v>
      </c>
      <c r="BP600" s="211" t="s">
        <v>409</v>
      </c>
      <c r="BQ600" s="211" t="s">
        <v>409</v>
      </c>
      <c r="BR600" s="211" t="s">
        <v>409</v>
      </c>
      <c r="BS600" s="211" t="s">
        <v>409</v>
      </c>
      <c r="BT600" s="210">
        <v>0</v>
      </c>
      <c r="BU600" s="258">
        <v>44.546167930944286</v>
      </c>
      <c r="BV600" s="138">
        <v>0.26200000000000001</v>
      </c>
    </row>
    <row r="601" spans="1:74">
      <c r="A601" s="116">
        <v>190</v>
      </c>
      <c r="B601" s="116">
        <f>COUNTIFS($D$2:D601,D601,$F$2:F601,F601)</f>
        <v>2</v>
      </c>
      <c r="C601" s="189">
        <v>9151</v>
      </c>
      <c r="D601" s="154" t="s">
        <v>54</v>
      </c>
      <c r="E601" s="152" t="s">
        <v>826</v>
      </c>
      <c r="F601" s="326">
        <v>5411181512</v>
      </c>
      <c r="G601" s="152">
        <v>64</v>
      </c>
      <c r="H601" s="152" t="s">
        <v>1980</v>
      </c>
      <c r="I601" s="324" t="s">
        <v>1982</v>
      </c>
      <c r="J601" s="153" t="s">
        <v>812</v>
      </c>
      <c r="K601" s="318" t="s">
        <v>670</v>
      </c>
      <c r="L601" s="152">
        <v>50</v>
      </c>
      <c r="M601" s="152" t="s">
        <v>1981</v>
      </c>
      <c r="N601" s="152" t="s">
        <v>843</v>
      </c>
      <c r="O601" s="152"/>
      <c r="P601" s="152" t="s">
        <v>1908</v>
      </c>
      <c r="Q601" s="152"/>
      <c r="R601" s="152"/>
      <c r="S601" s="261" t="s">
        <v>1477</v>
      </c>
      <c r="T601" s="286" t="s">
        <v>1515</v>
      </c>
      <c r="U601" s="261" t="s">
        <v>1477</v>
      </c>
      <c r="V601" s="264" t="s">
        <v>1514</v>
      </c>
      <c r="W601" s="261" t="s">
        <v>1511</v>
      </c>
      <c r="X601" s="261" t="s">
        <v>1477</v>
      </c>
      <c r="Y601" s="261" t="s">
        <v>1477</v>
      </c>
      <c r="Z601" s="116"/>
      <c r="AA601" s="327"/>
      <c r="AC601" s="218"/>
      <c r="AD601" s="217"/>
      <c r="AE601" s="218"/>
      <c r="AF601" s="218"/>
      <c r="AG601" s="222" t="s">
        <v>781</v>
      </c>
      <c r="AH601" s="147">
        <v>18.3</v>
      </c>
      <c r="AI601" s="146">
        <v>47.1</v>
      </c>
      <c r="AJ601" s="145">
        <v>34.299999999999997</v>
      </c>
      <c r="AK601" s="139">
        <v>15.152866242038218</v>
      </c>
      <c r="AL601" s="139">
        <v>0.40573248407643314</v>
      </c>
      <c r="AM601" s="139">
        <v>3.09</v>
      </c>
      <c r="AN601" s="278" t="s">
        <v>124</v>
      </c>
      <c r="AO601" s="139">
        <v>30.4</v>
      </c>
      <c r="AP601" s="272">
        <v>0.05</v>
      </c>
      <c r="AQ601" s="139">
        <v>37.299999999999997</v>
      </c>
      <c r="AR601" s="139">
        <v>63.2</v>
      </c>
      <c r="AS601" s="142">
        <v>0.59018987341772144</v>
      </c>
      <c r="AT601" s="141">
        <v>0.4</v>
      </c>
      <c r="AU601" s="259" t="s">
        <v>124</v>
      </c>
      <c r="AV601" s="139">
        <v>25.9</v>
      </c>
      <c r="AW601" s="139">
        <v>40.799999999999997</v>
      </c>
      <c r="AX601" s="140">
        <v>35.299999999999997</v>
      </c>
      <c r="AY601" s="140">
        <v>92.9</v>
      </c>
      <c r="AZ601" s="206">
        <v>55139</v>
      </c>
      <c r="BA601" s="140">
        <v>7.0999999999999943</v>
      </c>
      <c r="BB601" s="140">
        <v>42.709999999999994</v>
      </c>
      <c r="BC601" s="140">
        <v>52.5</v>
      </c>
      <c r="BD601" s="140">
        <v>24.7</v>
      </c>
      <c r="BE601" s="140">
        <v>22.4</v>
      </c>
      <c r="BF601" s="140">
        <v>10.6</v>
      </c>
      <c r="BG601" s="140">
        <v>15.8</v>
      </c>
      <c r="BH601" s="140">
        <v>7.41</v>
      </c>
      <c r="BI601" s="140">
        <v>0.15</v>
      </c>
      <c r="BJ601" s="118" t="s">
        <v>786</v>
      </c>
      <c r="BK601" s="211" t="s">
        <v>409</v>
      </c>
      <c r="BL601" s="211" t="s">
        <v>409</v>
      </c>
      <c r="BM601" s="211">
        <v>168</v>
      </c>
      <c r="BN601" s="211">
        <v>7.2</v>
      </c>
      <c r="BO601" s="211">
        <v>92.8</v>
      </c>
      <c r="BP601" s="211" t="s">
        <v>409</v>
      </c>
      <c r="BQ601" s="211" t="s">
        <v>409</v>
      </c>
      <c r="BR601" s="211" t="s">
        <v>409</v>
      </c>
      <c r="BS601" s="211" t="s">
        <v>409</v>
      </c>
      <c r="BT601" s="210">
        <v>0</v>
      </c>
      <c r="BU601" s="258">
        <v>23.531868682649737</v>
      </c>
      <c r="BV601" s="138">
        <v>0.12247826086956522</v>
      </c>
    </row>
    <row r="602" spans="1:74">
      <c r="A602" s="116">
        <v>191</v>
      </c>
      <c r="B602" s="116">
        <f>COUNTIFS($D$2:D602,D602,$F$2:F602,F602)</f>
        <v>3</v>
      </c>
      <c r="C602" s="189">
        <v>9152</v>
      </c>
      <c r="D602" s="154" t="s">
        <v>690</v>
      </c>
      <c r="E602" s="152" t="s">
        <v>1027</v>
      </c>
      <c r="F602" s="326">
        <v>6112040396</v>
      </c>
      <c r="G602" s="152">
        <v>57</v>
      </c>
      <c r="H602" s="152" t="s">
        <v>1980</v>
      </c>
      <c r="I602" s="324" t="s">
        <v>367</v>
      </c>
      <c r="J602" s="153" t="s">
        <v>812</v>
      </c>
      <c r="K602" s="318" t="s">
        <v>670</v>
      </c>
      <c r="L602" s="152">
        <v>12</v>
      </c>
      <c r="M602" s="152" t="s">
        <v>1067</v>
      </c>
      <c r="N602" s="152" t="s">
        <v>409</v>
      </c>
      <c r="O602" s="152"/>
      <c r="P602" s="152" t="s">
        <v>1908</v>
      </c>
      <c r="Q602" s="152"/>
      <c r="R602" s="152"/>
      <c r="S602" s="261" t="s">
        <v>1477</v>
      </c>
      <c r="T602" s="286" t="s">
        <v>1515</v>
      </c>
      <c r="U602" s="261" t="s">
        <v>1477</v>
      </c>
      <c r="V602" s="264" t="s">
        <v>1514</v>
      </c>
      <c r="W602" s="261" t="s">
        <v>1511</v>
      </c>
      <c r="X602" s="261" t="s">
        <v>1477</v>
      </c>
      <c r="Y602" s="261" t="s">
        <v>1477</v>
      </c>
      <c r="Z602" s="116"/>
      <c r="AA602" s="327"/>
      <c r="AB602" s="116"/>
      <c r="AC602" s="218"/>
      <c r="AD602" s="217"/>
      <c r="AE602" s="218"/>
      <c r="AF602" s="218"/>
      <c r="AG602" s="222" t="s">
        <v>777</v>
      </c>
      <c r="AH602" s="147">
        <v>38.299999999999997</v>
      </c>
      <c r="AI602" s="146">
        <v>49.1</v>
      </c>
      <c r="AJ602" s="145">
        <v>10.7</v>
      </c>
      <c r="AK602" s="139">
        <v>29.909536082474229</v>
      </c>
      <c r="AL602" s="139">
        <v>0.42170103092783512</v>
      </c>
      <c r="AM602" s="139">
        <v>1.39</v>
      </c>
      <c r="AN602" s="278" t="s">
        <v>124</v>
      </c>
      <c r="AO602" s="139">
        <v>25.4</v>
      </c>
      <c r="AP602" s="272">
        <v>0.25</v>
      </c>
      <c r="AQ602" s="139">
        <v>22.3</v>
      </c>
      <c r="AR602" s="139">
        <v>78.2</v>
      </c>
      <c r="AS602" s="142">
        <v>0.28516624040920718</v>
      </c>
      <c r="AT602" s="141">
        <v>0.52</v>
      </c>
      <c r="AU602" s="259" t="s">
        <v>124</v>
      </c>
      <c r="AV602" s="139">
        <v>15.2</v>
      </c>
      <c r="AW602" s="139">
        <v>21.1</v>
      </c>
      <c r="AX602" s="140">
        <v>11.02</v>
      </c>
      <c r="AY602" s="140">
        <v>88.3</v>
      </c>
      <c r="AZ602" s="206">
        <v>40588</v>
      </c>
      <c r="BA602" s="140">
        <v>11.700000000000003</v>
      </c>
      <c r="BB602" s="140">
        <v>39.019999999999996</v>
      </c>
      <c r="BC602" s="140">
        <v>16.600000000000001</v>
      </c>
      <c r="BD602" s="140">
        <v>8.14</v>
      </c>
      <c r="BE602" s="140">
        <v>5.88</v>
      </c>
      <c r="BF602" s="140">
        <v>2.88</v>
      </c>
      <c r="BG602" s="140">
        <v>57.1</v>
      </c>
      <c r="BH602" s="140">
        <v>28</v>
      </c>
      <c r="BI602" s="140">
        <v>1.1100000000000001</v>
      </c>
      <c r="BJ602" s="116" t="s">
        <v>792</v>
      </c>
      <c r="BK602" s="214" t="s">
        <v>409</v>
      </c>
      <c r="BL602" s="214" t="s">
        <v>409</v>
      </c>
      <c r="BM602" s="211">
        <v>266</v>
      </c>
      <c r="BN602" s="211">
        <v>9</v>
      </c>
      <c r="BO602" s="211">
        <v>91</v>
      </c>
      <c r="BP602" s="213" t="s">
        <v>409</v>
      </c>
      <c r="BQ602" s="213" t="s">
        <v>409</v>
      </c>
      <c r="BR602" s="213" t="s">
        <v>409</v>
      </c>
      <c r="BS602" s="212" t="s">
        <v>409</v>
      </c>
      <c r="BT602" s="210">
        <v>0</v>
      </c>
      <c r="BU602" s="258">
        <v>14.116598147506068</v>
      </c>
      <c r="BV602" s="138">
        <v>0.19655172413793104</v>
      </c>
    </row>
    <row r="603" spans="1:74">
      <c r="A603" s="116">
        <v>192</v>
      </c>
      <c r="B603" s="116">
        <f>COUNTIFS($D$2:D603,D603,$F$2:F603,F603)</f>
        <v>1</v>
      </c>
      <c r="C603" s="189">
        <v>9153</v>
      </c>
      <c r="D603" s="154" t="s">
        <v>1594</v>
      </c>
      <c r="E603" s="152" t="s">
        <v>1387</v>
      </c>
      <c r="F603" s="326">
        <v>496120309</v>
      </c>
      <c r="G603" s="152">
        <v>69</v>
      </c>
      <c r="H603" s="152" t="s">
        <v>1980</v>
      </c>
      <c r="I603" s="324" t="s">
        <v>60</v>
      </c>
      <c r="J603" s="153" t="s">
        <v>812</v>
      </c>
      <c r="K603" s="318" t="s">
        <v>670</v>
      </c>
      <c r="L603" s="152">
        <v>4</v>
      </c>
      <c r="M603" s="152" t="s">
        <v>881</v>
      </c>
      <c r="N603" s="152" t="s">
        <v>409</v>
      </c>
      <c r="O603" s="152"/>
      <c r="P603" s="152" t="s">
        <v>1908</v>
      </c>
      <c r="Q603" s="152"/>
      <c r="R603" s="152"/>
      <c r="S603" s="269" t="s">
        <v>1477</v>
      </c>
      <c r="T603" s="269" t="s">
        <v>1477</v>
      </c>
      <c r="U603" s="269" t="s">
        <v>1477</v>
      </c>
      <c r="V603" s="355" t="s">
        <v>1972</v>
      </c>
      <c r="W603" s="269" t="s">
        <v>1477</v>
      </c>
      <c r="X603" s="269" t="s">
        <v>1477</v>
      </c>
      <c r="Y603" s="269" t="s">
        <v>1477</v>
      </c>
      <c r="Z603" s="116"/>
      <c r="AA603" s="327"/>
      <c r="AB603" s="116"/>
      <c r="AC603" s="218"/>
      <c r="AD603" s="217"/>
      <c r="AE603" s="218"/>
      <c r="AF603" s="218"/>
      <c r="AG603" s="222" t="s">
        <v>777</v>
      </c>
      <c r="AH603" s="147">
        <v>41.3</v>
      </c>
      <c r="AI603" s="146">
        <v>44.8</v>
      </c>
      <c r="AJ603" s="145">
        <v>8.5</v>
      </c>
      <c r="AK603" s="116">
        <v>31.8</v>
      </c>
      <c r="AL603" s="144">
        <v>0.73</v>
      </c>
      <c r="AM603" s="116">
        <v>1.7</v>
      </c>
      <c r="AN603" s="116" t="s">
        <v>124</v>
      </c>
      <c r="AO603" s="122">
        <v>2.1</v>
      </c>
      <c r="AP603" s="119" t="s">
        <v>124</v>
      </c>
      <c r="AQ603" s="116">
        <v>23.2</v>
      </c>
      <c r="AR603" s="116">
        <v>76.099999999999994</v>
      </c>
      <c r="AS603" s="142">
        <v>0.30486202365308807</v>
      </c>
      <c r="AT603" s="141" t="s">
        <v>124</v>
      </c>
      <c r="AU603" s="116" t="s">
        <v>124</v>
      </c>
      <c r="AV603" s="116">
        <v>9.4</v>
      </c>
      <c r="AW603" s="119">
        <v>10.6</v>
      </c>
      <c r="AX603" s="140" t="s">
        <v>124</v>
      </c>
      <c r="AY603" s="140" t="s">
        <v>124</v>
      </c>
      <c r="AZ603" s="206" t="s">
        <v>124</v>
      </c>
      <c r="BA603" s="140" t="s">
        <v>124</v>
      </c>
      <c r="BB603" s="140" t="s">
        <v>124</v>
      </c>
      <c r="BC603" s="140" t="s">
        <v>124</v>
      </c>
      <c r="BD603" s="140" t="s">
        <v>124</v>
      </c>
      <c r="BE603" s="140" t="s">
        <v>124</v>
      </c>
      <c r="BF603" s="140" t="s">
        <v>124</v>
      </c>
      <c r="BG603" s="140" t="s">
        <v>124</v>
      </c>
      <c r="BH603" s="140" t="s">
        <v>124</v>
      </c>
      <c r="BI603" s="140" t="s">
        <v>124</v>
      </c>
      <c r="BJ603" s="117" t="s">
        <v>172</v>
      </c>
      <c r="BK603" s="211" t="s">
        <v>409</v>
      </c>
      <c r="BL603" s="211" t="s">
        <v>409</v>
      </c>
      <c r="BM603" s="211">
        <v>610</v>
      </c>
      <c r="BN603" s="211">
        <v>28.9</v>
      </c>
      <c r="BO603" s="211">
        <v>71.099999999999994</v>
      </c>
      <c r="BP603" s="211" t="s">
        <v>409</v>
      </c>
      <c r="BQ603" s="211" t="s">
        <v>409</v>
      </c>
      <c r="BR603" s="211" t="s">
        <v>409</v>
      </c>
      <c r="BS603" s="211" t="s">
        <v>409</v>
      </c>
      <c r="BT603" s="210">
        <v>0</v>
      </c>
      <c r="BU603" s="258">
        <v>33.100738645293099</v>
      </c>
      <c r="BV603" s="138">
        <v>0.47868181818181821</v>
      </c>
    </row>
    <row r="604" spans="1:74">
      <c r="A604" s="116">
        <v>193</v>
      </c>
      <c r="B604" s="116">
        <f>COUNTIFS($D$2:D604,D604,$F$2:F604,F604)</f>
        <v>1</v>
      </c>
      <c r="C604" s="189">
        <v>9160</v>
      </c>
      <c r="D604" s="282" t="s">
        <v>1499</v>
      </c>
      <c r="E604" s="266" t="s">
        <v>870</v>
      </c>
      <c r="F604" s="357" t="s">
        <v>1498</v>
      </c>
      <c r="G604" s="152">
        <v>11</v>
      </c>
      <c r="H604" s="266" t="s">
        <v>1979</v>
      </c>
      <c r="I604" s="328" t="s">
        <v>503</v>
      </c>
      <c r="J604" s="356" t="s">
        <v>896</v>
      </c>
      <c r="K604" s="299" t="s">
        <v>670</v>
      </c>
      <c r="L604" s="266">
        <v>17.5</v>
      </c>
      <c r="M604" s="266" t="s">
        <v>881</v>
      </c>
      <c r="N604" s="266" t="s">
        <v>409</v>
      </c>
      <c r="O604" s="266"/>
      <c r="P604" s="266" t="s">
        <v>1908</v>
      </c>
      <c r="Q604" s="116"/>
      <c r="R604" s="116"/>
      <c r="S604" s="269" t="s">
        <v>1477</v>
      </c>
      <c r="T604" s="319" t="s">
        <v>1515</v>
      </c>
      <c r="U604" s="269" t="s">
        <v>1477</v>
      </c>
      <c r="V604" s="270" t="s">
        <v>1514</v>
      </c>
      <c r="W604" s="269" t="s">
        <v>1511</v>
      </c>
      <c r="X604" s="269" t="s">
        <v>1477</v>
      </c>
      <c r="Y604" s="269" t="s">
        <v>1477</v>
      </c>
      <c r="Z604" s="116"/>
      <c r="AA604" s="327"/>
      <c r="AB604" s="116"/>
      <c r="AC604" s="218"/>
      <c r="AD604" s="217"/>
      <c r="AE604" s="218"/>
      <c r="AF604" s="218"/>
      <c r="AG604" s="222" t="s">
        <v>777</v>
      </c>
      <c r="AH604" s="147">
        <v>57.3</v>
      </c>
      <c r="AI604" s="146">
        <v>7.84</v>
      </c>
      <c r="AJ604" s="145">
        <v>34.700000000000003</v>
      </c>
      <c r="AK604" s="139">
        <v>49.076993166287018</v>
      </c>
      <c r="AL604" s="139">
        <v>0.59954441913439627</v>
      </c>
      <c r="AM604" s="139">
        <v>1.6</v>
      </c>
      <c r="AN604" s="278" t="s">
        <v>124</v>
      </c>
      <c r="AO604" s="139">
        <v>1.57</v>
      </c>
      <c r="AP604" s="272">
        <v>0.32</v>
      </c>
      <c r="AQ604" s="139">
        <v>33.6</v>
      </c>
      <c r="AR604" s="139">
        <v>67.099999999999994</v>
      </c>
      <c r="AS604" s="142">
        <v>0.50074515648286144</v>
      </c>
      <c r="AT604" s="141">
        <v>1.1200000000000001</v>
      </c>
      <c r="AU604" s="259" t="s">
        <v>124</v>
      </c>
      <c r="AV604" s="139">
        <v>8.09</v>
      </c>
      <c r="AW604" s="139">
        <v>6.85</v>
      </c>
      <c r="AX604" s="140">
        <v>1.19</v>
      </c>
      <c r="AY604" s="140">
        <v>89.9</v>
      </c>
      <c r="AZ604" s="206">
        <v>48179</v>
      </c>
      <c r="BA604" s="140">
        <v>10.099999999999994</v>
      </c>
      <c r="BB604" s="140">
        <v>6.4</v>
      </c>
      <c r="BC604" s="140">
        <v>9.52</v>
      </c>
      <c r="BD604" s="140">
        <v>0.75</v>
      </c>
      <c r="BE604" s="140">
        <v>5.58</v>
      </c>
      <c r="BF604" s="140">
        <v>0.44</v>
      </c>
      <c r="BG604" s="140">
        <v>66.5</v>
      </c>
      <c r="BH604" s="140">
        <v>5.21</v>
      </c>
      <c r="BI604" s="140">
        <v>0.62</v>
      </c>
      <c r="BJ604" s="116" t="s">
        <v>780</v>
      </c>
      <c r="BK604" s="211" t="s">
        <v>409</v>
      </c>
      <c r="BL604" s="211" t="s">
        <v>409</v>
      </c>
      <c r="BM604" s="211" t="s">
        <v>409</v>
      </c>
      <c r="BN604" s="211" t="s">
        <v>409</v>
      </c>
      <c r="BO604" s="211" t="s">
        <v>409</v>
      </c>
      <c r="BP604" s="211" t="s">
        <v>409</v>
      </c>
      <c r="BQ604" s="211" t="s">
        <v>409</v>
      </c>
      <c r="BR604" s="211" t="s">
        <v>409</v>
      </c>
      <c r="BS604" s="211" t="s">
        <v>409</v>
      </c>
      <c r="BT604" s="211">
        <v>0</v>
      </c>
      <c r="BU604" s="258">
        <v>83.934777625652814</v>
      </c>
      <c r="BV604" s="138">
        <v>4.9267272727272733</v>
      </c>
    </row>
    <row r="605" spans="1:74">
      <c r="A605" s="116">
        <v>194</v>
      </c>
      <c r="B605" s="116">
        <f>COUNTIFS($D$2:D605,D605,$F$2:F605,F605)</f>
        <v>1</v>
      </c>
      <c r="C605" s="189">
        <v>9174</v>
      </c>
      <c r="D605" s="154" t="s">
        <v>1978</v>
      </c>
      <c r="E605" s="152" t="s">
        <v>899</v>
      </c>
      <c r="F605" s="326">
        <v>8608165775</v>
      </c>
      <c r="G605" s="152">
        <v>32</v>
      </c>
      <c r="H605" s="152" t="s">
        <v>1976</v>
      </c>
      <c r="I605" s="324" t="s">
        <v>1977</v>
      </c>
      <c r="J605" s="153" t="s">
        <v>812</v>
      </c>
      <c r="K605" s="318" t="s">
        <v>670</v>
      </c>
      <c r="L605" s="152">
        <v>10</v>
      </c>
      <c r="M605" s="152" t="s">
        <v>1585</v>
      </c>
      <c r="N605" s="152" t="s">
        <v>409</v>
      </c>
      <c r="O605" s="152"/>
      <c r="P605" s="152" t="s">
        <v>1908</v>
      </c>
      <c r="Q605" s="152"/>
      <c r="R605" s="152"/>
      <c r="S605" s="261" t="s">
        <v>1477</v>
      </c>
      <c r="T605" s="286" t="s">
        <v>1515</v>
      </c>
      <c r="U605" s="261" t="s">
        <v>1477</v>
      </c>
      <c r="V605" s="264" t="s">
        <v>1514</v>
      </c>
      <c r="W605" s="261" t="s">
        <v>1511</v>
      </c>
      <c r="X605" s="261" t="s">
        <v>1477</v>
      </c>
      <c r="Y605" s="261" t="s">
        <v>1477</v>
      </c>
      <c r="Z605" s="116"/>
      <c r="AA605" s="327"/>
      <c r="AB605" s="116"/>
      <c r="AC605" s="218">
        <v>91617</v>
      </c>
      <c r="AD605" s="217">
        <v>2290</v>
      </c>
      <c r="AE605" s="218" t="s">
        <v>1477</v>
      </c>
      <c r="AF605" s="218" t="s">
        <v>1477</v>
      </c>
      <c r="AG605" s="222" t="s">
        <v>781</v>
      </c>
      <c r="AH605" s="147">
        <v>46.9</v>
      </c>
      <c r="AI605" s="146">
        <v>21.5</v>
      </c>
      <c r="AJ605" s="145">
        <v>30.5</v>
      </c>
      <c r="AK605" s="139">
        <v>27.375107296137333</v>
      </c>
      <c r="AL605" s="139">
        <v>0.98643776824034313</v>
      </c>
      <c r="AM605" s="139">
        <v>3.63</v>
      </c>
      <c r="AN605" s="278" t="s">
        <v>124</v>
      </c>
      <c r="AO605" s="139">
        <v>0.27</v>
      </c>
      <c r="AP605" s="272">
        <v>0.3</v>
      </c>
      <c r="AQ605" s="139">
        <v>56</v>
      </c>
      <c r="AR605" s="139">
        <v>44.3</v>
      </c>
      <c r="AS605" s="142">
        <v>1.2641083521444696</v>
      </c>
      <c r="AT605" s="141">
        <v>0.23</v>
      </c>
      <c r="AU605" s="259" t="s">
        <v>124</v>
      </c>
      <c r="AV605" s="139">
        <v>1.97</v>
      </c>
      <c r="AW605" s="139">
        <v>6.83</v>
      </c>
      <c r="AX605" s="140">
        <v>10.98</v>
      </c>
      <c r="AY605" s="140">
        <v>98.6</v>
      </c>
      <c r="AZ605" s="206">
        <v>55762</v>
      </c>
      <c r="BA605" s="140">
        <v>1.4000000000000057</v>
      </c>
      <c r="BB605" s="140">
        <v>20.91</v>
      </c>
      <c r="BC605" s="140">
        <v>12.9</v>
      </c>
      <c r="BD605" s="140">
        <v>2.76</v>
      </c>
      <c r="BE605" s="140">
        <v>38.299999999999997</v>
      </c>
      <c r="BF605" s="140">
        <v>8.2200000000000006</v>
      </c>
      <c r="BG605" s="140">
        <v>46.3</v>
      </c>
      <c r="BH605" s="140">
        <v>9.93</v>
      </c>
      <c r="BI605" s="140">
        <v>0.78</v>
      </c>
      <c r="BJ605" s="116" t="s">
        <v>790</v>
      </c>
      <c r="BK605" s="211" t="s">
        <v>409</v>
      </c>
      <c r="BL605" s="211" t="s">
        <v>409</v>
      </c>
      <c r="BM605" s="211">
        <v>298</v>
      </c>
      <c r="BN605" s="211">
        <v>26.8</v>
      </c>
      <c r="BO605" s="211">
        <v>73.2</v>
      </c>
      <c r="BP605" s="211" t="s">
        <v>409</v>
      </c>
      <c r="BQ605" s="211" t="s">
        <v>409</v>
      </c>
      <c r="BR605" s="211" t="s">
        <v>409</v>
      </c>
      <c r="BS605" s="211" t="s">
        <v>409</v>
      </c>
      <c r="BT605" s="210">
        <v>0</v>
      </c>
      <c r="BU605" s="258">
        <v>0.78208399866684575</v>
      </c>
      <c r="BV605" s="138">
        <v>0.30234615384615388</v>
      </c>
    </row>
    <row r="606" spans="1:74">
      <c r="A606" s="116">
        <v>195</v>
      </c>
      <c r="B606" s="116">
        <f>COUNTIFS($D$2:D606,D606,$F$2:F606,F606)</f>
        <v>2</v>
      </c>
      <c r="C606" s="189">
        <v>9175</v>
      </c>
      <c r="D606" s="154" t="s">
        <v>657</v>
      </c>
      <c r="E606" s="152" t="s">
        <v>1012</v>
      </c>
      <c r="F606" s="326">
        <v>450515407</v>
      </c>
      <c r="G606" s="152">
        <v>73</v>
      </c>
      <c r="H606" s="152" t="s">
        <v>1976</v>
      </c>
      <c r="I606" s="324" t="s">
        <v>658</v>
      </c>
      <c r="J606" s="153" t="s">
        <v>812</v>
      </c>
      <c r="K606" s="318" t="s">
        <v>670</v>
      </c>
      <c r="L606" s="152">
        <v>19</v>
      </c>
      <c r="M606" s="152" t="s">
        <v>868</v>
      </c>
      <c r="N606" s="266" t="s">
        <v>409</v>
      </c>
      <c r="O606" s="266"/>
      <c r="P606" s="266" t="s">
        <v>1908</v>
      </c>
      <c r="Q606" s="152"/>
      <c r="R606" s="152"/>
      <c r="S606" s="261" t="s">
        <v>1477</v>
      </c>
      <c r="T606" s="286" t="s">
        <v>1515</v>
      </c>
      <c r="U606" s="261" t="s">
        <v>1477</v>
      </c>
      <c r="V606" s="264" t="s">
        <v>1514</v>
      </c>
      <c r="W606" s="261" t="s">
        <v>1511</v>
      </c>
      <c r="X606" s="261" t="s">
        <v>1477</v>
      </c>
      <c r="Y606" s="261" t="s">
        <v>1477</v>
      </c>
      <c r="Z606" s="116"/>
      <c r="AA606" s="327"/>
      <c r="AB606" s="116"/>
      <c r="AC606" s="218">
        <v>98515</v>
      </c>
      <c r="AD606" s="217">
        <v>7388</v>
      </c>
      <c r="AE606" s="218" t="s">
        <v>1477</v>
      </c>
      <c r="AF606" s="218" t="s">
        <v>1477</v>
      </c>
      <c r="AG606" s="222" t="s">
        <v>777</v>
      </c>
      <c r="AH606" s="147">
        <v>21.9</v>
      </c>
      <c r="AI606" s="146">
        <v>15.2</v>
      </c>
      <c r="AJ606" s="145">
        <v>62.8</v>
      </c>
      <c r="AK606" s="139">
        <v>10.324285714285715</v>
      </c>
      <c r="AL606" s="139">
        <v>0.1367142857142857</v>
      </c>
      <c r="AM606" s="139">
        <v>1.36</v>
      </c>
      <c r="AN606" s="278" t="s">
        <v>124</v>
      </c>
      <c r="AO606" s="139">
        <v>7.53</v>
      </c>
      <c r="AP606" s="272">
        <v>3.3000000000000002E-2</v>
      </c>
      <c r="AQ606" s="139">
        <v>46.1</v>
      </c>
      <c r="AR606" s="139">
        <v>54.5</v>
      </c>
      <c r="AS606" s="142">
        <v>0.84587155963302751</v>
      </c>
      <c r="AT606" s="141">
        <v>0.11</v>
      </c>
      <c r="AU606" s="259" t="s">
        <v>124</v>
      </c>
      <c r="AV606" s="139">
        <v>10.5</v>
      </c>
      <c r="AW606" s="139">
        <v>22</v>
      </c>
      <c r="AX606" s="140">
        <v>5.95</v>
      </c>
      <c r="AY606" s="140">
        <v>96.1</v>
      </c>
      <c r="AZ606" s="206">
        <v>49414</v>
      </c>
      <c r="BA606" s="140">
        <v>3.9000000000000057</v>
      </c>
      <c r="BB606" s="140">
        <v>13.49</v>
      </c>
      <c r="BC606" s="140">
        <v>11.4</v>
      </c>
      <c r="BD606" s="140">
        <v>1.74</v>
      </c>
      <c r="BE606" s="140">
        <v>27.7</v>
      </c>
      <c r="BF606" s="140">
        <v>4.21</v>
      </c>
      <c r="BG606" s="140">
        <v>49.6</v>
      </c>
      <c r="BH606" s="140">
        <v>7.54</v>
      </c>
      <c r="BI606" s="140">
        <v>0.69</v>
      </c>
      <c r="BJ606" s="116" t="s">
        <v>790</v>
      </c>
      <c r="BK606" s="211">
        <v>3.1</v>
      </c>
      <c r="BL606" s="211">
        <v>274.60000000000002</v>
      </c>
      <c r="BM606" s="211">
        <v>2077</v>
      </c>
      <c r="BN606" s="211">
        <v>65.400000000000006</v>
      </c>
      <c r="BO606" s="211">
        <v>34.6</v>
      </c>
      <c r="BP606" s="211">
        <v>1.1000000000000001</v>
      </c>
      <c r="BQ606" s="211">
        <v>1853</v>
      </c>
      <c r="BR606" s="211">
        <v>389.7</v>
      </c>
      <c r="BS606" s="211">
        <v>4.68</v>
      </c>
      <c r="BT606" s="210">
        <v>0</v>
      </c>
      <c r="BU606" s="258">
        <v>19.715629415066221</v>
      </c>
      <c r="BV606" s="138">
        <v>1.490780487804878</v>
      </c>
    </row>
    <row r="607" spans="1:74">
      <c r="A607" s="116">
        <v>196</v>
      </c>
      <c r="B607" s="116">
        <f>COUNTIFS($D$2:D607,D607,$F$2:F607,F607)</f>
        <v>1</v>
      </c>
      <c r="C607" s="189">
        <v>9184</v>
      </c>
      <c r="D607" s="154" t="s">
        <v>1975</v>
      </c>
      <c r="E607" s="152" t="s">
        <v>1051</v>
      </c>
      <c r="F607" s="326">
        <v>8305275308</v>
      </c>
      <c r="G607" s="152">
        <v>35</v>
      </c>
      <c r="H607" s="152" t="s">
        <v>1971</v>
      </c>
      <c r="I607" s="324" t="s">
        <v>1974</v>
      </c>
      <c r="J607" s="153" t="s">
        <v>812</v>
      </c>
      <c r="K607" s="318" t="s">
        <v>670</v>
      </c>
      <c r="L607" s="152">
        <v>4</v>
      </c>
      <c r="M607" s="152" t="s">
        <v>1973</v>
      </c>
      <c r="N607" s="152" t="s">
        <v>409</v>
      </c>
      <c r="O607" s="152" t="s">
        <v>1908</v>
      </c>
      <c r="P607" s="152" t="s">
        <v>1908</v>
      </c>
      <c r="Q607" s="152"/>
      <c r="R607" s="152"/>
      <c r="S607" s="261" t="s">
        <v>1477</v>
      </c>
      <c r="T607" s="286" t="s">
        <v>1515</v>
      </c>
      <c r="U607" s="261" t="s">
        <v>1477</v>
      </c>
      <c r="V607" s="264" t="s">
        <v>1514</v>
      </c>
      <c r="W607" s="261" t="s">
        <v>1511</v>
      </c>
      <c r="X607" s="261" t="s">
        <v>1477</v>
      </c>
      <c r="Y607" s="261" t="s">
        <v>1477</v>
      </c>
      <c r="Z607" s="116"/>
      <c r="AA607" s="327"/>
      <c r="AB607" s="116"/>
      <c r="AC607" s="218">
        <v>145144</v>
      </c>
      <c r="AD607" s="217">
        <v>10886</v>
      </c>
      <c r="AE607" s="218" t="s">
        <v>1477</v>
      </c>
      <c r="AF607" s="218" t="s">
        <v>1477</v>
      </c>
      <c r="AG607" s="222" t="s">
        <v>781</v>
      </c>
      <c r="AH607" s="147">
        <v>45.7</v>
      </c>
      <c r="AI607" s="146">
        <v>14.9</v>
      </c>
      <c r="AJ607" s="145">
        <v>38.9</v>
      </c>
      <c r="AK607" s="139">
        <v>26.916525423728814</v>
      </c>
      <c r="AL607" s="139">
        <v>0.37105932203389824</v>
      </c>
      <c r="AM607" s="139">
        <v>1.33</v>
      </c>
      <c r="AN607" s="278" t="s">
        <v>124</v>
      </c>
      <c r="AO607" s="139">
        <v>3.85</v>
      </c>
      <c r="AP607" s="272">
        <v>4.2999999999999997E-2</v>
      </c>
      <c r="AQ607" s="139">
        <v>62.2</v>
      </c>
      <c r="AR607" s="139">
        <v>38.299999999999997</v>
      </c>
      <c r="AS607" s="142">
        <v>1.6240208877284597</v>
      </c>
      <c r="AT607" s="141">
        <v>0.3</v>
      </c>
      <c r="AU607" s="259" t="s">
        <v>124</v>
      </c>
      <c r="AV607" s="139">
        <v>6</v>
      </c>
      <c r="AW607" s="139">
        <v>8.81</v>
      </c>
      <c r="AX607" s="140">
        <v>9.18</v>
      </c>
      <c r="AY607" s="140">
        <v>87.6</v>
      </c>
      <c r="AZ607" s="206">
        <v>40361</v>
      </c>
      <c r="BA607" s="140">
        <v>12.400000000000006</v>
      </c>
      <c r="BB607" s="140">
        <v>12.59</v>
      </c>
      <c r="BC607" s="140">
        <v>43.9</v>
      </c>
      <c r="BD607" s="140">
        <v>6.54</v>
      </c>
      <c r="BE607" s="140">
        <v>17.7</v>
      </c>
      <c r="BF607" s="140">
        <v>2.64</v>
      </c>
      <c r="BG607" s="140">
        <v>22.9</v>
      </c>
      <c r="BH607" s="140">
        <v>3.41</v>
      </c>
      <c r="BI607" s="140">
        <v>1.03</v>
      </c>
      <c r="BJ607" s="116" t="s">
        <v>790</v>
      </c>
      <c r="BK607" s="211" t="s">
        <v>409</v>
      </c>
      <c r="BL607" s="211" t="s">
        <v>409</v>
      </c>
      <c r="BM607" s="211">
        <v>5143</v>
      </c>
      <c r="BN607" s="211">
        <v>45.6</v>
      </c>
      <c r="BO607" s="211">
        <v>54.4</v>
      </c>
      <c r="BP607" s="211" t="s">
        <v>409</v>
      </c>
      <c r="BQ607" s="211" t="s">
        <v>409</v>
      </c>
      <c r="BR607" s="211" t="s">
        <v>409</v>
      </c>
      <c r="BS607" s="211" t="s">
        <v>409</v>
      </c>
      <c r="BT607" s="210">
        <v>0</v>
      </c>
      <c r="BU607" s="258">
        <v>29.25895132090653</v>
      </c>
      <c r="BV607" s="138">
        <v>3.5767868852459013</v>
      </c>
    </row>
    <row r="608" spans="1:74">
      <c r="A608" s="116">
        <v>197</v>
      </c>
      <c r="B608" s="116">
        <f>COUNTIFS($D$2:D608,D608,$F$2:F608,F608)</f>
        <v>1</v>
      </c>
      <c r="C608" s="189">
        <v>9185</v>
      </c>
      <c r="D608" s="154" t="s">
        <v>95</v>
      </c>
      <c r="E608" s="152" t="s">
        <v>1259</v>
      </c>
      <c r="F608" s="326">
        <v>490719034</v>
      </c>
      <c r="G608" s="152">
        <v>69</v>
      </c>
      <c r="H608" s="152" t="s">
        <v>1971</v>
      </c>
      <c r="I608" s="324" t="s">
        <v>550</v>
      </c>
      <c r="J608" s="153" t="s">
        <v>812</v>
      </c>
      <c r="K608" s="318" t="s">
        <v>670</v>
      </c>
      <c r="L608" s="152">
        <v>24</v>
      </c>
      <c r="M608" s="152" t="s">
        <v>860</v>
      </c>
      <c r="N608" s="266" t="s">
        <v>409</v>
      </c>
      <c r="O608" s="266" t="s">
        <v>1908</v>
      </c>
      <c r="P608" s="266" t="s">
        <v>1908</v>
      </c>
      <c r="Q608" s="152"/>
      <c r="R608" s="152"/>
      <c r="S608" s="261" t="s">
        <v>1477</v>
      </c>
      <c r="T608" s="286" t="s">
        <v>1515</v>
      </c>
      <c r="U608" s="261" t="s">
        <v>1477</v>
      </c>
      <c r="V608" s="264" t="s">
        <v>1514</v>
      </c>
      <c r="W608" s="261" t="s">
        <v>1511</v>
      </c>
      <c r="X608" s="261" t="s">
        <v>1477</v>
      </c>
      <c r="Y608" s="261" t="s">
        <v>1477</v>
      </c>
      <c r="Z608" s="116"/>
      <c r="AA608" s="327"/>
      <c r="AB608" s="116"/>
      <c r="AC608" s="218">
        <v>72875</v>
      </c>
      <c r="AD608" s="217">
        <v>18219</v>
      </c>
      <c r="AE608" s="218" t="s">
        <v>1477</v>
      </c>
      <c r="AF608" s="218" t="s">
        <v>1477</v>
      </c>
      <c r="AG608" s="222" t="s">
        <v>777</v>
      </c>
      <c r="AH608" s="147">
        <v>1.24</v>
      </c>
      <c r="AI608" s="146">
        <v>8.7899999999999991</v>
      </c>
      <c r="AJ608" s="145">
        <v>89.5</v>
      </c>
      <c r="AK608" s="139">
        <v>0.51666666666666672</v>
      </c>
      <c r="AL608" s="139">
        <v>1.0833333333333334E-2</v>
      </c>
      <c r="AM608" s="139">
        <v>1.34</v>
      </c>
      <c r="AN608" s="278" t="s">
        <v>124</v>
      </c>
      <c r="AO608" s="139">
        <v>13.8</v>
      </c>
      <c r="AP608" s="272">
        <v>6.5599999999999999E-3</v>
      </c>
      <c r="AQ608" s="139">
        <v>72.2</v>
      </c>
      <c r="AR608" s="139">
        <v>28.1</v>
      </c>
      <c r="AS608" s="142">
        <v>2.5693950177935942</v>
      </c>
      <c r="AT608" s="141">
        <v>1.4999999999999999E-2</v>
      </c>
      <c r="AU608" s="259" t="s">
        <v>124</v>
      </c>
      <c r="AV608" s="139">
        <v>5.43</v>
      </c>
      <c r="AW608" s="139">
        <v>19.7</v>
      </c>
      <c r="AX608" s="140">
        <v>7.9499999999999993</v>
      </c>
      <c r="AY608" s="140">
        <v>96.5</v>
      </c>
      <c r="AZ608" s="206">
        <v>30300</v>
      </c>
      <c r="BA608" s="140">
        <v>3.5</v>
      </c>
      <c r="BB608" s="140">
        <v>8.1199999999999992</v>
      </c>
      <c r="BC608" s="140">
        <v>63.3</v>
      </c>
      <c r="BD608" s="140">
        <v>5.56</v>
      </c>
      <c r="BE608" s="140">
        <v>27.2</v>
      </c>
      <c r="BF608" s="140">
        <v>2.39</v>
      </c>
      <c r="BG608" s="140">
        <v>1.93</v>
      </c>
      <c r="BH608" s="140">
        <v>0.17</v>
      </c>
      <c r="BI608" s="140">
        <v>1.64E-3</v>
      </c>
      <c r="BJ608" s="117" t="s">
        <v>778</v>
      </c>
      <c r="BK608" s="211" t="s">
        <v>409</v>
      </c>
      <c r="BL608" s="211" t="s">
        <v>409</v>
      </c>
      <c r="BM608" s="211">
        <v>52906</v>
      </c>
      <c r="BN608" s="211">
        <v>86.6</v>
      </c>
      <c r="BO608" s="211">
        <v>13.4</v>
      </c>
      <c r="BP608" s="211" t="s">
        <v>409</v>
      </c>
      <c r="BQ608" s="211" t="s">
        <v>409</v>
      </c>
      <c r="BR608" s="211" t="s">
        <v>409</v>
      </c>
      <c r="BS608" s="211" t="s">
        <v>409</v>
      </c>
      <c r="BT608" s="210">
        <v>0</v>
      </c>
      <c r="BU608" s="258">
        <v>85.611921472233902</v>
      </c>
      <c r="BV608" s="138">
        <v>25.209857142857143</v>
      </c>
    </row>
    <row r="609" spans="1:74">
      <c r="A609" s="116">
        <v>198</v>
      </c>
      <c r="B609" s="116">
        <f>COUNTIFS($D$2:D609,D609,$F$2:F609,F609)</f>
        <v>2</v>
      </c>
      <c r="C609" s="189">
        <v>9186</v>
      </c>
      <c r="D609" s="154" t="s">
        <v>1888</v>
      </c>
      <c r="E609" s="152" t="s">
        <v>879</v>
      </c>
      <c r="F609" s="326">
        <v>360503425</v>
      </c>
      <c r="G609" s="152">
        <v>82</v>
      </c>
      <c r="H609" s="152" t="s">
        <v>1971</v>
      </c>
      <c r="I609" s="324" t="s">
        <v>381</v>
      </c>
      <c r="J609" s="153" t="s">
        <v>812</v>
      </c>
      <c r="K609" s="318" t="s">
        <v>670</v>
      </c>
      <c r="L609" s="152">
        <v>21</v>
      </c>
      <c r="M609" s="152" t="s">
        <v>868</v>
      </c>
      <c r="N609" s="152" t="s">
        <v>409</v>
      </c>
      <c r="O609" s="152" t="s">
        <v>1908</v>
      </c>
      <c r="P609" s="152" t="s">
        <v>1908</v>
      </c>
      <c r="Q609" s="152"/>
      <c r="R609" s="152"/>
      <c r="S609" s="261" t="s">
        <v>1477</v>
      </c>
      <c r="T609" s="286" t="s">
        <v>1477</v>
      </c>
      <c r="U609" s="261" t="s">
        <v>1477</v>
      </c>
      <c r="V609" s="355" t="s">
        <v>1972</v>
      </c>
      <c r="W609" s="261" t="s">
        <v>1477</v>
      </c>
      <c r="X609" s="261" t="s">
        <v>1477</v>
      </c>
      <c r="Y609" s="261" t="s">
        <v>1477</v>
      </c>
      <c r="Z609" s="116"/>
      <c r="AA609" s="327"/>
      <c r="AB609" s="116"/>
      <c r="AC609" s="218">
        <v>11562</v>
      </c>
      <c r="AD609" s="217">
        <v>116</v>
      </c>
      <c r="AE609" s="218" t="s">
        <v>1477</v>
      </c>
      <c r="AF609" s="218" t="s">
        <v>1477</v>
      </c>
      <c r="AG609" s="222" t="s">
        <v>781</v>
      </c>
      <c r="AH609" s="147">
        <v>32.200000000000003</v>
      </c>
      <c r="AI609" s="146">
        <v>61</v>
      </c>
      <c r="AJ609" s="145">
        <v>3.8</v>
      </c>
      <c r="AK609" s="116">
        <v>72.900000000000006</v>
      </c>
      <c r="AL609" s="144">
        <v>0.8</v>
      </c>
      <c r="AM609" s="116">
        <v>2.5</v>
      </c>
      <c r="AN609" s="116" t="s">
        <v>124</v>
      </c>
      <c r="AO609" s="122">
        <v>2.6</v>
      </c>
      <c r="AP609" s="119" t="s">
        <v>124</v>
      </c>
      <c r="AQ609" s="116">
        <v>25.6</v>
      </c>
      <c r="AR609" s="116">
        <v>74.400000000000006</v>
      </c>
      <c r="AS609" s="142">
        <v>0.34408602150537632</v>
      </c>
      <c r="AT609" s="141" t="s">
        <v>124</v>
      </c>
      <c r="AU609" s="116" t="s">
        <v>124</v>
      </c>
      <c r="AV609" s="116">
        <v>11.3</v>
      </c>
      <c r="AW609" s="119">
        <v>13</v>
      </c>
      <c r="AX609" s="140" t="s">
        <v>124</v>
      </c>
      <c r="AY609" s="140" t="s">
        <v>124</v>
      </c>
      <c r="AZ609" s="206" t="s">
        <v>124</v>
      </c>
      <c r="BA609" s="140" t="s">
        <v>124</v>
      </c>
      <c r="BB609" s="140" t="s">
        <v>124</v>
      </c>
      <c r="BC609" s="140" t="s">
        <v>124</v>
      </c>
      <c r="BD609" s="140" t="s">
        <v>124</v>
      </c>
      <c r="BE609" s="140" t="s">
        <v>124</v>
      </c>
      <c r="BF609" s="140" t="s">
        <v>124</v>
      </c>
      <c r="BG609" s="140" t="s">
        <v>124</v>
      </c>
      <c r="BH609" s="140" t="s">
        <v>124</v>
      </c>
      <c r="BI609" s="140" t="s">
        <v>124</v>
      </c>
      <c r="BJ609" s="117" t="s">
        <v>792</v>
      </c>
      <c r="BK609" s="211" t="s">
        <v>409</v>
      </c>
      <c r="BL609" s="211" t="s">
        <v>409</v>
      </c>
      <c r="BM609" s="211">
        <v>113</v>
      </c>
      <c r="BN609" s="211">
        <v>13.3</v>
      </c>
      <c r="BO609" s="211">
        <v>86.7</v>
      </c>
      <c r="BP609" s="208" t="s">
        <v>409</v>
      </c>
      <c r="BQ609" s="208" t="s">
        <v>409</v>
      </c>
      <c r="BR609" s="208" t="s">
        <v>409</v>
      </c>
      <c r="BS609" s="208" t="s">
        <v>409</v>
      </c>
      <c r="BT609" s="210">
        <v>0</v>
      </c>
      <c r="BU609" s="258">
        <v>10.071985602879424</v>
      </c>
      <c r="BV609" s="138">
        <v>5.5049180327868853E-2</v>
      </c>
    </row>
    <row r="610" spans="1:74">
      <c r="A610" s="116">
        <v>199</v>
      </c>
      <c r="B610" s="116">
        <f>COUNTIFS($D$2:D610,D610,$F$2:F610,F610)</f>
        <v>1</v>
      </c>
      <c r="C610" s="189">
        <v>9187</v>
      </c>
      <c r="D610" s="282" t="s">
        <v>554</v>
      </c>
      <c r="E610" s="266" t="s">
        <v>1206</v>
      </c>
      <c r="F610" s="329">
        <v>495925208</v>
      </c>
      <c r="G610" s="152">
        <v>69</v>
      </c>
      <c r="H610" s="266" t="s">
        <v>1971</v>
      </c>
      <c r="I610" s="328" t="s">
        <v>555</v>
      </c>
      <c r="J610" s="271" t="s">
        <v>812</v>
      </c>
      <c r="K610" s="299" t="s">
        <v>670</v>
      </c>
      <c r="L610" s="266">
        <v>14</v>
      </c>
      <c r="M610" s="266" t="s">
        <v>1557</v>
      </c>
      <c r="N610" s="266" t="s">
        <v>409</v>
      </c>
      <c r="O610" s="266" t="s">
        <v>1908</v>
      </c>
      <c r="P610" s="266" t="s">
        <v>1908</v>
      </c>
      <c r="Q610" s="266"/>
      <c r="R610" s="266"/>
      <c r="S610" s="269" t="s">
        <v>1477</v>
      </c>
      <c r="T610" s="319" t="s">
        <v>1515</v>
      </c>
      <c r="U610" s="269" t="s">
        <v>1477</v>
      </c>
      <c r="V610" s="270" t="s">
        <v>1514</v>
      </c>
      <c r="W610" s="269" t="s">
        <v>1511</v>
      </c>
      <c r="X610" s="269" t="s">
        <v>1477</v>
      </c>
      <c r="Y610" s="269" t="s">
        <v>1477</v>
      </c>
      <c r="Z610" s="116"/>
      <c r="AA610" s="327"/>
      <c r="AB610" s="116"/>
      <c r="AC610" s="218">
        <v>205454</v>
      </c>
      <c r="AD610" s="217">
        <v>51364</v>
      </c>
      <c r="AE610" s="218" t="s">
        <v>1477</v>
      </c>
      <c r="AF610" s="218" t="s">
        <v>1477</v>
      </c>
      <c r="AG610" s="222" t="s">
        <v>777</v>
      </c>
      <c r="AH610" s="147">
        <v>2.14</v>
      </c>
      <c r="AI610" s="146">
        <v>3.96</v>
      </c>
      <c r="AJ610" s="145">
        <v>93.5</v>
      </c>
      <c r="AK610" s="139">
        <v>1.3336231884057972</v>
      </c>
      <c r="AL610" s="139">
        <v>9.9710144927536229E-2</v>
      </c>
      <c r="AM610" s="139">
        <v>5.71</v>
      </c>
      <c r="AN610" s="278" t="s">
        <v>124</v>
      </c>
      <c r="AO610" s="139">
        <v>2.91</v>
      </c>
      <c r="AP610" s="272">
        <v>1.4E-2</v>
      </c>
      <c r="AQ610" s="139">
        <v>59.4</v>
      </c>
      <c r="AR610" s="139">
        <v>40.6</v>
      </c>
      <c r="AS610" s="142">
        <v>1.4630541871921181</v>
      </c>
      <c r="AT610" s="141">
        <v>3.3000000000000002E-2</v>
      </c>
      <c r="AU610" s="259" t="s">
        <v>124</v>
      </c>
      <c r="AV610" s="139">
        <v>16</v>
      </c>
      <c r="AW610" s="139">
        <v>13.3</v>
      </c>
      <c r="AX610" s="140">
        <v>3.0700000000000003</v>
      </c>
      <c r="AY610" s="140">
        <v>95.3</v>
      </c>
      <c r="AZ610" s="206">
        <v>46061</v>
      </c>
      <c r="BA610" s="140">
        <v>4.7000000000000028</v>
      </c>
      <c r="BB610" s="140">
        <v>3.41</v>
      </c>
      <c r="BC610" s="140">
        <v>45.3</v>
      </c>
      <c r="BD610" s="140">
        <v>1.8</v>
      </c>
      <c r="BE610" s="140">
        <v>31.9</v>
      </c>
      <c r="BF610" s="140">
        <v>1.27</v>
      </c>
      <c r="BG610" s="140">
        <v>8.49</v>
      </c>
      <c r="BH610" s="140">
        <v>0.34</v>
      </c>
      <c r="BI610" s="140">
        <v>5.2999999999999999E-2</v>
      </c>
      <c r="BJ610" s="117" t="s">
        <v>784</v>
      </c>
      <c r="BK610" s="211" t="s">
        <v>409</v>
      </c>
      <c r="BL610" s="211" t="s">
        <v>409</v>
      </c>
      <c r="BM610" s="211">
        <v>8669</v>
      </c>
      <c r="BN610" s="211">
        <v>86.5</v>
      </c>
      <c r="BO610" s="211">
        <v>13.5</v>
      </c>
      <c r="BP610" s="211" t="s">
        <v>409</v>
      </c>
      <c r="BQ610" s="211" t="s">
        <v>409</v>
      </c>
      <c r="BR610" s="211" t="s">
        <v>409</v>
      </c>
      <c r="BS610" s="211" t="s">
        <v>409</v>
      </c>
      <c r="BT610" s="210">
        <v>0</v>
      </c>
      <c r="BU610" s="258">
        <v>68.064356519581168</v>
      </c>
      <c r="BV610" s="138">
        <v>19.625555555555554</v>
      </c>
    </row>
    <row r="611" spans="1:74">
      <c r="A611" s="116">
        <v>200</v>
      </c>
      <c r="B611" s="116">
        <f>COUNTIFS($D$2:D611,D611,$F$2:F611,F611)</f>
        <v>1</v>
      </c>
      <c r="C611" s="189">
        <v>9191</v>
      </c>
      <c r="D611" s="154" t="s">
        <v>1929</v>
      </c>
      <c r="E611" s="152" t="s">
        <v>1012</v>
      </c>
      <c r="F611" s="326">
        <v>5502172423</v>
      </c>
      <c r="G611" s="152">
        <v>63</v>
      </c>
      <c r="H611" s="152" t="s">
        <v>1968</v>
      </c>
      <c r="I611" s="324" t="s">
        <v>1970</v>
      </c>
      <c r="J611" s="153" t="s">
        <v>812</v>
      </c>
      <c r="K611" s="318" t="s">
        <v>670</v>
      </c>
      <c r="L611" s="152">
        <v>35</v>
      </c>
      <c r="M611" s="152" t="s">
        <v>868</v>
      </c>
      <c r="N611" s="152" t="s">
        <v>409</v>
      </c>
      <c r="O611" s="152" t="s">
        <v>1908</v>
      </c>
      <c r="P611" s="152" t="s">
        <v>1908</v>
      </c>
      <c r="Q611" s="152"/>
      <c r="R611" s="152"/>
      <c r="S611" s="261" t="s">
        <v>1477</v>
      </c>
      <c r="T611" s="286" t="s">
        <v>1477</v>
      </c>
      <c r="U611" s="261" t="s">
        <v>1477</v>
      </c>
      <c r="V611" s="262" t="s">
        <v>1502</v>
      </c>
      <c r="W611" s="261" t="s">
        <v>1477</v>
      </c>
      <c r="X611" s="261" t="s">
        <v>1477</v>
      </c>
      <c r="Y611" s="261" t="s">
        <v>1477</v>
      </c>
      <c r="Z611" s="116"/>
      <c r="AA611" s="327"/>
      <c r="AB611" s="116"/>
      <c r="AC611" s="218">
        <v>10298</v>
      </c>
      <c r="AD611" s="217">
        <v>103</v>
      </c>
      <c r="AE611" s="218" t="s">
        <v>1477</v>
      </c>
      <c r="AF611" s="218" t="s">
        <v>1477</v>
      </c>
      <c r="AG611" s="222" t="s">
        <v>777</v>
      </c>
      <c r="AH611" s="147">
        <v>27.7</v>
      </c>
      <c r="AI611" s="146">
        <v>36.6</v>
      </c>
      <c r="AJ611" s="145">
        <v>32.4</v>
      </c>
      <c r="AK611" s="139">
        <v>22.7</v>
      </c>
      <c r="AL611" s="144">
        <v>0.47</v>
      </c>
      <c r="AM611" s="139">
        <v>1.68</v>
      </c>
      <c r="AN611" s="139" t="s">
        <v>124</v>
      </c>
      <c r="AO611" s="143">
        <v>4.17</v>
      </c>
      <c r="AP611" s="116" t="s">
        <v>124</v>
      </c>
      <c r="AQ611" s="116">
        <v>44.7</v>
      </c>
      <c r="AR611" s="116">
        <v>55.3</v>
      </c>
      <c r="AS611" s="142">
        <v>0.8083182640144666</v>
      </c>
      <c r="AT611" s="141" t="s">
        <v>124</v>
      </c>
      <c r="AU611" s="116" t="s">
        <v>124</v>
      </c>
      <c r="AV611" s="139">
        <v>6.75</v>
      </c>
      <c r="AW611" s="139">
        <v>12</v>
      </c>
      <c r="AX611" s="140">
        <v>20.380000000000003</v>
      </c>
      <c r="AY611" s="278" t="s">
        <v>124</v>
      </c>
      <c r="AZ611" s="278" t="s">
        <v>124</v>
      </c>
      <c r="BA611" s="278" t="s">
        <v>124</v>
      </c>
      <c r="BB611" s="139">
        <v>35.58</v>
      </c>
      <c r="BC611" s="139">
        <v>29.7</v>
      </c>
      <c r="BD611" s="139">
        <v>10.9</v>
      </c>
      <c r="BE611" s="139">
        <v>25.9</v>
      </c>
      <c r="BF611" s="139">
        <v>9.48</v>
      </c>
      <c r="BG611" s="139">
        <v>41.5</v>
      </c>
      <c r="BH611" s="139">
        <v>15.2</v>
      </c>
      <c r="BI611" s="140" t="s">
        <v>124</v>
      </c>
      <c r="BJ611" s="118" t="s">
        <v>786</v>
      </c>
      <c r="BK611" s="211" t="s">
        <v>409</v>
      </c>
      <c r="BL611" s="211" t="s">
        <v>409</v>
      </c>
      <c r="BM611" s="211">
        <v>116</v>
      </c>
      <c r="BN611" s="211">
        <v>62.1</v>
      </c>
      <c r="BO611" s="211">
        <v>37.9</v>
      </c>
      <c r="BP611" s="211" t="s">
        <v>409</v>
      </c>
      <c r="BQ611" s="211" t="s">
        <v>409</v>
      </c>
      <c r="BR611" s="211" t="s">
        <v>409</v>
      </c>
      <c r="BS611" s="211" t="s">
        <v>409</v>
      </c>
      <c r="BT611" s="210">
        <v>0</v>
      </c>
      <c r="BU611" s="258">
        <v>11.377245508982035</v>
      </c>
      <c r="BV611" s="138">
        <v>3.3043478260869563E-2</v>
      </c>
    </row>
    <row r="612" spans="1:74">
      <c r="A612" s="116">
        <v>201</v>
      </c>
      <c r="B612" s="116">
        <f>COUNTIFS($D$2:D612,D612,$F$2:F612,F612)</f>
        <v>1</v>
      </c>
      <c r="C612" s="189">
        <v>9192</v>
      </c>
      <c r="D612" s="154" t="s">
        <v>1969</v>
      </c>
      <c r="E612" s="152" t="s">
        <v>816</v>
      </c>
      <c r="F612" s="326">
        <v>450103427</v>
      </c>
      <c r="G612" s="152">
        <v>73</v>
      </c>
      <c r="H612" s="152" t="s">
        <v>1968</v>
      </c>
      <c r="I612" s="324" t="s">
        <v>1967</v>
      </c>
      <c r="J612" s="153" t="s">
        <v>812</v>
      </c>
      <c r="K612" s="318" t="s">
        <v>670</v>
      </c>
      <c r="L612" s="152">
        <v>11</v>
      </c>
      <c r="M612" s="152" t="s">
        <v>828</v>
      </c>
      <c r="N612" s="152" t="s">
        <v>409</v>
      </c>
      <c r="O612" s="152" t="s">
        <v>1908</v>
      </c>
      <c r="P612" s="152" t="s">
        <v>1908</v>
      </c>
      <c r="Q612" s="152"/>
      <c r="R612" s="152"/>
      <c r="S612" s="261" t="s">
        <v>1477</v>
      </c>
      <c r="T612" s="286" t="s">
        <v>1477</v>
      </c>
      <c r="U612" s="261" t="s">
        <v>1477</v>
      </c>
      <c r="V612" s="262" t="s">
        <v>1502</v>
      </c>
      <c r="W612" s="261" t="s">
        <v>1477</v>
      </c>
      <c r="X612" s="261" t="s">
        <v>1477</v>
      </c>
      <c r="Y612" s="261" t="s">
        <v>1477</v>
      </c>
      <c r="Z612" s="116"/>
      <c r="AA612" s="327"/>
      <c r="AB612" s="116"/>
      <c r="AC612" s="218">
        <v>7009</v>
      </c>
      <c r="AD612" s="217">
        <v>53</v>
      </c>
      <c r="AE612" s="218" t="s">
        <v>1477</v>
      </c>
      <c r="AF612" s="218" t="s">
        <v>1477</v>
      </c>
      <c r="AG612" s="222" t="s">
        <v>781</v>
      </c>
      <c r="AH612" s="147">
        <v>38.6</v>
      </c>
      <c r="AI612" s="146">
        <v>50.8</v>
      </c>
      <c r="AJ612" s="145">
        <v>5.47</v>
      </c>
      <c r="AK612" s="139">
        <v>30.7</v>
      </c>
      <c r="AL612" s="144">
        <v>1.43</v>
      </c>
      <c r="AM612" s="139">
        <v>3.7</v>
      </c>
      <c r="AN612" s="139" t="s">
        <v>124</v>
      </c>
      <c r="AO612" s="143">
        <v>2.23</v>
      </c>
      <c r="AP612" s="116" t="s">
        <v>124</v>
      </c>
      <c r="AQ612" s="116">
        <v>42.5</v>
      </c>
      <c r="AR612" s="116">
        <v>57.2</v>
      </c>
      <c r="AS612" s="142">
        <v>0.74300699300699302</v>
      </c>
      <c r="AT612" s="141" t="s">
        <v>124</v>
      </c>
      <c r="AU612" s="116" t="s">
        <v>124</v>
      </c>
      <c r="AV612" s="139">
        <v>4.1900000000000004</v>
      </c>
      <c r="AW612" s="139">
        <v>8.25</v>
      </c>
      <c r="AX612" s="140">
        <v>28.5</v>
      </c>
      <c r="AY612" s="278" t="s">
        <v>124</v>
      </c>
      <c r="AZ612" s="278" t="s">
        <v>124</v>
      </c>
      <c r="BA612" s="278" t="s">
        <v>124</v>
      </c>
      <c r="BB612" s="139">
        <v>48.300000000000004</v>
      </c>
      <c r="BC612" s="139">
        <v>26.4</v>
      </c>
      <c r="BD612" s="139">
        <v>13.4</v>
      </c>
      <c r="BE612" s="139">
        <v>29.6</v>
      </c>
      <c r="BF612" s="139">
        <v>15.1</v>
      </c>
      <c r="BG612" s="139">
        <v>39</v>
      </c>
      <c r="BH612" s="139">
        <v>19.8</v>
      </c>
      <c r="BI612" s="140" t="s">
        <v>124</v>
      </c>
      <c r="BJ612" s="116" t="s">
        <v>792</v>
      </c>
      <c r="BK612" s="211" t="s">
        <v>409</v>
      </c>
      <c r="BL612" s="211" t="s">
        <v>409</v>
      </c>
      <c r="BM612" s="211">
        <v>125</v>
      </c>
      <c r="BN612" s="211">
        <v>29.6</v>
      </c>
      <c r="BO612" s="211">
        <v>70.400000000000006</v>
      </c>
      <c r="BP612" s="211" t="s">
        <v>409</v>
      </c>
      <c r="BQ612" s="211" t="s">
        <v>409</v>
      </c>
      <c r="BR612" s="211" t="s">
        <v>409</v>
      </c>
      <c r="BS612" s="211" t="s">
        <v>409</v>
      </c>
      <c r="BT612" s="210">
        <v>0</v>
      </c>
      <c r="BU612" s="258">
        <v>3.6863060886681875</v>
      </c>
      <c r="BV612" s="138">
        <v>2.5353846153846154E-2</v>
      </c>
    </row>
    <row r="613" spans="1:74">
      <c r="A613" s="116">
        <v>202</v>
      </c>
      <c r="B613" s="116">
        <f>COUNTIFS($D$2:D613,D613,$F$2:F613,F613)</f>
        <v>1</v>
      </c>
      <c r="C613" s="189">
        <v>9202</v>
      </c>
      <c r="D613" s="154" t="s">
        <v>558</v>
      </c>
      <c r="E613" s="152" t="s">
        <v>1966</v>
      </c>
      <c r="F613" s="326">
        <v>470508427</v>
      </c>
      <c r="G613" s="152">
        <v>71</v>
      </c>
      <c r="H613" s="152" t="s">
        <v>1965</v>
      </c>
      <c r="I613" s="324" t="s">
        <v>60</v>
      </c>
      <c r="J613" s="153" t="s">
        <v>812</v>
      </c>
      <c r="K613" s="318" t="s">
        <v>670</v>
      </c>
      <c r="L613" s="152">
        <v>8</v>
      </c>
      <c r="M613" s="152" t="s">
        <v>860</v>
      </c>
      <c r="N613" s="152" t="s">
        <v>409</v>
      </c>
      <c r="O613" s="152"/>
      <c r="P613" s="152" t="s">
        <v>1908</v>
      </c>
      <c r="Q613" s="116"/>
      <c r="R613" s="116"/>
      <c r="S613" s="261" t="s">
        <v>1477</v>
      </c>
      <c r="T613" s="286" t="s">
        <v>1515</v>
      </c>
      <c r="U613" s="261" t="s">
        <v>1477</v>
      </c>
      <c r="V613" s="264" t="s">
        <v>1514</v>
      </c>
      <c r="W613" s="261" t="s">
        <v>1511</v>
      </c>
      <c r="X613" s="261" t="s">
        <v>1477</v>
      </c>
      <c r="Y613" s="261" t="s">
        <v>1477</v>
      </c>
      <c r="Z613" s="116"/>
      <c r="AA613" s="327"/>
      <c r="AB613" s="116"/>
      <c r="AC613" s="218">
        <v>82228</v>
      </c>
      <c r="AD613" s="217">
        <v>6167</v>
      </c>
      <c r="AE613" s="218" t="s">
        <v>1477</v>
      </c>
      <c r="AF613" s="218" t="s">
        <v>1477</v>
      </c>
      <c r="AG613" s="222" t="s">
        <v>781</v>
      </c>
      <c r="AH613" s="147">
        <v>2.1800000000000002</v>
      </c>
      <c r="AI613" s="146">
        <v>2.91</v>
      </c>
      <c r="AJ613" s="145">
        <v>93.7</v>
      </c>
      <c r="AK613" s="139">
        <v>0.70828793774319077</v>
      </c>
      <c r="AL613" s="139">
        <v>2.8266536964980545E-2</v>
      </c>
      <c r="AM613" s="139">
        <v>1.7</v>
      </c>
      <c r="AN613" s="278" t="s">
        <v>124</v>
      </c>
      <c r="AO613" s="139">
        <v>0</v>
      </c>
      <c r="AP613" s="272">
        <v>6.7799999999999996E-3</v>
      </c>
      <c r="AQ613" s="139">
        <v>64</v>
      </c>
      <c r="AR613" s="139">
        <v>36.6</v>
      </c>
      <c r="AS613" s="142">
        <v>1.7486338797814207</v>
      </c>
      <c r="AT613" s="141">
        <v>0</v>
      </c>
      <c r="AU613" s="259" t="s">
        <v>124</v>
      </c>
      <c r="AV613" s="139">
        <v>5.54</v>
      </c>
      <c r="AW613" s="139">
        <v>11.2</v>
      </c>
      <c r="AX613" s="140">
        <v>1.3699999999999999</v>
      </c>
      <c r="AY613" s="140">
        <v>90.1</v>
      </c>
      <c r="AZ613" s="206">
        <v>49137</v>
      </c>
      <c r="BA613" s="140">
        <v>9.9000000000000057</v>
      </c>
      <c r="BB613" s="140">
        <v>2.33</v>
      </c>
      <c r="BC613" s="140">
        <v>14.2</v>
      </c>
      <c r="BD613" s="140">
        <v>0.41</v>
      </c>
      <c r="BE613" s="140">
        <v>32.9</v>
      </c>
      <c r="BF613" s="140">
        <v>0.96</v>
      </c>
      <c r="BG613" s="140">
        <v>33</v>
      </c>
      <c r="BH613" s="140">
        <v>0.96</v>
      </c>
      <c r="BI613" s="140">
        <v>4.1000000000000002E-2</v>
      </c>
      <c r="BJ613" s="116" t="s">
        <v>778</v>
      </c>
      <c r="BK613" s="211">
        <v>1.1000000000000001</v>
      </c>
      <c r="BL613" s="211" t="s">
        <v>409</v>
      </c>
      <c r="BM613" s="211">
        <v>1982</v>
      </c>
      <c r="BN613" s="211">
        <v>87.4</v>
      </c>
      <c r="BO613" s="211">
        <v>12.6</v>
      </c>
      <c r="BP613" s="211" t="s">
        <v>409</v>
      </c>
      <c r="BQ613" s="211" t="s">
        <v>409</v>
      </c>
      <c r="BR613" s="211" t="s">
        <v>409</v>
      </c>
      <c r="BS613" s="211" t="s">
        <v>409</v>
      </c>
      <c r="BT613" s="210">
        <v>0</v>
      </c>
      <c r="BU613" s="258">
        <v>43.177858279955373</v>
      </c>
      <c r="BV613" s="138">
        <v>1.4352499999999999</v>
      </c>
    </row>
    <row r="614" spans="1:74">
      <c r="A614" s="116">
        <v>203</v>
      </c>
      <c r="B614" s="116">
        <f>COUNTIFS($D$2:D614,D614,$F$2:F614,F614)</f>
        <v>1</v>
      </c>
      <c r="C614" s="189">
        <v>9237</v>
      </c>
      <c r="D614" s="154" t="s">
        <v>691</v>
      </c>
      <c r="E614" s="152" t="s">
        <v>1051</v>
      </c>
      <c r="F614" s="152">
        <v>6406070363</v>
      </c>
      <c r="G614" s="152">
        <v>54</v>
      </c>
      <c r="H614" s="152" t="s">
        <v>1964</v>
      </c>
      <c r="I614" s="274" t="s">
        <v>93</v>
      </c>
      <c r="J614" s="153" t="s">
        <v>812</v>
      </c>
      <c r="K614" s="318" t="s">
        <v>670</v>
      </c>
      <c r="L614" s="152">
        <v>12</v>
      </c>
      <c r="M614" s="152" t="s">
        <v>1557</v>
      </c>
      <c r="N614" s="152" t="s">
        <v>409</v>
      </c>
      <c r="P614" s="152" t="s">
        <v>1908</v>
      </c>
      <c r="Q614" s="116"/>
      <c r="R614" s="116"/>
      <c r="S614" s="351" t="s">
        <v>1521</v>
      </c>
      <c r="T614" s="286" t="s">
        <v>1515</v>
      </c>
      <c r="U614" s="261" t="s">
        <v>1477</v>
      </c>
      <c r="V614" s="264" t="s">
        <v>1514</v>
      </c>
      <c r="W614" s="261" t="s">
        <v>1511</v>
      </c>
      <c r="X614" s="261" t="s">
        <v>1477</v>
      </c>
      <c r="Y614" s="261" t="s">
        <v>1477</v>
      </c>
      <c r="AC614" s="218">
        <v>54229</v>
      </c>
      <c r="AD614" s="218">
        <v>542290</v>
      </c>
      <c r="AE614" s="218" t="s">
        <v>1477</v>
      </c>
      <c r="AF614" s="218" t="s">
        <v>1477</v>
      </c>
      <c r="AG614" s="222" t="s">
        <v>781</v>
      </c>
      <c r="AH614" s="147">
        <v>46.6</v>
      </c>
      <c r="AI614" s="146">
        <v>42.5</v>
      </c>
      <c r="AJ614" s="145">
        <v>8.39</v>
      </c>
      <c r="AK614" s="139">
        <v>35.214772727272731</v>
      </c>
      <c r="AL614" s="139">
        <v>0.18892045454545456</v>
      </c>
      <c r="AM614" s="139">
        <v>1.41</v>
      </c>
      <c r="AN614" s="278" t="s">
        <v>124</v>
      </c>
      <c r="AO614" s="139">
        <v>14.6</v>
      </c>
      <c r="AP614" s="272">
        <v>0.12</v>
      </c>
      <c r="AQ614" s="139">
        <v>39.700000000000003</v>
      </c>
      <c r="AR614" s="139">
        <v>60.5</v>
      </c>
      <c r="AS614" s="142">
        <v>0.65619834710743807</v>
      </c>
      <c r="AT614" s="141">
        <v>0.4</v>
      </c>
      <c r="AU614" s="259" t="s">
        <v>124</v>
      </c>
      <c r="AV614" s="139">
        <v>1.36</v>
      </c>
      <c r="AW614" s="139">
        <v>6.13</v>
      </c>
      <c r="AX614" s="140">
        <v>21.560000000000002</v>
      </c>
      <c r="AY614" s="140">
        <v>95.7</v>
      </c>
      <c r="AZ614" s="206">
        <v>40134</v>
      </c>
      <c r="BA614" s="140">
        <v>4.2999999999999972</v>
      </c>
      <c r="BB614" s="140">
        <v>40.160000000000004</v>
      </c>
      <c r="BC614" s="140">
        <v>35.1</v>
      </c>
      <c r="BD614" s="140">
        <v>14.9</v>
      </c>
      <c r="BE614" s="140">
        <v>15.7</v>
      </c>
      <c r="BF614" s="140">
        <v>6.66</v>
      </c>
      <c r="BG614" s="140">
        <v>43.9</v>
      </c>
      <c r="BH614" s="140">
        <v>18.600000000000001</v>
      </c>
      <c r="BI614" s="140">
        <v>0.65</v>
      </c>
      <c r="BJ614" s="117" t="s">
        <v>792</v>
      </c>
      <c r="BK614" s="211" t="s">
        <v>409</v>
      </c>
      <c r="BL614" s="211" t="s">
        <v>409</v>
      </c>
      <c r="BM614" s="211">
        <v>481</v>
      </c>
      <c r="BN614" s="211">
        <v>23.5</v>
      </c>
      <c r="BO614" s="211">
        <v>76.5</v>
      </c>
      <c r="BP614" s="211" t="s">
        <v>409</v>
      </c>
      <c r="BQ614" s="211" t="s">
        <v>409</v>
      </c>
      <c r="BR614" s="211" t="s">
        <v>409</v>
      </c>
      <c r="BS614" s="211" t="s">
        <v>409</v>
      </c>
      <c r="BT614" s="210">
        <v>0</v>
      </c>
      <c r="BU614" s="258">
        <v>13.292083712465878</v>
      </c>
      <c r="BV614" s="138">
        <v>0.1328</v>
      </c>
    </row>
    <row r="615" spans="1:74">
      <c r="A615" s="116">
        <v>204</v>
      </c>
      <c r="B615" s="116">
        <f>COUNTIFS($D$2:D615,D615,$F$2:F615,F615)</f>
        <v>2</v>
      </c>
      <c r="C615" s="189">
        <v>9245</v>
      </c>
      <c r="D615" s="282" t="s">
        <v>90</v>
      </c>
      <c r="E615" s="266" t="s">
        <v>1001</v>
      </c>
      <c r="F615" s="266">
        <v>350302424</v>
      </c>
      <c r="G615" s="152">
        <v>83</v>
      </c>
      <c r="H615" s="266" t="s">
        <v>1963</v>
      </c>
      <c r="I615" s="281" t="s">
        <v>608</v>
      </c>
      <c r="J615" s="271" t="s">
        <v>812</v>
      </c>
      <c r="K615" s="299" t="s">
        <v>670</v>
      </c>
      <c r="L615" s="266">
        <v>16</v>
      </c>
      <c r="M615" s="266" t="s">
        <v>828</v>
      </c>
      <c r="N615" s="266" t="s">
        <v>409</v>
      </c>
      <c r="P615" s="266" t="s">
        <v>1908</v>
      </c>
      <c r="Q615" s="116"/>
      <c r="R615" s="116"/>
      <c r="S615" s="269" t="s">
        <v>1477</v>
      </c>
      <c r="T615" s="319" t="s">
        <v>1515</v>
      </c>
      <c r="U615" s="269" t="s">
        <v>1477</v>
      </c>
      <c r="V615" s="270" t="s">
        <v>1514</v>
      </c>
      <c r="W615" s="269" t="s">
        <v>1511</v>
      </c>
      <c r="X615" s="269" t="s">
        <v>1477</v>
      </c>
      <c r="Y615" s="269" t="s">
        <v>1477</v>
      </c>
      <c r="AC615" s="218">
        <v>19931</v>
      </c>
      <c r="AD615" s="218">
        <v>498275</v>
      </c>
      <c r="AE615" s="218" t="s">
        <v>1477</v>
      </c>
      <c r="AF615" s="218" t="s">
        <v>1477</v>
      </c>
      <c r="AG615" s="222" t="s">
        <v>781</v>
      </c>
      <c r="AH615" s="147">
        <v>60.4</v>
      </c>
      <c r="AI615" s="146">
        <v>29.9</v>
      </c>
      <c r="AJ615" s="145">
        <v>7.13</v>
      </c>
      <c r="AK615" s="139">
        <v>46.238721136767325</v>
      </c>
      <c r="AL615" s="139">
        <v>0.61243339253996454</v>
      </c>
      <c r="AM615" s="139">
        <v>1.41</v>
      </c>
      <c r="AN615" s="278" t="s">
        <v>124</v>
      </c>
      <c r="AO615" s="139">
        <v>11.4</v>
      </c>
      <c r="AP615" s="272">
        <v>0.27</v>
      </c>
      <c r="AQ615" s="139">
        <v>24</v>
      </c>
      <c r="AR615" s="139">
        <v>76.2</v>
      </c>
      <c r="AS615" s="142">
        <v>0.31496062992125984</v>
      </c>
      <c r="AT615" s="141">
        <v>0.42</v>
      </c>
      <c r="AU615" s="259" t="s">
        <v>124</v>
      </c>
      <c r="AV615" s="139">
        <v>3.02</v>
      </c>
      <c r="AW615" s="139">
        <v>10.8</v>
      </c>
      <c r="AX615" s="140">
        <v>17.259999999999998</v>
      </c>
      <c r="AY615" s="140">
        <v>90.9</v>
      </c>
      <c r="AZ615" s="206">
        <v>38369</v>
      </c>
      <c r="BA615" s="140">
        <v>9.0999999999999943</v>
      </c>
      <c r="BB615" s="140">
        <v>26.449999999999996</v>
      </c>
      <c r="BC615" s="140">
        <v>38.700000000000003</v>
      </c>
      <c r="BD615" s="140">
        <v>11.6</v>
      </c>
      <c r="BE615" s="140">
        <v>18.899999999999999</v>
      </c>
      <c r="BF615" s="140">
        <v>5.66</v>
      </c>
      <c r="BG615" s="139">
        <v>30.7</v>
      </c>
      <c r="BH615" s="139">
        <v>9.19</v>
      </c>
      <c r="BI615" s="139">
        <v>0.96</v>
      </c>
      <c r="BJ615" s="117" t="s">
        <v>793</v>
      </c>
      <c r="BK615" s="211" t="s">
        <v>409</v>
      </c>
      <c r="BL615" s="211" t="s">
        <v>409</v>
      </c>
      <c r="BM615" s="211">
        <v>289</v>
      </c>
      <c r="BN615" s="211">
        <v>24.2</v>
      </c>
      <c r="BO615" s="211">
        <v>75.8</v>
      </c>
      <c r="BP615" s="211" t="s">
        <v>409</v>
      </c>
      <c r="BQ615" s="211" t="s">
        <v>409</v>
      </c>
      <c r="BR615" s="211" t="s">
        <v>409</v>
      </c>
      <c r="BS615" s="211" t="s">
        <v>409</v>
      </c>
      <c r="BT615" s="210">
        <v>0</v>
      </c>
      <c r="BU615" s="258">
        <v>6.0908120535347727</v>
      </c>
      <c r="BV615" s="138">
        <v>0.13014035087719297</v>
      </c>
    </row>
    <row r="616" spans="1:74">
      <c r="A616" s="116">
        <v>205</v>
      </c>
      <c r="B616" s="116">
        <f>COUNTIFS($D$2:D616,D616,$F$2:F616,F616)</f>
        <v>2</v>
      </c>
      <c r="C616" s="189">
        <v>9255</v>
      </c>
      <c r="D616" s="154" t="s">
        <v>536</v>
      </c>
      <c r="E616" s="152" t="s">
        <v>1012</v>
      </c>
      <c r="F616" s="152">
        <v>5607271560</v>
      </c>
      <c r="G616" s="152">
        <v>62</v>
      </c>
      <c r="H616" s="152" t="s">
        <v>1962</v>
      </c>
      <c r="I616" s="274" t="s">
        <v>1961</v>
      </c>
      <c r="J616" s="153" t="s">
        <v>812</v>
      </c>
      <c r="K616" s="318" t="s">
        <v>670</v>
      </c>
      <c r="L616" s="152">
        <v>8</v>
      </c>
      <c r="M616" s="152">
        <v>10</v>
      </c>
      <c r="N616" s="152" t="s">
        <v>409</v>
      </c>
      <c r="O616" s="152"/>
      <c r="P616" s="152" t="s">
        <v>1908</v>
      </c>
      <c r="Q616" s="152"/>
      <c r="R616" s="152"/>
      <c r="S616" s="261" t="s">
        <v>1521</v>
      </c>
      <c r="T616" s="286" t="s">
        <v>1515</v>
      </c>
      <c r="U616" s="261" t="s">
        <v>1477</v>
      </c>
      <c r="V616" s="264" t="s">
        <v>1945</v>
      </c>
      <c r="W616" s="261" t="s">
        <v>1944</v>
      </c>
      <c r="X616" s="261" t="s">
        <v>1477</v>
      </c>
      <c r="Y616" s="261" t="s">
        <v>1477</v>
      </c>
      <c r="AC616" s="218">
        <v>220000</v>
      </c>
      <c r="AD616" s="218">
        <v>550</v>
      </c>
      <c r="AE616" s="218" t="s">
        <v>1477</v>
      </c>
      <c r="AF616" s="218" t="s">
        <v>1477</v>
      </c>
      <c r="AG616" s="222" t="s">
        <v>781</v>
      </c>
      <c r="AH616" s="147">
        <v>27.6</v>
      </c>
      <c r="AI616" s="146">
        <v>10.9</v>
      </c>
      <c r="AJ616" s="145">
        <v>61.1</v>
      </c>
      <c r="AK616" s="139">
        <v>22.425000000000001</v>
      </c>
      <c r="AL616" s="139">
        <v>1.3325</v>
      </c>
      <c r="AM616" s="139">
        <v>7.89</v>
      </c>
      <c r="AN616" s="278" t="s">
        <v>124</v>
      </c>
      <c r="AO616" s="139">
        <v>1.54</v>
      </c>
      <c r="AP616" s="272">
        <v>4.1000000000000002E-2</v>
      </c>
      <c r="AQ616" s="139">
        <v>49.8</v>
      </c>
      <c r="AR616" s="139">
        <v>50.9</v>
      </c>
      <c r="AS616" s="142">
        <v>0.97838899803536339</v>
      </c>
      <c r="AT616" s="141">
        <v>0.4</v>
      </c>
      <c r="AU616" s="259" t="s">
        <v>124</v>
      </c>
      <c r="AV616" s="139">
        <v>2.46</v>
      </c>
      <c r="AW616" s="139">
        <v>5.46</v>
      </c>
      <c r="AX616" s="140">
        <v>8.4</v>
      </c>
      <c r="AY616" s="140">
        <v>99.7</v>
      </c>
      <c r="AZ616" s="206">
        <v>62573</v>
      </c>
      <c r="BA616" s="140">
        <v>0.29999999999999716</v>
      </c>
      <c r="BB616" s="140">
        <v>10.52</v>
      </c>
      <c r="BC616" s="140">
        <v>33.799999999999997</v>
      </c>
      <c r="BD616" s="140">
        <v>3.67</v>
      </c>
      <c r="BE616" s="140">
        <v>43.5</v>
      </c>
      <c r="BF616" s="140">
        <v>4.7300000000000004</v>
      </c>
      <c r="BG616" s="139">
        <v>19.5</v>
      </c>
      <c r="BH616" s="139">
        <v>2.12</v>
      </c>
      <c r="BI616" s="139">
        <v>0.4</v>
      </c>
      <c r="BJ616" s="116" t="s">
        <v>790</v>
      </c>
      <c r="BK616" s="211" t="s">
        <v>409</v>
      </c>
      <c r="BL616" s="211" t="s">
        <v>409</v>
      </c>
      <c r="BM616" s="211">
        <v>640</v>
      </c>
      <c r="BN616" s="211">
        <v>48.9</v>
      </c>
      <c r="BO616" s="211">
        <v>51.1</v>
      </c>
      <c r="BP616" s="211">
        <v>0.9</v>
      </c>
      <c r="BQ616" s="211">
        <v>1392.2</v>
      </c>
      <c r="BR616" s="211" t="s">
        <v>409</v>
      </c>
      <c r="BS616" s="211">
        <v>2.2400000000000002</v>
      </c>
      <c r="BT616" s="210">
        <v>0</v>
      </c>
      <c r="BU616" s="258">
        <v>0.50330157488100025</v>
      </c>
      <c r="BV616" s="138">
        <v>0.50442424242424244</v>
      </c>
    </row>
    <row r="617" spans="1:74">
      <c r="A617" s="116">
        <v>206</v>
      </c>
      <c r="B617" s="116">
        <f>COUNTIFS($D$2:D617,D617,$F$2:F617,F617)</f>
        <v>2</v>
      </c>
      <c r="C617" s="189">
        <v>9270</v>
      </c>
      <c r="D617" s="154" t="s">
        <v>1960</v>
      </c>
      <c r="E617" s="152" t="s">
        <v>1118</v>
      </c>
      <c r="F617" s="152">
        <v>536207267</v>
      </c>
      <c r="G617" s="152">
        <v>65</v>
      </c>
      <c r="H617" s="152" t="s">
        <v>1955</v>
      </c>
      <c r="I617" s="274" t="s">
        <v>93</v>
      </c>
      <c r="J617" s="153" t="s">
        <v>812</v>
      </c>
      <c r="K617" s="318" t="s">
        <v>670</v>
      </c>
      <c r="L617" s="152">
        <v>10</v>
      </c>
      <c r="M617" s="152">
        <v>2</v>
      </c>
      <c r="N617" s="152" t="s">
        <v>409</v>
      </c>
      <c r="O617" s="152"/>
      <c r="P617" s="152" t="s">
        <v>1908</v>
      </c>
      <c r="Q617" s="152"/>
      <c r="R617" s="152"/>
      <c r="S617" s="261" t="s">
        <v>1477</v>
      </c>
      <c r="T617" s="286" t="s">
        <v>1515</v>
      </c>
      <c r="U617" s="261" t="s">
        <v>1477</v>
      </c>
      <c r="V617" s="264" t="s">
        <v>1959</v>
      </c>
      <c r="W617" s="261" t="s">
        <v>1958</v>
      </c>
      <c r="X617" s="261" t="s">
        <v>1477</v>
      </c>
      <c r="Y617" s="261" t="s">
        <v>1477</v>
      </c>
      <c r="AC617" s="218">
        <v>26990</v>
      </c>
      <c r="AD617" s="218">
        <v>270</v>
      </c>
      <c r="AE617" s="218" t="s">
        <v>1477</v>
      </c>
      <c r="AF617" s="218" t="s">
        <v>1477</v>
      </c>
      <c r="AG617" s="222" t="s">
        <v>781</v>
      </c>
      <c r="AH617" s="147">
        <v>40.799999999999997</v>
      </c>
      <c r="AI617" s="146">
        <v>55</v>
      </c>
      <c r="AJ617" s="145">
        <v>3.02</v>
      </c>
      <c r="AK617" s="139">
        <v>30.486666666666661</v>
      </c>
      <c r="AL617" s="139">
        <v>0.14944444444444444</v>
      </c>
      <c r="AM617" s="139">
        <v>0.54</v>
      </c>
      <c r="AN617" s="278" t="s">
        <v>124</v>
      </c>
      <c r="AO617" s="139">
        <v>18.399999999999999</v>
      </c>
      <c r="AP617" s="272">
        <v>0.17</v>
      </c>
      <c r="AQ617" s="139">
        <v>42.1</v>
      </c>
      <c r="AR617" s="139">
        <v>58.4</v>
      </c>
      <c r="AS617" s="142">
        <v>0.72089041095890416</v>
      </c>
      <c r="AT617" s="141">
        <v>0.14000000000000001</v>
      </c>
      <c r="AU617" s="259" t="s">
        <v>124</v>
      </c>
      <c r="AV617" s="139">
        <v>5.51</v>
      </c>
      <c r="AW617" s="139">
        <v>10.8</v>
      </c>
      <c r="AX617" s="140">
        <v>21.439999999999998</v>
      </c>
      <c r="AY617" s="140">
        <v>94.1</v>
      </c>
      <c r="AZ617" s="206">
        <v>56392</v>
      </c>
      <c r="BA617" s="140">
        <v>5.9000000000000057</v>
      </c>
      <c r="BB617" s="140">
        <v>50.14</v>
      </c>
      <c r="BC617" s="140">
        <v>23</v>
      </c>
      <c r="BD617" s="140">
        <v>12.7</v>
      </c>
      <c r="BE617" s="140">
        <v>15.9</v>
      </c>
      <c r="BF617" s="140">
        <v>8.74</v>
      </c>
      <c r="BG617" s="139">
        <v>52.2</v>
      </c>
      <c r="BH617" s="139">
        <v>28.7</v>
      </c>
      <c r="BI617" s="139">
        <v>1.04</v>
      </c>
      <c r="BJ617" s="117" t="s">
        <v>172</v>
      </c>
      <c r="BK617" s="211" t="s">
        <v>409</v>
      </c>
      <c r="BL617" s="211" t="s">
        <v>409</v>
      </c>
      <c r="BM617" s="211">
        <v>346</v>
      </c>
      <c r="BN617" s="211">
        <v>12.7</v>
      </c>
      <c r="BO617" s="211">
        <v>87.3</v>
      </c>
      <c r="BP617" s="211" t="s">
        <v>409</v>
      </c>
      <c r="BQ617" s="211" t="s">
        <v>409</v>
      </c>
      <c r="BR617" s="211" t="s">
        <v>409</v>
      </c>
      <c r="BS617" s="211" t="s">
        <v>409</v>
      </c>
      <c r="BT617" s="210">
        <v>0</v>
      </c>
      <c r="BU617" s="258">
        <v>29.45736434108527</v>
      </c>
      <c r="BV617" s="138">
        <v>0.28279069767441861</v>
      </c>
    </row>
    <row r="618" spans="1:74">
      <c r="A618" s="116">
        <v>207</v>
      </c>
      <c r="B618" s="116">
        <f>COUNTIFS($D$2:D618,D618,$F$2:F618,F618)</f>
        <v>1</v>
      </c>
      <c r="C618" s="189">
        <v>9271</v>
      </c>
      <c r="D618" s="154" t="s">
        <v>1957</v>
      </c>
      <c r="E618" s="152" t="s">
        <v>1956</v>
      </c>
      <c r="F618" s="152">
        <v>435429429</v>
      </c>
      <c r="G618" s="152">
        <v>75</v>
      </c>
      <c r="H618" s="152" t="s">
        <v>1955</v>
      </c>
      <c r="I618" s="274" t="s">
        <v>93</v>
      </c>
      <c r="J618" s="153" t="s">
        <v>812</v>
      </c>
      <c r="K618" s="318" t="s">
        <v>670</v>
      </c>
      <c r="L618" s="152">
        <v>23</v>
      </c>
      <c r="M618" s="152">
        <v>1</v>
      </c>
      <c r="N618" s="152" t="s">
        <v>409</v>
      </c>
      <c r="O618" s="152"/>
      <c r="P618" s="152" t="s">
        <v>1908</v>
      </c>
      <c r="Q618" s="152"/>
      <c r="R618" s="152"/>
      <c r="S618" s="261" t="s">
        <v>1477</v>
      </c>
      <c r="T618" s="286" t="s">
        <v>1515</v>
      </c>
      <c r="U618" s="261" t="s">
        <v>1477</v>
      </c>
      <c r="V618" s="262" t="s">
        <v>1502</v>
      </c>
      <c r="W618" s="261" t="s">
        <v>1477</v>
      </c>
      <c r="X618" s="261" t="s">
        <v>1477</v>
      </c>
      <c r="Y618" s="261" t="s">
        <v>1477</v>
      </c>
      <c r="AC618" s="218">
        <v>8630</v>
      </c>
      <c r="AD618" s="218">
        <v>216</v>
      </c>
      <c r="AE618" s="218" t="s">
        <v>1477</v>
      </c>
      <c r="AF618" s="218" t="s">
        <v>1477</v>
      </c>
      <c r="AG618" s="222" t="s">
        <v>777</v>
      </c>
      <c r="AH618" s="147">
        <v>19.600000000000001</v>
      </c>
      <c r="AI618" s="146">
        <v>73.7</v>
      </c>
      <c r="AJ618" s="145">
        <v>1.1299999999999999</v>
      </c>
      <c r="AK618" s="139">
        <v>16.899999999999999</v>
      </c>
      <c r="AL618" s="144">
        <v>0.45</v>
      </c>
      <c r="AM618" s="139">
        <v>2.29</v>
      </c>
      <c r="AN618" s="139" t="s">
        <v>124</v>
      </c>
      <c r="AO618" s="143">
        <v>16.8</v>
      </c>
      <c r="AP618" s="116" t="s">
        <v>124</v>
      </c>
      <c r="AQ618" s="116">
        <v>42.9</v>
      </c>
      <c r="AR618" s="116">
        <v>57.1</v>
      </c>
      <c r="AS618" s="142">
        <v>0.75131348511383533</v>
      </c>
      <c r="AT618" s="141">
        <v>0.1</v>
      </c>
      <c r="AU618" s="116" t="s">
        <v>124</v>
      </c>
      <c r="AV618" s="139">
        <v>6.69</v>
      </c>
      <c r="AW618" s="139">
        <v>9.69</v>
      </c>
      <c r="AX618" s="140">
        <v>30.099999999999998</v>
      </c>
      <c r="AY618" s="278" t="s">
        <v>124</v>
      </c>
      <c r="AZ618" s="278" t="s">
        <v>124</v>
      </c>
      <c r="BA618" s="278" t="s">
        <v>124</v>
      </c>
      <c r="BB618" s="139">
        <v>72.099999999999994</v>
      </c>
      <c r="BC618" s="139">
        <v>23.6</v>
      </c>
      <c r="BD618" s="139">
        <v>17.399999999999999</v>
      </c>
      <c r="BE618" s="139">
        <v>17.2</v>
      </c>
      <c r="BF618" s="139">
        <v>12.7</v>
      </c>
      <c r="BG618" s="139">
        <v>56.9</v>
      </c>
      <c r="BH618" s="139">
        <v>42</v>
      </c>
      <c r="BI618" s="139" t="s">
        <v>124</v>
      </c>
      <c r="BJ618" s="117" t="s">
        <v>172</v>
      </c>
      <c r="BK618" s="214" t="s">
        <v>409</v>
      </c>
      <c r="BL618" s="214" t="s">
        <v>409</v>
      </c>
      <c r="BM618" s="211">
        <v>185</v>
      </c>
      <c r="BN618" s="211">
        <v>8.1</v>
      </c>
      <c r="BO618" s="211">
        <v>91.9</v>
      </c>
      <c r="BP618" s="213" t="s">
        <v>409</v>
      </c>
      <c r="BQ618" s="213" t="s">
        <v>409</v>
      </c>
      <c r="BR618" s="213" t="s">
        <v>409</v>
      </c>
      <c r="BS618" s="212" t="s">
        <v>409</v>
      </c>
      <c r="BT618" s="210">
        <v>0</v>
      </c>
      <c r="BU618" s="258">
        <v>28.555133079847909</v>
      </c>
      <c r="BV618" s="138">
        <v>0.14442307692307693</v>
      </c>
    </row>
    <row r="619" spans="1:74">
      <c r="A619" s="116">
        <v>208</v>
      </c>
      <c r="B619" s="116">
        <f>COUNTIFS($D$2:D619,D619,$F$2:F619,F619)</f>
        <v>2</v>
      </c>
      <c r="C619" s="189">
        <v>9273</v>
      </c>
      <c r="D619" s="154" t="s">
        <v>73</v>
      </c>
      <c r="E619" s="152" t="s">
        <v>1334</v>
      </c>
      <c r="F619" s="152">
        <v>476012073</v>
      </c>
      <c r="G619" s="152">
        <v>71</v>
      </c>
      <c r="H619" s="152" t="s">
        <v>1955</v>
      </c>
      <c r="I619" s="274" t="s">
        <v>1954</v>
      </c>
      <c r="J619" s="153" t="s">
        <v>812</v>
      </c>
      <c r="K619" s="318" t="s">
        <v>670</v>
      </c>
      <c r="L619" s="152">
        <v>4</v>
      </c>
      <c r="M619" s="152">
        <v>6</v>
      </c>
      <c r="N619" s="152" t="s">
        <v>409</v>
      </c>
      <c r="O619" s="152"/>
      <c r="P619" s="152" t="s">
        <v>1908</v>
      </c>
      <c r="Q619" s="152"/>
      <c r="R619" s="152"/>
      <c r="S619" s="261" t="s">
        <v>1521</v>
      </c>
      <c r="T619" s="286" t="s">
        <v>1515</v>
      </c>
      <c r="U619" s="261" t="s">
        <v>1477</v>
      </c>
      <c r="V619" s="264" t="s">
        <v>1945</v>
      </c>
      <c r="W619" s="261" t="s">
        <v>1944</v>
      </c>
      <c r="X619" s="261" t="s">
        <v>1477</v>
      </c>
      <c r="Y619" s="261" t="s">
        <v>1477</v>
      </c>
      <c r="AC619" s="218">
        <v>225000</v>
      </c>
      <c r="AD619" s="218">
        <v>56250</v>
      </c>
      <c r="AE619" s="218">
        <v>3</v>
      </c>
      <c r="AF619" s="218">
        <v>18450</v>
      </c>
      <c r="AG619" s="222" t="s">
        <v>777</v>
      </c>
      <c r="AH619" s="126">
        <v>1.53</v>
      </c>
      <c r="AI619" s="125">
        <v>3.5</v>
      </c>
      <c r="AJ619" s="145">
        <v>94.8</v>
      </c>
      <c r="AK619" s="139">
        <v>0.80925619834710749</v>
      </c>
      <c r="AL619" s="139">
        <v>2.8033057851239669E-2</v>
      </c>
      <c r="AM619" s="139">
        <v>4.3499999999999996</v>
      </c>
      <c r="AN619" s="278" t="s">
        <v>124</v>
      </c>
      <c r="AO619" s="139">
        <v>0.75</v>
      </c>
      <c r="AP619" s="272">
        <v>6.5000000000000002E-2</v>
      </c>
      <c r="AQ619" s="139">
        <v>55.7</v>
      </c>
      <c r="AR619" s="139">
        <v>44.6</v>
      </c>
      <c r="AS619" s="142">
        <v>1.2488789237668161</v>
      </c>
      <c r="AT619" s="141">
        <v>2.5000000000000001E-2</v>
      </c>
      <c r="AU619" s="259" t="s">
        <v>124</v>
      </c>
      <c r="AV619" s="139">
        <v>2.76</v>
      </c>
      <c r="AW619" s="139">
        <v>10.8</v>
      </c>
      <c r="AX619" s="140">
        <v>2.52</v>
      </c>
      <c r="AY619" s="140">
        <v>96.1</v>
      </c>
      <c r="AZ619" s="206">
        <v>47909</v>
      </c>
      <c r="BA619" s="140">
        <v>3.9000000000000057</v>
      </c>
      <c r="BB619" s="140">
        <v>3.23</v>
      </c>
      <c r="BC619" s="140">
        <v>43</v>
      </c>
      <c r="BD619" s="140">
        <v>1.5</v>
      </c>
      <c r="BE619" s="140">
        <v>29.1</v>
      </c>
      <c r="BF619" s="140">
        <v>1.02</v>
      </c>
      <c r="BG619" s="139">
        <v>20.399999999999999</v>
      </c>
      <c r="BH619" s="139">
        <v>0.71</v>
      </c>
      <c r="BI619" s="139">
        <v>5.2999999999999999E-2</v>
      </c>
      <c r="BJ619" s="117" t="s">
        <v>784</v>
      </c>
      <c r="BK619" s="211">
        <v>8.1999999999999993</v>
      </c>
      <c r="BL619" s="211">
        <v>7.8</v>
      </c>
      <c r="BM619" s="211">
        <v>26537</v>
      </c>
      <c r="BN619" s="211">
        <v>95.5</v>
      </c>
      <c r="BO619" s="211">
        <v>4.5</v>
      </c>
      <c r="BP619" s="211">
        <v>3.4</v>
      </c>
      <c r="BQ619" s="211">
        <v>17768</v>
      </c>
      <c r="BR619" s="211" t="s">
        <v>409</v>
      </c>
      <c r="BS619" s="211">
        <v>4.79</v>
      </c>
      <c r="BT619" s="354">
        <v>0</v>
      </c>
      <c r="BU619" s="258">
        <v>80.768438654824337</v>
      </c>
      <c r="BV619" s="138">
        <v>18.895727272727271</v>
      </c>
    </row>
    <row r="620" spans="1:74">
      <c r="A620" s="116">
        <v>209</v>
      </c>
      <c r="B620" s="116">
        <f>COUNTIFS($D$2:D620,D620,$F$2:F620,F620)</f>
        <v>1</v>
      </c>
      <c r="C620" s="189">
        <v>9277</v>
      </c>
      <c r="D620" s="154" t="s">
        <v>1953</v>
      </c>
      <c r="E620" s="152" t="s">
        <v>838</v>
      </c>
      <c r="F620" s="152">
        <v>6311261902</v>
      </c>
      <c r="G620" s="152">
        <v>55</v>
      </c>
      <c r="H620" s="152" t="s">
        <v>1950</v>
      </c>
      <c r="I620" s="274" t="s">
        <v>60</v>
      </c>
      <c r="J620" s="153" t="s">
        <v>812</v>
      </c>
      <c r="K620" s="152" t="s">
        <v>670</v>
      </c>
      <c r="L620" s="152">
        <v>11</v>
      </c>
      <c r="M620" s="152" t="s">
        <v>868</v>
      </c>
      <c r="N620" s="152" t="s">
        <v>409</v>
      </c>
      <c r="O620" s="152"/>
      <c r="P620" s="152" t="s">
        <v>1908</v>
      </c>
      <c r="Q620" s="152"/>
      <c r="R620" s="116"/>
      <c r="S620" s="261" t="s">
        <v>1521</v>
      </c>
      <c r="T620" s="286" t="s">
        <v>1515</v>
      </c>
      <c r="U620" s="261" t="s">
        <v>1477</v>
      </c>
      <c r="V620" s="264" t="s">
        <v>1945</v>
      </c>
      <c r="W620" s="261" t="s">
        <v>1944</v>
      </c>
      <c r="X620" s="261" t="s">
        <v>1477</v>
      </c>
      <c r="Y620" s="261" t="s">
        <v>1477</v>
      </c>
      <c r="AB620" s="353"/>
      <c r="AC620" s="343">
        <v>63256</v>
      </c>
      <c r="AD620" s="343">
        <v>633</v>
      </c>
      <c r="AE620" s="218" t="s">
        <v>1477</v>
      </c>
      <c r="AF620" s="218" t="s">
        <v>1477</v>
      </c>
      <c r="AG620" s="222" t="s">
        <v>777</v>
      </c>
      <c r="AH620" s="126">
        <v>71.2</v>
      </c>
      <c r="AI620" s="125">
        <v>21.8</v>
      </c>
      <c r="AJ620" s="145">
        <v>6.15</v>
      </c>
      <c r="AK620" s="139">
        <v>63.984500745156481</v>
      </c>
      <c r="AL620" s="139">
        <v>0.57514157973174362</v>
      </c>
      <c r="AM620" s="139">
        <v>0.96</v>
      </c>
      <c r="AN620" s="278" t="s">
        <v>124</v>
      </c>
      <c r="AO620" s="139">
        <v>22.1</v>
      </c>
      <c r="AP620" s="272">
        <v>5.3999999999999999E-2</v>
      </c>
      <c r="AQ620" s="139">
        <v>47.4</v>
      </c>
      <c r="AR620" s="139">
        <v>52.9</v>
      </c>
      <c r="AS620" s="142">
        <v>0.89603024574669188</v>
      </c>
      <c r="AT620" s="141">
        <v>0.3</v>
      </c>
      <c r="AU620" s="259" t="s">
        <v>124</v>
      </c>
      <c r="AV620" s="139">
        <v>16.899999999999999</v>
      </c>
      <c r="AW620" s="139">
        <v>17.2</v>
      </c>
      <c r="AX620" s="140">
        <v>8.66</v>
      </c>
      <c r="AY620" s="140">
        <v>92.1</v>
      </c>
      <c r="AZ620" s="206">
        <v>53310</v>
      </c>
      <c r="BA620" s="140">
        <v>7.9000000000000057</v>
      </c>
      <c r="BB620" s="140">
        <v>19.46</v>
      </c>
      <c r="BC620" s="140">
        <v>25.1</v>
      </c>
      <c r="BD620" s="140">
        <v>5.47</v>
      </c>
      <c r="BE620" s="140">
        <v>14.6</v>
      </c>
      <c r="BF620" s="140">
        <v>3.19</v>
      </c>
      <c r="BG620" s="139">
        <v>49.4</v>
      </c>
      <c r="BH620" s="139">
        <v>10.8</v>
      </c>
      <c r="BI620" s="139">
        <v>0.66</v>
      </c>
      <c r="BJ620" s="117" t="s">
        <v>793</v>
      </c>
      <c r="BK620" s="214" t="s">
        <v>409</v>
      </c>
      <c r="BL620" s="214" t="s">
        <v>409</v>
      </c>
      <c r="BM620" s="285">
        <v>470</v>
      </c>
      <c r="BN620" s="213">
        <v>8.6999999999999993</v>
      </c>
      <c r="BO620" s="213">
        <v>91.3</v>
      </c>
      <c r="BP620" s="211" t="s">
        <v>409</v>
      </c>
      <c r="BQ620" s="211" t="s">
        <v>409</v>
      </c>
      <c r="BR620" s="211" t="s">
        <v>409</v>
      </c>
      <c r="BS620" s="212" t="s">
        <v>409</v>
      </c>
      <c r="BT620" s="275">
        <v>0</v>
      </c>
      <c r="BU620" s="258">
        <v>20.950203014887759</v>
      </c>
      <c r="BV620" s="138">
        <v>0.16323636363636365</v>
      </c>
    </row>
    <row r="621" spans="1:74">
      <c r="A621" s="116">
        <v>210</v>
      </c>
      <c r="B621" s="116">
        <f>COUNTIFS($D$2:D621,D621,$F$2:F621,F621)</f>
        <v>1</v>
      </c>
      <c r="C621" s="189">
        <v>9278</v>
      </c>
      <c r="D621" s="154" t="s">
        <v>1952</v>
      </c>
      <c r="E621" s="152" t="s">
        <v>899</v>
      </c>
      <c r="F621" s="152">
        <v>9210256143</v>
      </c>
      <c r="G621" s="152">
        <v>26</v>
      </c>
      <c r="H621" s="152" t="s">
        <v>1950</v>
      </c>
      <c r="I621" s="274" t="s">
        <v>1951</v>
      </c>
      <c r="J621" s="153" t="s">
        <v>812</v>
      </c>
      <c r="K621" s="152" t="s">
        <v>670</v>
      </c>
      <c r="L621" s="152">
        <v>48</v>
      </c>
      <c r="M621" s="152">
        <v>7</v>
      </c>
      <c r="N621" s="152" t="s">
        <v>409</v>
      </c>
      <c r="O621" s="152"/>
      <c r="P621" s="152" t="s">
        <v>1908</v>
      </c>
      <c r="Q621" s="152"/>
      <c r="R621" s="116"/>
      <c r="S621" s="261" t="s">
        <v>1521</v>
      </c>
      <c r="T621" s="286" t="s">
        <v>1515</v>
      </c>
      <c r="U621" s="261" t="s">
        <v>1477</v>
      </c>
      <c r="V621" s="264" t="s">
        <v>1945</v>
      </c>
      <c r="W621" s="261" t="s">
        <v>1944</v>
      </c>
      <c r="X621" s="261" t="s">
        <v>1477</v>
      </c>
      <c r="Y621" s="261" t="s">
        <v>1477</v>
      </c>
      <c r="AB621" s="353"/>
      <c r="AC621" s="343">
        <v>70796</v>
      </c>
      <c r="AD621" s="343">
        <v>5310</v>
      </c>
      <c r="AE621" s="343">
        <v>3</v>
      </c>
      <c r="AF621" s="343">
        <v>1500</v>
      </c>
      <c r="AG621" s="222" t="s">
        <v>777</v>
      </c>
      <c r="AH621" s="126">
        <v>56.9</v>
      </c>
      <c r="AI621" s="125">
        <v>27.3</v>
      </c>
      <c r="AJ621" s="145">
        <v>15.4</v>
      </c>
      <c r="AK621" s="139">
        <v>22.961119293078053</v>
      </c>
      <c r="AL621" s="139">
        <v>0.14930780559646536</v>
      </c>
      <c r="AM621" s="139">
        <v>0.55000000000000004</v>
      </c>
      <c r="AN621" s="278" t="s">
        <v>124</v>
      </c>
      <c r="AO621" s="139">
        <v>9.9600000000000009</v>
      </c>
      <c r="AP621" s="272">
        <v>9.2999999999999999E-2</v>
      </c>
      <c r="AQ621" s="139">
        <v>31.8</v>
      </c>
      <c r="AR621" s="139">
        <v>68.8</v>
      </c>
      <c r="AS621" s="142">
        <v>0.46220930232558144</v>
      </c>
      <c r="AT621" s="141">
        <v>5.8999999999999997E-2</v>
      </c>
      <c r="AU621" s="259" t="s">
        <v>124</v>
      </c>
      <c r="AV621" s="139">
        <v>16.7</v>
      </c>
      <c r="AW621" s="139">
        <v>22.1</v>
      </c>
      <c r="AX621" s="140">
        <v>10.28</v>
      </c>
      <c r="AY621" s="140">
        <v>94</v>
      </c>
      <c r="AZ621" s="206">
        <v>64176</v>
      </c>
      <c r="BA621" s="140">
        <v>6</v>
      </c>
      <c r="BB621" s="140">
        <v>24.88</v>
      </c>
      <c r="BC621" s="140">
        <v>23.2</v>
      </c>
      <c r="BD621" s="140">
        <v>6.34</v>
      </c>
      <c r="BE621" s="140">
        <v>14.4</v>
      </c>
      <c r="BF621" s="140">
        <v>3.94</v>
      </c>
      <c r="BG621" s="139">
        <v>53.5</v>
      </c>
      <c r="BH621" s="139">
        <v>14.6</v>
      </c>
      <c r="BI621" s="139">
        <v>0.69</v>
      </c>
      <c r="BJ621" s="117" t="s">
        <v>793</v>
      </c>
      <c r="BK621" s="211" t="s">
        <v>409</v>
      </c>
      <c r="BL621" s="211" t="s">
        <v>409</v>
      </c>
      <c r="BM621" s="211">
        <v>304</v>
      </c>
      <c r="BN621" s="211">
        <v>11.8</v>
      </c>
      <c r="BO621" s="211">
        <v>88.2</v>
      </c>
      <c r="BP621" s="211" t="s">
        <v>409</v>
      </c>
      <c r="BQ621" s="211" t="s">
        <v>409</v>
      </c>
      <c r="BR621" s="211" t="s">
        <v>409</v>
      </c>
      <c r="BS621" s="211" t="s">
        <v>409</v>
      </c>
      <c r="BT621" s="210">
        <v>0</v>
      </c>
      <c r="BU621" s="258">
        <v>18.660372000567939</v>
      </c>
      <c r="BV621" s="138">
        <v>0.17820338983050849</v>
      </c>
    </row>
    <row r="622" spans="1:74">
      <c r="A622" s="116">
        <v>211</v>
      </c>
      <c r="B622" s="116">
        <f>COUNTIFS($D$2:D622,D622,$F$2:F622,F622)</f>
        <v>4</v>
      </c>
      <c r="C622" s="189">
        <v>9279</v>
      </c>
      <c r="D622" s="154" t="s">
        <v>690</v>
      </c>
      <c r="E622" s="152" t="s">
        <v>1027</v>
      </c>
      <c r="F622" s="152">
        <v>6112040396</v>
      </c>
      <c r="G622" s="152">
        <v>57</v>
      </c>
      <c r="H622" s="152" t="s">
        <v>1950</v>
      </c>
      <c r="I622" s="274" t="s">
        <v>367</v>
      </c>
      <c r="J622" s="153" t="s">
        <v>812</v>
      </c>
      <c r="K622" s="152" t="s">
        <v>670</v>
      </c>
      <c r="L622" s="152">
        <v>21</v>
      </c>
      <c r="M622" s="152" t="s">
        <v>1849</v>
      </c>
      <c r="N622" s="152" t="s">
        <v>409</v>
      </c>
      <c r="O622" s="152"/>
      <c r="P622" s="152" t="s">
        <v>1908</v>
      </c>
      <c r="Q622" s="152"/>
      <c r="R622" s="116"/>
      <c r="S622" s="261" t="s">
        <v>1477</v>
      </c>
      <c r="T622" s="286" t="s">
        <v>1515</v>
      </c>
      <c r="U622" s="261" t="s">
        <v>1477</v>
      </c>
      <c r="V622" s="264" t="s">
        <v>1945</v>
      </c>
      <c r="W622" s="261" t="s">
        <v>1944</v>
      </c>
      <c r="X622" s="261" t="s">
        <v>1477</v>
      </c>
      <c r="Y622" s="261" t="s">
        <v>1477</v>
      </c>
      <c r="AB622" s="353"/>
      <c r="AC622" s="343">
        <v>13942</v>
      </c>
      <c r="AD622" s="343">
        <v>349</v>
      </c>
      <c r="AE622" s="218" t="s">
        <v>1477</v>
      </c>
      <c r="AF622" s="218" t="s">
        <v>1477</v>
      </c>
      <c r="AG622" s="222" t="s">
        <v>777</v>
      </c>
      <c r="AH622" s="126">
        <v>27.3</v>
      </c>
      <c r="AI622" s="125">
        <v>60.4</v>
      </c>
      <c r="AJ622" s="145">
        <v>11.3</v>
      </c>
      <c r="AK622" s="139">
        <v>21.536666666666665</v>
      </c>
      <c r="AL622" s="139">
        <v>0.55222222222222217</v>
      </c>
      <c r="AM622" s="139">
        <v>2.6</v>
      </c>
      <c r="AN622" s="278" t="s">
        <v>124</v>
      </c>
      <c r="AO622" s="139">
        <v>34.9</v>
      </c>
      <c r="AP622" s="272">
        <v>9.6000000000000002E-2</v>
      </c>
      <c r="AQ622" s="139">
        <v>26.7</v>
      </c>
      <c r="AR622" s="139">
        <v>73.900000000000006</v>
      </c>
      <c r="AS622" s="142">
        <v>0.36129905277401891</v>
      </c>
      <c r="AT622" s="141">
        <v>5.2999999999999999E-2</v>
      </c>
      <c r="AU622" s="259" t="s">
        <v>124</v>
      </c>
      <c r="AV622" s="139">
        <v>11.6</v>
      </c>
      <c r="AW622" s="139">
        <v>18.100000000000001</v>
      </c>
      <c r="AX622" s="140">
        <v>23.98</v>
      </c>
      <c r="AY622" s="140">
        <v>90.9</v>
      </c>
      <c r="AZ622" s="206">
        <v>40474</v>
      </c>
      <c r="BA622" s="140">
        <v>9.0999999999999943</v>
      </c>
      <c r="BB622" s="140">
        <v>51.879999999999995</v>
      </c>
      <c r="BC622" s="140">
        <v>29.9</v>
      </c>
      <c r="BD622" s="140">
        <v>18</v>
      </c>
      <c r="BE622" s="140">
        <v>9.9</v>
      </c>
      <c r="BF622" s="140">
        <v>5.98</v>
      </c>
      <c r="BG622" s="139">
        <v>46.1</v>
      </c>
      <c r="BH622" s="139">
        <v>27.9</v>
      </c>
      <c r="BI622" s="139">
        <v>0.53</v>
      </c>
      <c r="BJ622" s="117" t="s">
        <v>792</v>
      </c>
      <c r="BK622" s="214" t="s">
        <v>409</v>
      </c>
      <c r="BL622" s="214" t="s">
        <v>409</v>
      </c>
      <c r="BM622" s="211">
        <v>355</v>
      </c>
      <c r="BN622" s="211">
        <v>20.6</v>
      </c>
      <c r="BO622" s="211">
        <v>79.400000000000006</v>
      </c>
      <c r="BP622" s="213" t="s">
        <v>409</v>
      </c>
      <c r="BQ622" s="213" t="s">
        <v>409</v>
      </c>
      <c r="BR622" s="213" t="s">
        <v>409</v>
      </c>
      <c r="BS622" s="212" t="s">
        <v>409</v>
      </c>
      <c r="BT622" s="210">
        <v>0</v>
      </c>
      <c r="BU622" s="258">
        <v>28.731654169070051</v>
      </c>
      <c r="BV622" s="138">
        <v>0.19076595744680849</v>
      </c>
    </row>
    <row r="623" spans="1:74">
      <c r="A623" s="116">
        <v>212</v>
      </c>
      <c r="B623" s="116">
        <f>COUNTIFS($D$2:D623,D623,$F$2:F623,F623)</f>
        <v>1</v>
      </c>
      <c r="C623" s="189">
        <v>9322</v>
      </c>
      <c r="D623" s="154" t="s">
        <v>1949</v>
      </c>
      <c r="E623" s="152" t="s">
        <v>899</v>
      </c>
      <c r="F623" s="152">
        <v>7603275702</v>
      </c>
      <c r="G623" s="152">
        <v>42</v>
      </c>
      <c r="H623" s="152" t="s">
        <v>1946</v>
      </c>
      <c r="I623" s="274" t="s">
        <v>1948</v>
      </c>
      <c r="J623" s="153" t="s">
        <v>812</v>
      </c>
      <c r="K623" s="152" t="s">
        <v>670</v>
      </c>
      <c r="L623" s="152">
        <v>5</v>
      </c>
      <c r="M623" s="152" t="s">
        <v>1489</v>
      </c>
      <c r="N623" s="152" t="s">
        <v>409</v>
      </c>
      <c r="O623" s="152"/>
      <c r="P623" s="152" t="s">
        <v>1908</v>
      </c>
      <c r="Q623" s="152"/>
      <c r="R623" s="116"/>
      <c r="S623" s="261" t="s">
        <v>1521</v>
      </c>
      <c r="T623" s="286" t="s">
        <v>1515</v>
      </c>
      <c r="U623" s="261" t="s">
        <v>1477</v>
      </c>
      <c r="V623" s="264" t="s">
        <v>1945</v>
      </c>
      <c r="W623" s="261" t="s">
        <v>1944</v>
      </c>
      <c r="X623" s="261" t="s">
        <v>1477</v>
      </c>
      <c r="Y623" s="261" t="s">
        <v>1477</v>
      </c>
      <c r="AB623" s="353"/>
      <c r="AC623" s="343">
        <v>72694</v>
      </c>
      <c r="AD623" s="343">
        <v>1817</v>
      </c>
      <c r="AE623" s="218" t="s">
        <v>1477</v>
      </c>
      <c r="AF623" s="218" t="s">
        <v>1477</v>
      </c>
      <c r="AG623" s="222" t="s">
        <v>781</v>
      </c>
      <c r="AH623" s="126">
        <v>29.3</v>
      </c>
      <c r="AI623" s="125">
        <v>57.7</v>
      </c>
      <c r="AJ623" s="145">
        <v>12.3</v>
      </c>
      <c r="AK623" s="139">
        <v>13.596043165467627</v>
      </c>
      <c r="AL623" s="139">
        <v>0.22273381294964029</v>
      </c>
      <c r="AM623" s="139">
        <v>1.72</v>
      </c>
      <c r="AN623" s="278" t="s">
        <v>124</v>
      </c>
      <c r="AO623" s="139">
        <v>7.55</v>
      </c>
      <c r="AP623" s="272">
        <v>5.2999999999999999E-2</v>
      </c>
      <c r="AQ623" s="139">
        <v>68</v>
      </c>
      <c r="AR623" s="139">
        <v>32.4</v>
      </c>
      <c r="AS623" s="142">
        <v>2.0987654320987654</v>
      </c>
      <c r="AT623" s="141">
        <v>0.1</v>
      </c>
      <c r="AU623" s="259" t="s">
        <v>124</v>
      </c>
      <c r="AV623" s="139">
        <v>9.2100000000000009</v>
      </c>
      <c r="AW623" s="139">
        <v>13</v>
      </c>
      <c r="AX623" s="140">
        <v>43.8</v>
      </c>
      <c r="AY623" s="140">
        <v>93.6</v>
      </c>
      <c r="AZ623" s="206">
        <v>49137</v>
      </c>
      <c r="BA623" s="140">
        <v>6.4000000000000057</v>
      </c>
      <c r="BB623" s="140">
        <v>53.29</v>
      </c>
      <c r="BC623" s="140">
        <v>41.8</v>
      </c>
      <c r="BD623" s="140">
        <v>24.1</v>
      </c>
      <c r="BE623" s="140">
        <v>34.1</v>
      </c>
      <c r="BF623" s="140">
        <v>19.7</v>
      </c>
      <c r="BG623" s="139">
        <v>16.399999999999999</v>
      </c>
      <c r="BH623" s="139">
        <v>9.49</v>
      </c>
      <c r="BI623" s="139">
        <v>0.6</v>
      </c>
      <c r="BJ623" s="117" t="s">
        <v>792</v>
      </c>
      <c r="BK623" s="211">
        <v>13.9</v>
      </c>
      <c r="BL623" s="208" t="s">
        <v>409</v>
      </c>
      <c r="BM623" s="208">
        <v>638</v>
      </c>
      <c r="BN623" s="211">
        <v>13</v>
      </c>
      <c r="BO623" s="211">
        <v>87</v>
      </c>
      <c r="BP623" s="211" t="s">
        <v>409</v>
      </c>
      <c r="BQ623" s="211" t="s">
        <v>409</v>
      </c>
      <c r="BR623" s="211" t="s">
        <v>409</v>
      </c>
      <c r="BS623" s="208" t="s">
        <v>409</v>
      </c>
      <c r="BT623" s="276">
        <v>0</v>
      </c>
      <c r="BU623" s="258">
        <v>1.1680086498703688</v>
      </c>
      <c r="BV623" s="138">
        <v>0.30547222222222226</v>
      </c>
    </row>
    <row r="624" spans="1:74">
      <c r="A624" s="116">
        <v>213</v>
      </c>
      <c r="B624" s="116">
        <f>COUNTIFS($D$2:D624,D624,$F$2:F624,F624)</f>
        <v>1</v>
      </c>
      <c r="C624" s="189">
        <v>9323</v>
      </c>
      <c r="D624" s="154" t="s">
        <v>1947</v>
      </c>
      <c r="E624" s="152" t="s">
        <v>1164</v>
      </c>
      <c r="F624" s="152">
        <v>7603215312</v>
      </c>
      <c r="G624" s="152">
        <v>42</v>
      </c>
      <c r="H624" s="152" t="s">
        <v>1946</v>
      </c>
      <c r="I624" s="274" t="s">
        <v>538</v>
      </c>
      <c r="J624" s="153" t="s">
        <v>812</v>
      </c>
      <c r="K624" s="152" t="s">
        <v>670</v>
      </c>
      <c r="L624" s="152">
        <v>10</v>
      </c>
      <c r="M624" s="152">
        <v>2</v>
      </c>
      <c r="N624" s="152" t="s">
        <v>409</v>
      </c>
      <c r="O624" s="152"/>
      <c r="P624" s="152" t="s">
        <v>1908</v>
      </c>
      <c r="Q624" s="152"/>
      <c r="R624" s="116"/>
      <c r="S624" s="269" t="s">
        <v>1521</v>
      </c>
      <c r="T624" s="319" t="s">
        <v>1515</v>
      </c>
      <c r="U624" s="269" t="s">
        <v>1477</v>
      </c>
      <c r="V624" s="270" t="s">
        <v>1945</v>
      </c>
      <c r="W624" s="269" t="s">
        <v>1944</v>
      </c>
      <c r="X624" s="269" t="s">
        <v>1477</v>
      </c>
      <c r="Y624" s="269" t="s">
        <v>1477</v>
      </c>
      <c r="AC624" s="218">
        <v>14783</v>
      </c>
      <c r="AD624" s="218">
        <v>370</v>
      </c>
      <c r="AE624" s="218" t="s">
        <v>1477</v>
      </c>
      <c r="AF624" s="218" t="s">
        <v>1477</v>
      </c>
      <c r="AG624" s="222" t="s">
        <v>777</v>
      </c>
      <c r="AH624" s="126">
        <v>37.9</v>
      </c>
      <c r="AI624" s="125">
        <v>49.2</v>
      </c>
      <c r="AJ624" s="145">
        <v>11.9</v>
      </c>
      <c r="AK624" s="139">
        <v>25.234438775510203</v>
      </c>
      <c r="AL624" s="139">
        <v>0.11318877551020408</v>
      </c>
      <c r="AM624" s="139">
        <v>0.43</v>
      </c>
      <c r="AN624" s="278" t="s">
        <v>124</v>
      </c>
      <c r="AO624" s="139">
        <v>12</v>
      </c>
      <c r="AP624" s="272">
        <v>0.18</v>
      </c>
      <c r="AQ624" s="139">
        <v>50.3</v>
      </c>
      <c r="AR624" s="139">
        <v>50.2</v>
      </c>
      <c r="AS624" s="142">
        <v>1.0019920318725097</v>
      </c>
      <c r="AT624" s="141">
        <v>0.1</v>
      </c>
      <c r="AU624" s="259" t="s">
        <v>124</v>
      </c>
      <c r="AV624" s="139">
        <v>8.7100000000000009</v>
      </c>
      <c r="AW624" s="139">
        <v>12.6</v>
      </c>
      <c r="AX624" s="140">
        <v>21.66</v>
      </c>
      <c r="AY624" s="140">
        <v>89.1</v>
      </c>
      <c r="AZ624" s="206">
        <v>48044</v>
      </c>
      <c r="BA624" s="140">
        <v>10.900000000000006</v>
      </c>
      <c r="BB624" s="140">
        <v>41.66</v>
      </c>
      <c r="BC624" s="140">
        <v>31.5</v>
      </c>
      <c r="BD624" s="140">
        <v>15.5</v>
      </c>
      <c r="BE624" s="140">
        <v>12.5</v>
      </c>
      <c r="BF624" s="140">
        <v>6.16</v>
      </c>
      <c r="BG624" s="139">
        <v>40.700000000000003</v>
      </c>
      <c r="BH624" s="139">
        <v>20</v>
      </c>
      <c r="BI624" s="139">
        <v>1.04</v>
      </c>
      <c r="BJ624" s="116" t="s">
        <v>792</v>
      </c>
      <c r="BK624" s="208" t="s">
        <v>409</v>
      </c>
      <c r="BL624" s="208" t="s">
        <v>409</v>
      </c>
      <c r="BM624" s="208">
        <v>526</v>
      </c>
      <c r="BN624" s="211">
        <v>6.3</v>
      </c>
      <c r="BO624" s="211">
        <v>93.7</v>
      </c>
      <c r="BP624" s="211" t="s">
        <v>409</v>
      </c>
      <c r="BQ624" s="211" t="s">
        <v>409</v>
      </c>
      <c r="BR624" s="211" t="s">
        <v>409</v>
      </c>
      <c r="BS624" s="208" t="s">
        <v>409</v>
      </c>
      <c r="BT624" s="276">
        <v>0</v>
      </c>
      <c r="BU624" s="258">
        <v>51.755815005882887</v>
      </c>
      <c r="BV624" s="138">
        <v>0.31769444444444445</v>
      </c>
    </row>
    <row r="625" spans="1:74" ht="15.75">
      <c r="A625" s="116">
        <v>214</v>
      </c>
      <c r="B625" s="116">
        <f>COUNTIFS($D$2:D625,D625,$F$2:F625,F625)</f>
        <v>1</v>
      </c>
      <c r="C625" s="189">
        <v>9331</v>
      </c>
      <c r="D625" s="154" t="s">
        <v>1670</v>
      </c>
      <c r="E625" s="152" t="s">
        <v>1631</v>
      </c>
      <c r="F625" s="152">
        <v>386214450</v>
      </c>
      <c r="G625" s="152">
        <v>80</v>
      </c>
      <c r="H625" s="152" t="s">
        <v>1940</v>
      </c>
      <c r="I625" s="274" t="s">
        <v>199</v>
      </c>
      <c r="J625" s="153" t="s">
        <v>812</v>
      </c>
      <c r="K625" s="152" t="s">
        <v>670</v>
      </c>
      <c r="L625" s="152">
        <v>18</v>
      </c>
      <c r="M625" s="152">
        <v>3</v>
      </c>
      <c r="N625" s="152" t="s">
        <v>409</v>
      </c>
      <c r="O625" s="152"/>
      <c r="P625" s="152" t="s">
        <v>1908</v>
      </c>
      <c r="Q625" s="152"/>
      <c r="R625" s="287"/>
      <c r="S625" s="261" t="s">
        <v>1521</v>
      </c>
      <c r="T625" s="286" t="s">
        <v>1515</v>
      </c>
      <c r="U625" s="261" t="s">
        <v>1477</v>
      </c>
      <c r="V625" s="264" t="s">
        <v>1945</v>
      </c>
      <c r="W625" s="261" t="s">
        <v>1944</v>
      </c>
      <c r="X625" s="261" t="s">
        <v>1477</v>
      </c>
      <c r="Y625" s="261" t="s">
        <v>1477</v>
      </c>
      <c r="AB625" s="273"/>
      <c r="AC625" s="352">
        <v>23898</v>
      </c>
      <c r="AD625" s="352">
        <v>597</v>
      </c>
      <c r="AE625" s="218" t="s">
        <v>1477</v>
      </c>
      <c r="AF625" s="218" t="s">
        <v>1477</v>
      </c>
      <c r="AG625" s="222" t="s">
        <v>777</v>
      </c>
      <c r="AH625" s="126">
        <v>17.899999999999999</v>
      </c>
      <c r="AI625" s="125">
        <v>67.5</v>
      </c>
      <c r="AJ625" s="145">
        <v>13.6</v>
      </c>
      <c r="AK625" s="139">
        <v>13.175126903553299</v>
      </c>
      <c r="AL625" s="139">
        <v>9.568527918781726E-2</v>
      </c>
      <c r="AM625" s="139">
        <v>0.66</v>
      </c>
      <c r="AN625" s="278" t="s">
        <v>124</v>
      </c>
      <c r="AO625" s="139">
        <v>17.100000000000001</v>
      </c>
      <c r="AP625" s="272">
        <v>0.11</v>
      </c>
      <c r="AQ625" s="139">
        <v>56.6</v>
      </c>
      <c r="AR625" s="139">
        <v>42.8</v>
      </c>
      <c r="AS625" s="142">
        <v>1.3224299065420562</v>
      </c>
      <c r="AT625" s="141">
        <v>0.2</v>
      </c>
      <c r="AU625" s="259" t="s">
        <v>124</v>
      </c>
      <c r="AV625" s="139">
        <v>12.5</v>
      </c>
      <c r="AW625" s="139">
        <v>17.399999999999999</v>
      </c>
      <c r="AX625" s="140">
        <v>35.4</v>
      </c>
      <c r="AY625" s="140">
        <v>94.1</v>
      </c>
      <c r="AZ625" s="206">
        <v>55919</v>
      </c>
      <c r="BA625" s="140">
        <v>5.9000000000000057</v>
      </c>
      <c r="BB625" s="140">
        <v>61.099999999999994</v>
      </c>
      <c r="BC625" s="140">
        <v>31.3</v>
      </c>
      <c r="BD625" s="140">
        <v>21.2</v>
      </c>
      <c r="BE625" s="140">
        <v>21.1</v>
      </c>
      <c r="BF625" s="140">
        <v>14.2</v>
      </c>
      <c r="BG625" s="139">
        <v>38</v>
      </c>
      <c r="BH625" s="139">
        <v>25.7</v>
      </c>
      <c r="BI625" s="139">
        <v>0.44</v>
      </c>
      <c r="BJ625" s="117" t="s">
        <v>172</v>
      </c>
      <c r="BK625" s="211" t="s">
        <v>409</v>
      </c>
      <c r="BL625" s="211" t="s">
        <v>409</v>
      </c>
      <c r="BM625" s="211">
        <v>305</v>
      </c>
      <c r="BN625" s="211">
        <v>13.4</v>
      </c>
      <c r="BO625" s="211">
        <v>86.6</v>
      </c>
      <c r="BP625" s="211" t="s">
        <v>409</v>
      </c>
      <c r="BQ625" s="211" t="s">
        <v>409</v>
      </c>
      <c r="BR625" s="211" t="s">
        <v>409</v>
      </c>
      <c r="BS625" s="211" t="s">
        <v>409</v>
      </c>
      <c r="BT625" s="210">
        <v>0</v>
      </c>
      <c r="BU625" s="258">
        <v>23.9247311827957</v>
      </c>
      <c r="BV625" s="138">
        <v>0.17521875000000001</v>
      </c>
    </row>
    <row r="626" spans="1:74">
      <c r="A626" s="116">
        <v>215</v>
      </c>
      <c r="B626" s="116">
        <f>COUNTIFS($D$2:D626,D626,$F$2:F626,F626)</f>
        <v>1</v>
      </c>
      <c r="C626" s="189">
        <v>9332</v>
      </c>
      <c r="D626" s="154" t="s">
        <v>1943</v>
      </c>
      <c r="E626" s="152" t="s">
        <v>831</v>
      </c>
      <c r="F626" s="152">
        <v>5456030019</v>
      </c>
      <c r="G626" s="152">
        <v>64</v>
      </c>
      <c r="H626" s="152" t="s">
        <v>1940</v>
      </c>
      <c r="I626" s="274" t="s">
        <v>1942</v>
      </c>
      <c r="J626" s="153" t="s">
        <v>812</v>
      </c>
      <c r="K626" s="152" t="s">
        <v>670</v>
      </c>
      <c r="L626" s="152">
        <v>10</v>
      </c>
      <c r="M626" s="152">
        <v>2</v>
      </c>
      <c r="N626" s="152" t="s">
        <v>409</v>
      </c>
      <c r="O626" s="152"/>
      <c r="P626" s="152" t="s">
        <v>1908</v>
      </c>
      <c r="Q626" s="152"/>
      <c r="R626" s="287"/>
      <c r="S626" s="261" t="s">
        <v>1477</v>
      </c>
      <c r="T626" s="261" t="s">
        <v>1477</v>
      </c>
      <c r="U626" s="261" t="s">
        <v>1477</v>
      </c>
      <c r="V626" s="262" t="s">
        <v>1502</v>
      </c>
      <c r="W626" s="261" t="s">
        <v>1477</v>
      </c>
      <c r="X626" s="261" t="s">
        <v>1477</v>
      </c>
      <c r="Y626" s="261" t="s">
        <v>1477</v>
      </c>
      <c r="AC626" s="218">
        <v>12239</v>
      </c>
      <c r="AD626" s="218">
        <v>122</v>
      </c>
      <c r="AE626" s="218" t="s">
        <v>1477</v>
      </c>
      <c r="AF626" s="218" t="s">
        <v>1477</v>
      </c>
      <c r="AG626" s="222" t="s">
        <v>777</v>
      </c>
      <c r="AH626" s="147">
        <v>16.100000000000001</v>
      </c>
      <c r="AI626" s="146">
        <v>47.6</v>
      </c>
      <c r="AJ626" s="145">
        <v>29.6</v>
      </c>
      <c r="AK626" s="139">
        <v>12.9</v>
      </c>
      <c r="AL626" s="144">
        <v>0.71</v>
      </c>
      <c r="AM626" s="139">
        <v>4.38</v>
      </c>
      <c r="AN626" s="139" t="s">
        <v>124</v>
      </c>
      <c r="AO626" s="143">
        <v>4.62</v>
      </c>
      <c r="AP626" s="116" t="s">
        <v>124</v>
      </c>
      <c r="AQ626" s="116">
        <v>52.6</v>
      </c>
      <c r="AR626" s="116">
        <v>47.4</v>
      </c>
      <c r="AS626" s="142">
        <v>1.109704641350211</v>
      </c>
      <c r="AT626" s="141" t="s">
        <v>124</v>
      </c>
      <c r="AU626" s="116" t="s">
        <v>124</v>
      </c>
      <c r="AV626" s="139">
        <v>2.89</v>
      </c>
      <c r="AW626" s="139">
        <v>4.7699999999999996</v>
      </c>
      <c r="AX626" s="140">
        <v>20.92</v>
      </c>
      <c r="AY626" s="278" t="s">
        <v>124</v>
      </c>
      <c r="AZ626" s="278" t="s">
        <v>124</v>
      </c>
      <c r="BA626" s="278" t="s">
        <v>124</v>
      </c>
      <c r="BB626" s="139">
        <v>46.52</v>
      </c>
      <c r="BC626" s="139">
        <v>15.6</v>
      </c>
      <c r="BD626" s="139">
        <v>7.42</v>
      </c>
      <c r="BE626" s="139">
        <v>28.4</v>
      </c>
      <c r="BF626" s="139">
        <v>13.5</v>
      </c>
      <c r="BG626" s="139">
        <v>53.8</v>
      </c>
      <c r="BH626" s="139">
        <v>25.6</v>
      </c>
      <c r="BI626" s="139" t="s">
        <v>124</v>
      </c>
      <c r="BJ626" s="117" t="s">
        <v>172</v>
      </c>
      <c r="BK626" s="211" t="s">
        <v>409</v>
      </c>
      <c r="BL626" s="211" t="s">
        <v>409</v>
      </c>
      <c r="BM626" s="211">
        <v>286</v>
      </c>
      <c r="BN626" s="211">
        <v>31.1</v>
      </c>
      <c r="BO626" s="211">
        <v>68.900000000000006</v>
      </c>
      <c r="BP626" s="211" t="s">
        <v>409</v>
      </c>
      <c r="BQ626" s="211" t="s">
        <v>409</v>
      </c>
      <c r="BR626" s="211" t="s">
        <v>409</v>
      </c>
      <c r="BS626" s="211" t="s">
        <v>409</v>
      </c>
      <c r="BT626" s="210">
        <v>0</v>
      </c>
      <c r="BU626" s="258">
        <v>15.368818105616095</v>
      </c>
      <c r="BV626" s="138">
        <v>0.13334545454545454</v>
      </c>
    </row>
    <row r="627" spans="1:74" ht="15.75">
      <c r="A627" s="116">
        <v>216</v>
      </c>
      <c r="B627" s="116">
        <f>COUNTIFS($D$2:D627,D627,$F$2:F627,F627)</f>
        <v>2</v>
      </c>
      <c r="C627" s="189">
        <v>9333</v>
      </c>
      <c r="D627" s="154" t="s">
        <v>1941</v>
      </c>
      <c r="E627" s="152" t="s">
        <v>834</v>
      </c>
      <c r="F627" s="152">
        <v>6601070685</v>
      </c>
      <c r="G627" s="152">
        <v>52</v>
      </c>
      <c r="H627" s="152" t="s">
        <v>1940</v>
      </c>
      <c r="I627" s="274" t="s">
        <v>1939</v>
      </c>
      <c r="J627" s="153" t="s">
        <v>812</v>
      </c>
      <c r="K627" s="152" t="s">
        <v>670</v>
      </c>
      <c r="L627" s="152">
        <v>9</v>
      </c>
      <c r="M627" s="152">
        <v>7</v>
      </c>
      <c r="N627" s="211" t="s">
        <v>1477</v>
      </c>
      <c r="O627" s="152"/>
      <c r="P627" s="211" t="s">
        <v>1477</v>
      </c>
      <c r="Q627" s="152"/>
      <c r="R627" s="287"/>
      <c r="S627" s="261" t="s">
        <v>1477</v>
      </c>
      <c r="T627" s="261" t="s">
        <v>1477</v>
      </c>
      <c r="U627" s="261" t="s">
        <v>1477</v>
      </c>
      <c r="V627" s="261" t="s">
        <v>1477</v>
      </c>
      <c r="W627" s="261" t="s">
        <v>1477</v>
      </c>
      <c r="X627" s="261" t="s">
        <v>1477</v>
      </c>
      <c r="Y627" s="261" t="s">
        <v>1477</v>
      </c>
      <c r="AB627" s="273"/>
      <c r="AC627" s="218" t="s">
        <v>1477</v>
      </c>
      <c r="AD627" s="218" t="s">
        <v>1477</v>
      </c>
      <c r="AE627" s="218" t="s">
        <v>1477</v>
      </c>
      <c r="AF627" s="218" t="s">
        <v>1477</v>
      </c>
      <c r="AG627" s="222" t="s">
        <v>777</v>
      </c>
      <c r="AH627" s="126" t="s">
        <v>124</v>
      </c>
      <c r="AI627" s="125" t="s">
        <v>124</v>
      </c>
      <c r="AJ627" s="145" t="s">
        <v>124</v>
      </c>
      <c r="AK627" s="349" t="s">
        <v>124</v>
      </c>
      <c r="AL627" s="349" t="s">
        <v>124</v>
      </c>
      <c r="AM627" s="349" t="s">
        <v>124</v>
      </c>
      <c r="AN627" s="349" t="s">
        <v>124</v>
      </c>
      <c r="AO627" s="349" t="s">
        <v>124</v>
      </c>
      <c r="AP627" s="349" t="s">
        <v>124</v>
      </c>
      <c r="AQ627" s="349" t="s">
        <v>124</v>
      </c>
      <c r="AR627" s="349" t="s">
        <v>124</v>
      </c>
      <c r="AS627" s="349" t="s">
        <v>124</v>
      </c>
      <c r="AT627" s="349" t="s">
        <v>124</v>
      </c>
      <c r="AU627" s="349" t="s">
        <v>124</v>
      </c>
      <c r="AV627" s="349" t="s">
        <v>124</v>
      </c>
      <c r="AW627" s="349" t="s">
        <v>124</v>
      </c>
      <c r="AX627" s="349" t="s">
        <v>124</v>
      </c>
      <c r="AY627" s="349" t="s">
        <v>124</v>
      </c>
      <c r="AZ627" s="349" t="s">
        <v>124</v>
      </c>
      <c r="BA627" s="349" t="s">
        <v>124</v>
      </c>
      <c r="BB627" s="349" t="s">
        <v>124</v>
      </c>
      <c r="BC627" s="349" t="s">
        <v>124</v>
      </c>
      <c r="BD627" s="349" t="s">
        <v>124</v>
      </c>
      <c r="BE627" s="349" t="s">
        <v>124</v>
      </c>
      <c r="BF627" s="349" t="s">
        <v>124</v>
      </c>
      <c r="BG627" s="349" t="s">
        <v>124</v>
      </c>
      <c r="BH627" s="349" t="s">
        <v>124</v>
      </c>
      <c r="BI627" s="349" t="s">
        <v>124</v>
      </c>
      <c r="BJ627" s="348" t="s">
        <v>124</v>
      </c>
      <c r="BK627" s="211" t="s">
        <v>409</v>
      </c>
      <c r="BL627" s="211" t="s">
        <v>409</v>
      </c>
      <c r="BM627" s="211" t="s">
        <v>409</v>
      </c>
      <c r="BN627" s="211" t="s">
        <v>409</v>
      </c>
      <c r="BO627" s="211" t="s">
        <v>409</v>
      </c>
      <c r="BP627" s="211" t="s">
        <v>409</v>
      </c>
      <c r="BQ627" s="211" t="s">
        <v>409</v>
      </c>
      <c r="BR627" s="211" t="s">
        <v>409</v>
      </c>
      <c r="BS627" s="211" t="s">
        <v>409</v>
      </c>
      <c r="BT627" s="211">
        <v>0</v>
      </c>
      <c r="BU627" s="258" t="s">
        <v>124</v>
      </c>
      <c r="BV627" s="138" t="e">
        <v>#VALUE!</v>
      </c>
    </row>
    <row r="628" spans="1:74">
      <c r="A628" s="116">
        <v>217</v>
      </c>
      <c r="B628" s="116">
        <f>COUNTIFS($D$2:D628,D628,$F$2:F628,F628)</f>
        <v>1</v>
      </c>
      <c r="C628" s="189">
        <v>9346</v>
      </c>
      <c r="D628" s="154" t="s">
        <v>1938</v>
      </c>
      <c r="E628" s="152" t="s">
        <v>1937</v>
      </c>
      <c r="F628" s="152">
        <v>9957285701</v>
      </c>
      <c r="G628" s="152">
        <v>19</v>
      </c>
      <c r="H628" s="152" t="s">
        <v>1936</v>
      </c>
      <c r="I628" s="274" t="s">
        <v>1270</v>
      </c>
      <c r="J628" s="153" t="s">
        <v>812</v>
      </c>
      <c r="K628" s="152" t="s">
        <v>670</v>
      </c>
      <c r="L628" s="152">
        <v>5</v>
      </c>
      <c r="M628" s="152" t="s">
        <v>1692</v>
      </c>
      <c r="N628" s="152" t="s">
        <v>409</v>
      </c>
      <c r="O628" s="152" t="s">
        <v>1908</v>
      </c>
      <c r="P628" s="152" t="s">
        <v>1908</v>
      </c>
      <c r="Q628" s="152"/>
      <c r="R628" s="287"/>
      <c r="S628" s="261" t="s">
        <v>1521</v>
      </c>
      <c r="T628" s="286" t="s">
        <v>1515</v>
      </c>
      <c r="U628" s="261" t="s">
        <v>1477</v>
      </c>
      <c r="V628" s="270" t="s">
        <v>1514</v>
      </c>
      <c r="W628" s="261" t="s">
        <v>1511</v>
      </c>
      <c r="X628" s="261" t="s">
        <v>1477</v>
      </c>
      <c r="Y628" s="261" t="s">
        <v>1477</v>
      </c>
      <c r="AB628" s="112"/>
      <c r="AC628" s="218">
        <v>57686</v>
      </c>
      <c r="AD628" s="218">
        <v>577</v>
      </c>
      <c r="AE628" s="218" t="s">
        <v>1477</v>
      </c>
      <c r="AF628" s="218" t="s">
        <v>1477</v>
      </c>
      <c r="AG628" s="222" t="s">
        <v>777</v>
      </c>
      <c r="AH628" s="126">
        <v>41.6</v>
      </c>
      <c r="AI628" s="125">
        <v>52.4</v>
      </c>
      <c r="AJ628" s="145">
        <v>5.34</v>
      </c>
      <c r="AK628" s="139">
        <v>27.185116279069767</v>
      </c>
      <c r="AL628" s="139">
        <v>0.77111627906976732</v>
      </c>
      <c r="AM628" s="139">
        <v>2.74</v>
      </c>
      <c r="AN628" s="278" t="s">
        <v>124</v>
      </c>
      <c r="AO628" s="139">
        <v>1.62</v>
      </c>
      <c r="AP628" s="272">
        <v>7.4999999999999997E-2</v>
      </c>
      <c r="AQ628" s="139">
        <v>44.1</v>
      </c>
      <c r="AR628" s="139">
        <v>56.2</v>
      </c>
      <c r="AS628" s="142">
        <v>0.78469750889679712</v>
      </c>
      <c r="AT628" s="141">
        <v>0.28000000000000003</v>
      </c>
      <c r="AU628" s="259" t="s">
        <v>124</v>
      </c>
      <c r="AV628" s="139">
        <v>7.16</v>
      </c>
      <c r="AW628" s="139">
        <v>8.75</v>
      </c>
      <c r="AX628" s="140">
        <v>19.12</v>
      </c>
      <c r="AY628" s="140">
        <v>95.2</v>
      </c>
      <c r="AZ628" s="206">
        <v>82185</v>
      </c>
      <c r="BA628" s="140">
        <v>4.7999999999999972</v>
      </c>
      <c r="BB628" s="140">
        <v>48.620000000000005</v>
      </c>
      <c r="BC628" s="140">
        <v>21.7</v>
      </c>
      <c r="BD628" s="140">
        <v>11.4</v>
      </c>
      <c r="BE628" s="140">
        <v>14.7</v>
      </c>
      <c r="BF628" s="140">
        <v>7.72</v>
      </c>
      <c r="BG628" s="139">
        <v>56.3</v>
      </c>
      <c r="BH628" s="139">
        <v>29.5</v>
      </c>
      <c r="BI628" s="139">
        <v>1.1399999999999999</v>
      </c>
      <c r="BJ628" s="117" t="s">
        <v>172</v>
      </c>
      <c r="BK628" s="211" t="s">
        <v>409</v>
      </c>
      <c r="BL628" s="211" t="s">
        <v>409</v>
      </c>
      <c r="BM628" s="211">
        <v>590</v>
      </c>
      <c r="BN628" s="211">
        <v>5.9</v>
      </c>
      <c r="BO628" s="211">
        <v>94.1</v>
      </c>
      <c r="BP628" s="211" t="s">
        <v>409</v>
      </c>
      <c r="BQ628" s="211" t="s">
        <v>409</v>
      </c>
      <c r="BR628" s="211" t="s">
        <v>409</v>
      </c>
      <c r="BS628" s="211" t="s">
        <v>409</v>
      </c>
      <c r="BT628" s="210">
        <v>0</v>
      </c>
      <c r="BU628" s="258">
        <v>1.4531598152872414</v>
      </c>
      <c r="BV628" s="138">
        <v>0.26400000000000001</v>
      </c>
    </row>
    <row r="629" spans="1:74">
      <c r="A629" s="116">
        <v>218</v>
      </c>
      <c r="B629" s="116">
        <f>COUNTIFS($D$2:D629,D629,$F$2:F629,F629)</f>
        <v>1</v>
      </c>
      <c r="C629" s="189">
        <v>9347</v>
      </c>
      <c r="D629" s="154" t="s">
        <v>560</v>
      </c>
      <c r="E629" s="152" t="s">
        <v>1346</v>
      </c>
      <c r="F629" s="152">
        <v>5904141749</v>
      </c>
      <c r="G629" s="152">
        <v>59</v>
      </c>
      <c r="H629" s="152" t="s">
        <v>1936</v>
      </c>
      <c r="I629" s="274" t="s">
        <v>561</v>
      </c>
      <c r="J629" s="153" t="s">
        <v>812</v>
      </c>
      <c r="K629" s="152" t="s">
        <v>670</v>
      </c>
      <c r="L629" s="152">
        <v>9</v>
      </c>
      <c r="M629" s="152">
        <v>7</v>
      </c>
      <c r="N629" s="152" t="s">
        <v>409</v>
      </c>
      <c r="O629" s="152" t="s">
        <v>1908</v>
      </c>
      <c r="P629" s="152" t="s">
        <v>1908</v>
      </c>
      <c r="Q629" s="152"/>
      <c r="R629" s="287"/>
      <c r="S629" s="261" t="s">
        <v>1521</v>
      </c>
      <c r="T629" s="286" t="s">
        <v>1515</v>
      </c>
      <c r="U629" s="261" t="s">
        <v>1477</v>
      </c>
      <c r="V629" s="270" t="s">
        <v>1514</v>
      </c>
      <c r="W629" s="261" t="s">
        <v>1511</v>
      </c>
      <c r="X629" s="261" t="s">
        <v>1477</v>
      </c>
      <c r="Y629" s="261" t="s">
        <v>1477</v>
      </c>
      <c r="AB629" s="112"/>
      <c r="AC629" s="218">
        <v>73448</v>
      </c>
      <c r="AD629" s="218">
        <v>18362</v>
      </c>
      <c r="AE629" s="218">
        <v>3</v>
      </c>
      <c r="AF629" s="218">
        <v>5854</v>
      </c>
      <c r="AG629" s="222" t="s">
        <v>781</v>
      </c>
      <c r="AH629" s="126">
        <v>0.7</v>
      </c>
      <c r="AI629" s="125">
        <v>4.8</v>
      </c>
      <c r="AJ629" s="145">
        <v>91.7</v>
      </c>
      <c r="AK629" s="139">
        <v>5.0391236306729266E-2</v>
      </c>
      <c r="AL629" s="139">
        <v>8.6384976525821604E-3</v>
      </c>
      <c r="AM629" s="139">
        <v>1.82</v>
      </c>
      <c r="AN629" s="278" t="s">
        <v>124</v>
      </c>
      <c r="AO629" s="139">
        <v>0.45</v>
      </c>
      <c r="AP629" s="272">
        <v>4.1000000000000002E-2</v>
      </c>
      <c r="AQ629" s="139">
        <v>41.4</v>
      </c>
      <c r="AR629" s="139">
        <v>59.7</v>
      </c>
      <c r="AS629" s="142">
        <v>0.69346733668341698</v>
      </c>
      <c r="AT629" s="141">
        <v>0</v>
      </c>
      <c r="AU629" s="259" t="s">
        <v>124</v>
      </c>
      <c r="AV629" s="139">
        <v>6.94</v>
      </c>
      <c r="AW629" s="139">
        <v>9.44</v>
      </c>
      <c r="AX629" s="140">
        <v>3.0100000000000002</v>
      </c>
      <c r="AY629" s="140">
        <v>92</v>
      </c>
      <c r="AZ629" s="206">
        <v>52714</v>
      </c>
      <c r="BA629" s="140">
        <v>8</v>
      </c>
      <c r="BB629" s="140">
        <v>3.8000000000000003</v>
      </c>
      <c r="BC629" s="140">
        <v>14.1</v>
      </c>
      <c r="BD629" s="140">
        <v>0.68</v>
      </c>
      <c r="BE629" s="140">
        <v>48.5</v>
      </c>
      <c r="BF629" s="140">
        <v>2.33</v>
      </c>
      <c r="BG629" s="139">
        <v>16.5</v>
      </c>
      <c r="BH629" s="139">
        <v>0.79</v>
      </c>
      <c r="BI629" s="139">
        <v>4.5999999999999999E-2</v>
      </c>
      <c r="BJ629" s="117" t="s">
        <v>778</v>
      </c>
      <c r="BK629" s="211" t="s">
        <v>409</v>
      </c>
      <c r="BL629" s="211" t="s">
        <v>409</v>
      </c>
      <c r="BM629" s="211" t="s">
        <v>409</v>
      </c>
      <c r="BN629" s="211" t="s">
        <v>409</v>
      </c>
      <c r="BO629" s="211" t="s">
        <v>409</v>
      </c>
      <c r="BP629" s="211" t="s">
        <v>409</v>
      </c>
      <c r="BQ629" s="211" t="s">
        <v>409</v>
      </c>
      <c r="BR629" s="211" t="s">
        <v>409</v>
      </c>
      <c r="BS629" s="211" t="s">
        <v>409</v>
      </c>
      <c r="BT629" s="211">
        <v>0</v>
      </c>
      <c r="BU629" s="258">
        <v>79.222470088021495</v>
      </c>
      <c r="BV629" s="138">
        <v>29.643433962264147</v>
      </c>
    </row>
    <row r="630" spans="1:74">
      <c r="A630" s="116">
        <v>219</v>
      </c>
      <c r="B630" s="116">
        <f>COUNTIFS($D$2:D630,D630,$F$2:F630,F630)</f>
        <v>1</v>
      </c>
      <c r="C630" s="189">
        <v>9355</v>
      </c>
      <c r="D630" s="284" t="s">
        <v>1243</v>
      </c>
      <c r="E630" s="152" t="s">
        <v>834</v>
      </c>
      <c r="F630" s="152">
        <v>490406010</v>
      </c>
      <c r="G630" s="152">
        <v>69</v>
      </c>
      <c r="H630" s="152" t="s">
        <v>1930</v>
      </c>
      <c r="I630" s="274" t="s">
        <v>93</v>
      </c>
      <c r="J630" s="194" t="s">
        <v>1031</v>
      </c>
      <c r="K630" s="152" t="s">
        <v>670</v>
      </c>
      <c r="L630" s="152">
        <v>10</v>
      </c>
      <c r="M630" s="152">
        <v>1</v>
      </c>
      <c r="N630" s="152" t="s">
        <v>409</v>
      </c>
      <c r="O630" s="152"/>
      <c r="P630" s="152" t="s">
        <v>1908</v>
      </c>
      <c r="Q630" s="152"/>
      <c r="R630" s="116"/>
      <c r="S630" s="261" t="s">
        <v>1477</v>
      </c>
      <c r="T630" s="286" t="s">
        <v>1477</v>
      </c>
      <c r="U630" s="261" t="s">
        <v>1477</v>
      </c>
      <c r="V630" s="262" t="s">
        <v>1502</v>
      </c>
      <c r="W630" s="261" t="s">
        <v>1477</v>
      </c>
      <c r="X630" s="261" t="s">
        <v>1477</v>
      </c>
      <c r="Y630" s="261" t="s">
        <v>1477</v>
      </c>
      <c r="AB630" s="112"/>
      <c r="AC630" s="218" t="s">
        <v>1477</v>
      </c>
      <c r="AD630" s="218" t="s">
        <v>1477</v>
      </c>
      <c r="AE630" s="218" t="s">
        <v>1477</v>
      </c>
      <c r="AF630" s="218" t="s">
        <v>1477</v>
      </c>
      <c r="AG630" s="222" t="s">
        <v>1901</v>
      </c>
      <c r="AH630" s="147">
        <v>29.6</v>
      </c>
      <c r="AI630" s="146">
        <v>41.3</v>
      </c>
      <c r="AJ630" s="145">
        <v>22.5</v>
      </c>
      <c r="AK630" s="139">
        <v>23.2</v>
      </c>
      <c r="AL630" s="144">
        <v>2.36</v>
      </c>
      <c r="AM630" s="139">
        <v>7.96</v>
      </c>
      <c r="AN630" s="139" t="s">
        <v>124</v>
      </c>
      <c r="AO630" s="143">
        <v>16.399999999999999</v>
      </c>
      <c r="AP630" s="116" t="s">
        <v>124</v>
      </c>
      <c r="AQ630" s="116">
        <v>50.3</v>
      </c>
      <c r="AR630" s="116">
        <v>49.7</v>
      </c>
      <c r="AS630" s="142">
        <v>1.0120724346076457</v>
      </c>
      <c r="AT630" s="141" t="s">
        <v>124</v>
      </c>
      <c r="AU630" s="116" t="s">
        <v>124</v>
      </c>
      <c r="AV630" s="139">
        <v>9.93</v>
      </c>
      <c r="AW630" s="139">
        <v>8.92</v>
      </c>
      <c r="AX630" s="139">
        <v>35.64</v>
      </c>
      <c r="AY630" s="278" t="s">
        <v>124</v>
      </c>
      <c r="AZ630" s="278" t="s">
        <v>124</v>
      </c>
      <c r="BA630" s="278" t="s">
        <v>124</v>
      </c>
      <c r="BB630" s="139">
        <v>40.94</v>
      </c>
      <c r="BC630" s="139">
        <v>16.100000000000001</v>
      </c>
      <c r="BD630" s="139">
        <v>6.64</v>
      </c>
      <c r="BE630" s="139">
        <v>29</v>
      </c>
      <c r="BF630" s="139">
        <v>12</v>
      </c>
      <c r="BG630" s="139">
        <v>53.9</v>
      </c>
      <c r="BH630" s="139">
        <v>22.3</v>
      </c>
      <c r="BI630" s="139" t="s">
        <v>124</v>
      </c>
      <c r="BJ630" s="117" t="s">
        <v>792</v>
      </c>
      <c r="BK630" s="211" t="s">
        <v>409</v>
      </c>
      <c r="BL630" s="211" t="s">
        <v>409</v>
      </c>
      <c r="BM630" s="211">
        <v>53</v>
      </c>
      <c r="BN630" s="211">
        <v>0</v>
      </c>
      <c r="BO630" s="211">
        <v>100</v>
      </c>
      <c r="BP630" s="211" t="s">
        <v>409</v>
      </c>
      <c r="BQ630" s="211" t="s">
        <v>409</v>
      </c>
      <c r="BR630" s="211" t="s">
        <v>409</v>
      </c>
      <c r="BS630" s="211" t="s">
        <v>409</v>
      </c>
      <c r="BT630" s="210" t="s">
        <v>409</v>
      </c>
      <c r="BU630" s="258">
        <v>24.253801389149615</v>
      </c>
      <c r="BV630" s="138">
        <v>4.3796610169491525E-2</v>
      </c>
    </row>
    <row r="631" spans="1:74">
      <c r="A631" s="116">
        <v>220</v>
      </c>
      <c r="B631" s="116">
        <f>COUNTIFS($D$2:D631,D631,$F$2:F631,F631)</f>
        <v>5</v>
      </c>
      <c r="C631" s="189">
        <v>9360</v>
      </c>
      <c r="D631" s="154" t="s">
        <v>1935</v>
      </c>
      <c r="E631" s="152" t="s">
        <v>1934</v>
      </c>
      <c r="F631" s="152">
        <v>511219201</v>
      </c>
      <c r="G631" s="152">
        <v>67</v>
      </c>
      <c r="H631" s="152" t="s">
        <v>1930</v>
      </c>
      <c r="I631" s="274" t="s">
        <v>1933</v>
      </c>
      <c r="J631" s="153" t="s">
        <v>812</v>
      </c>
      <c r="K631" s="152" t="s">
        <v>670</v>
      </c>
      <c r="L631" s="152">
        <v>9</v>
      </c>
      <c r="M631" s="152">
        <v>1</v>
      </c>
      <c r="N631" s="152" t="s">
        <v>409</v>
      </c>
      <c r="O631" s="152"/>
      <c r="P631" s="152" t="s">
        <v>1908</v>
      </c>
      <c r="Q631" s="152"/>
      <c r="R631" s="116"/>
      <c r="S631" s="261" t="s">
        <v>1477</v>
      </c>
      <c r="T631" s="286" t="s">
        <v>1477</v>
      </c>
      <c r="U631" s="261" t="s">
        <v>1477</v>
      </c>
      <c r="V631" s="262" t="s">
        <v>1502</v>
      </c>
      <c r="W631" s="261" t="s">
        <v>1477</v>
      </c>
      <c r="X631" s="261" t="s">
        <v>1477</v>
      </c>
      <c r="Y631" s="261" t="s">
        <v>1477</v>
      </c>
      <c r="AB631" s="112"/>
      <c r="AC631" s="218" t="s">
        <v>1477</v>
      </c>
      <c r="AD631" s="218" t="s">
        <v>1477</v>
      </c>
      <c r="AE631" s="218" t="s">
        <v>1477</v>
      </c>
      <c r="AF631" s="218" t="s">
        <v>1477</v>
      </c>
      <c r="AG631" s="222" t="s">
        <v>777</v>
      </c>
      <c r="AH631" s="147">
        <v>55.2</v>
      </c>
      <c r="AI631" s="146">
        <v>38.4</v>
      </c>
      <c r="AJ631" s="145">
        <v>3.01</v>
      </c>
      <c r="AK631" s="139">
        <v>50.7</v>
      </c>
      <c r="AL631" s="144">
        <v>1.29</v>
      </c>
      <c r="AM631" s="139">
        <v>2.33</v>
      </c>
      <c r="AN631" s="139" t="s">
        <v>124</v>
      </c>
      <c r="AO631" s="143">
        <v>5.2</v>
      </c>
      <c r="AP631" s="116" t="s">
        <v>124</v>
      </c>
      <c r="AQ631" s="116">
        <v>48.6</v>
      </c>
      <c r="AR631" s="116">
        <v>51.4</v>
      </c>
      <c r="AS631" s="142">
        <v>0.94552529182879386</v>
      </c>
      <c r="AT631" s="141" t="s">
        <v>124</v>
      </c>
      <c r="AU631" s="116" t="s">
        <v>124</v>
      </c>
      <c r="AV631" s="139">
        <v>7.35</v>
      </c>
      <c r="AW631" s="139">
        <v>11</v>
      </c>
      <c r="AX631" s="140">
        <v>13.44</v>
      </c>
      <c r="AY631" s="278" t="s">
        <v>124</v>
      </c>
      <c r="AZ631" s="278" t="s">
        <v>124</v>
      </c>
      <c r="BA631" s="278" t="s">
        <v>124</v>
      </c>
      <c r="BB631" s="139">
        <v>36.94</v>
      </c>
      <c r="BC631" s="139">
        <v>15.1</v>
      </c>
      <c r="BD631" s="139">
        <v>5.8</v>
      </c>
      <c r="BE631" s="139">
        <v>19.899999999999999</v>
      </c>
      <c r="BF631" s="139">
        <v>7.64</v>
      </c>
      <c r="BG631" s="139">
        <v>61.2</v>
      </c>
      <c r="BH631" s="139">
        <v>23.5</v>
      </c>
      <c r="BI631" s="139" t="s">
        <v>124</v>
      </c>
      <c r="BJ631" s="117" t="s">
        <v>793</v>
      </c>
      <c r="BK631" s="211" t="s">
        <v>409</v>
      </c>
      <c r="BL631" s="211" t="s">
        <v>409</v>
      </c>
      <c r="BM631" s="211">
        <v>139</v>
      </c>
      <c r="BN631" s="211">
        <v>23</v>
      </c>
      <c r="BO631" s="211">
        <v>77</v>
      </c>
      <c r="BP631" s="211">
        <v>0.8</v>
      </c>
      <c r="BQ631" s="211">
        <v>288.2</v>
      </c>
      <c r="BR631" s="211"/>
      <c r="BS631" s="211">
        <v>2.96</v>
      </c>
      <c r="BT631" s="210">
        <v>0</v>
      </c>
      <c r="BU631" s="258">
        <v>18.959212376933895</v>
      </c>
      <c r="BV631" s="138">
        <v>2.0738461538461539E-2</v>
      </c>
    </row>
    <row r="632" spans="1:74">
      <c r="A632" s="116">
        <v>221</v>
      </c>
      <c r="B632" s="116">
        <f>COUNTIFS($D$2:D632,D632,$F$2:F632,F632)</f>
        <v>1</v>
      </c>
      <c r="C632" s="189">
        <v>9361</v>
      </c>
      <c r="D632" s="154" t="s">
        <v>1864</v>
      </c>
      <c r="E632" s="152" t="s">
        <v>834</v>
      </c>
      <c r="F632" s="152">
        <v>5711252305</v>
      </c>
      <c r="G632" s="152">
        <v>61</v>
      </c>
      <c r="H632" s="152" t="s">
        <v>1930</v>
      </c>
      <c r="I632" s="274" t="s">
        <v>150</v>
      </c>
      <c r="J632" s="153" t="s">
        <v>812</v>
      </c>
      <c r="K632" s="152" t="s">
        <v>670</v>
      </c>
      <c r="L632" s="152">
        <v>29</v>
      </c>
      <c r="M632" s="152" t="s">
        <v>868</v>
      </c>
      <c r="N632" s="152" t="s">
        <v>409</v>
      </c>
      <c r="O632" s="152"/>
      <c r="P632" s="152" t="s">
        <v>1908</v>
      </c>
      <c r="Q632" s="152"/>
      <c r="R632" s="116"/>
      <c r="S632" s="261" t="s">
        <v>1521</v>
      </c>
      <c r="T632" s="286" t="s">
        <v>1515</v>
      </c>
      <c r="U632" s="261" t="s">
        <v>1477</v>
      </c>
      <c r="V632" s="270" t="s">
        <v>1514</v>
      </c>
      <c r="W632" s="261" t="s">
        <v>1511</v>
      </c>
      <c r="X632" s="261" t="s">
        <v>1477</v>
      </c>
      <c r="Y632" s="261" t="s">
        <v>1477</v>
      </c>
      <c r="AB632" s="112"/>
      <c r="AC632" s="218">
        <v>29584</v>
      </c>
      <c r="AD632" s="218">
        <v>2219</v>
      </c>
      <c r="AE632" s="218">
        <v>1</v>
      </c>
      <c r="AF632" s="218">
        <v>900</v>
      </c>
      <c r="AG632" s="222" t="s">
        <v>777</v>
      </c>
      <c r="AH632" s="126">
        <v>57</v>
      </c>
      <c r="AI632" s="125">
        <v>39.299999999999997</v>
      </c>
      <c r="AJ632" s="145">
        <v>2.46</v>
      </c>
      <c r="AK632" s="139">
        <v>27.330453563714901</v>
      </c>
      <c r="AL632" s="139">
        <v>1.6206479481641467</v>
      </c>
      <c r="AM632" s="139">
        <v>7.32</v>
      </c>
      <c r="AN632" s="278" t="s">
        <v>124</v>
      </c>
      <c r="AO632" s="139">
        <v>8.84</v>
      </c>
      <c r="AP632" s="272">
        <v>0.78</v>
      </c>
      <c r="AQ632" s="139">
        <v>39.5</v>
      </c>
      <c r="AR632" s="139">
        <v>61.1</v>
      </c>
      <c r="AS632" s="142">
        <v>0.646481178396072</v>
      </c>
      <c r="AT632" s="141">
        <v>0.3</v>
      </c>
      <c r="AU632" s="259" t="s">
        <v>124</v>
      </c>
      <c r="AV632" s="139">
        <v>29.3</v>
      </c>
      <c r="AW632" s="139">
        <v>37.299999999999997</v>
      </c>
      <c r="AX632" s="140">
        <v>15.370000000000001</v>
      </c>
      <c r="AY632" s="140">
        <v>91.1</v>
      </c>
      <c r="AZ632" s="206">
        <v>60158</v>
      </c>
      <c r="BA632" s="140">
        <v>8.9000000000000057</v>
      </c>
      <c r="BB632" s="140">
        <v>34.97</v>
      </c>
      <c r="BC632" s="140">
        <v>16.399999999999999</v>
      </c>
      <c r="BD632" s="140">
        <v>6.46</v>
      </c>
      <c r="BE632" s="140">
        <v>22.7</v>
      </c>
      <c r="BF632" s="140">
        <v>8.91</v>
      </c>
      <c r="BG632" s="139">
        <v>49.9</v>
      </c>
      <c r="BH632" s="139">
        <v>19.600000000000001</v>
      </c>
      <c r="BI632" s="139">
        <v>1.67</v>
      </c>
      <c r="BJ632" s="117" t="s">
        <v>793</v>
      </c>
      <c r="BK632" s="214" t="s">
        <v>409</v>
      </c>
      <c r="BL632" s="214" t="s">
        <v>409</v>
      </c>
      <c r="BM632" s="211">
        <v>375</v>
      </c>
      <c r="BN632" s="211">
        <v>7.5</v>
      </c>
      <c r="BO632" s="211">
        <v>92.5</v>
      </c>
      <c r="BP632" s="212" t="s">
        <v>409</v>
      </c>
      <c r="BQ632" s="212" t="s">
        <v>409</v>
      </c>
      <c r="BR632" s="212" t="s">
        <v>409</v>
      </c>
      <c r="BS632" s="212" t="s">
        <v>409</v>
      </c>
      <c r="BT632" s="210">
        <v>0</v>
      </c>
      <c r="BU632" s="258">
        <v>36.712034383954155</v>
      </c>
      <c r="BV632" s="138">
        <v>0.24322033898305084</v>
      </c>
    </row>
    <row r="633" spans="1:74">
      <c r="A633" s="116">
        <v>222</v>
      </c>
      <c r="B633" s="116">
        <f>COUNTIFS($D$2:D633,D633,$F$2:F633,F633)</f>
        <v>1</v>
      </c>
      <c r="C633" s="189">
        <v>9362</v>
      </c>
      <c r="D633" s="154" t="s">
        <v>1932</v>
      </c>
      <c r="E633" s="152" t="s">
        <v>899</v>
      </c>
      <c r="F633" s="152">
        <v>9101176150</v>
      </c>
      <c r="G633" s="152">
        <v>27</v>
      </c>
      <c r="H633" s="152" t="s">
        <v>1930</v>
      </c>
      <c r="I633" s="274" t="s">
        <v>1931</v>
      </c>
      <c r="J633" s="153" t="s">
        <v>812</v>
      </c>
      <c r="K633" s="152" t="s">
        <v>670</v>
      </c>
      <c r="L633" s="152">
        <v>19</v>
      </c>
      <c r="M633" s="152" t="s">
        <v>868</v>
      </c>
      <c r="N633" s="152" t="s">
        <v>409</v>
      </c>
      <c r="O633" s="152"/>
      <c r="P633" s="152" t="s">
        <v>1908</v>
      </c>
      <c r="Q633" s="152"/>
      <c r="R633" s="116"/>
      <c r="S633" s="261" t="s">
        <v>1521</v>
      </c>
      <c r="T633" s="286" t="s">
        <v>1515</v>
      </c>
      <c r="U633" s="261" t="s">
        <v>1477</v>
      </c>
      <c r="V633" s="270" t="s">
        <v>1514</v>
      </c>
      <c r="W633" s="261" t="s">
        <v>1511</v>
      </c>
      <c r="X633" s="261" t="s">
        <v>1477</v>
      </c>
      <c r="Y633" s="261" t="s">
        <v>1477</v>
      </c>
      <c r="AB633" s="112"/>
      <c r="AC633" s="218">
        <v>11864</v>
      </c>
      <c r="AD633" s="218">
        <v>890</v>
      </c>
      <c r="AE633" s="218" t="s">
        <v>1477</v>
      </c>
      <c r="AF633" s="218" t="s">
        <v>1477</v>
      </c>
      <c r="AG633" s="222" t="s">
        <v>781</v>
      </c>
      <c r="AH633" s="126">
        <v>78.599999999999994</v>
      </c>
      <c r="AI633" s="125">
        <v>18.399999999999999</v>
      </c>
      <c r="AJ633" s="145">
        <v>1.51</v>
      </c>
      <c r="AK633" s="139">
        <v>52.4</v>
      </c>
      <c r="AL633" s="139">
        <v>4.333333333333333</v>
      </c>
      <c r="AM633" s="139">
        <v>8.51</v>
      </c>
      <c r="AN633" s="278" t="s">
        <v>124</v>
      </c>
      <c r="AO633" s="139">
        <v>2.36</v>
      </c>
      <c r="AP633" s="272">
        <v>0.19</v>
      </c>
      <c r="AQ633" s="139">
        <v>40.5</v>
      </c>
      <c r="AR633" s="139">
        <v>60</v>
      </c>
      <c r="AS633" s="142">
        <v>0.67500000000000004</v>
      </c>
      <c r="AT633" s="141">
        <v>0.36</v>
      </c>
      <c r="AU633" s="259" t="s">
        <v>124</v>
      </c>
      <c r="AV633" s="139">
        <v>22.4</v>
      </c>
      <c r="AW633" s="139">
        <v>26.9</v>
      </c>
      <c r="AX633" s="140">
        <v>2.06</v>
      </c>
      <c r="AY633" s="140">
        <v>89.9</v>
      </c>
      <c r="AZ633" s="206">
        <v>66191</v>
      </c>
      <c r="BA633" s="140">
        <v>10.099999999999994</v>
      </c>
      <c r="BB633" s="140">
        <v>16.36</v>
      </c>
      <c r="BC633" s="140">
        <v>2.44</v>
      </c>
      <c r="BD633" s="140">
        <v>0.45</v>
      </c>
      <c r="BE633" s="140">
        <v>8.77</v>
      </c>
      <c r="BF633" s="140">
        <v>1.61</v>
      </c>
      <c r="BG633" s="139">
        <v>77.900000000000006</v>
      </c>
      <c r="BH633" s="139">
        <v>14.3</v>
      </c>
      <c r="BI633" s="139">
        <v>0.55000000000000004</v>
      </c>
      <c r="BJ633" s="117" t="s">
        <v>793</v>
      </c>
      <c r="BK633" s="211" t="s">
        <v>409</v>
      </c>
      <c r="BL633" s="208" t="s">
        <v>409</v>
      </c>
      <c r="BM633" s="208">
        <v>405</v>
      </c>
      <c r="BN633" s="283">
        <v>6.7</v>
      </c>
      <c r="BO633" s="283">
        <v>93.3</v>
      </c>
      <c r="BP633" s="283" t="s">
        <v>409</v>
      </c>
      <c r="BQ633" s="283" t="s">
        <v>409</v>
      </c>
      <c r="BR633" s="283" t="s">
        <v>409</v>
      </c>
      <c r="BS633" s="208" t="s">
        <v>409</v>
      </c>
      <c r="BT633" s="210">
        <v>0</v>
      </c>
      <c r="BU633" s="258">
        <v>37.745756502625476</v>
      </c>
      <c r="BV633" s="138">
        <v>0.26878260869565218</v>
      </c>
    </row>
    <row r="634" spans="1:74">
      <c r="A634" s="116">
        <v>223</v>
      </c>
      <c r="B634" s="116">
        <f>COUNTIFS($D$2:D634,D634,$F$2:F634,F634)</f>
        <v>2</v>
      </c>
      <c r="C634" s="189">
        <v>9363</v>
      </c>
      <c r="D634" s="154" t="s">
        <v>77</v>
      </c>
      <c r="E634" s="152" t="s">
        <v>1027</v>
      </c>
      <c r="F634" s="152">
        <v>430517417</v>
      </c>
      <c r="G634" s="152">
        <v>75</v>
      </c>
      <c r="H634" s="152" t="s">
        <v>1930</v>
      </c>
      <c r="I634" s="274" t="s">
        <v>78</v>
      </c>
      <c r="J634" s="153" t="s">
        <v>812</v>
      </c>
      <c r="K634" s="152" t="s">
        <v>670</v>
      </c>
      <c r="L634" s="152">
        <v>17</v>
      </c>
      <c r="M634" s="152" t="s">
        <v>1410</v>
      </c>
      <c r="N634" s="152" t="s">
        <v>409</v>
      </c>
      <c r="O634" s="152"/>
      <c r="P634" s="152" t="s">
        <v>1908</v>
      </c>
      <c r="Q634" s="152"/>
      <c r="R634" s="116"/>
      <c r="S634" s="261" t="s">
        <v>1521</v>
      </c>
      <c r="T634" s="286" t="s">
        <v>1515</v>
      </c>
      <c r="U634" s="261" t="s">
        <v>1477</v>
      </c>
      <c r="V634" s="270" t="s">
        <v>1514</v>
      </c>
      <c r="W634" s="261" t="s">
        <v>1511</v>
      </c>
      <c r="X634" s="261" t="s">
        <v>1477</v>
      </c>
      <c r="Y634" s="261" t="s">
        <v>1477</v>
      </c>
      <c r="AB634" s="112"/>
      <c r="AC634" s="218">
        <v>67043</v>
      </c>
      <c r="AD634" s="218">
        <v>5028</v>
      </c>
      <c r="AE634" s="218">
        <v>3</v>
      </c>
      <c r="AF634" s="218">
        <v>1100</v>
      </c>
      <c r="AG634" s="222" t="s">
        <v>781</v>
      </c>
      <c r="AH634" s="126">
        <v>51</v>
      </c>
      <c r="AI634" s="125">
        <v>40.9</v>
      </c>
      <c r="AJ634" s="145">
        <v>5.84</v>
      </c>
      <c r="AK634" s="139">
        <v>5.0193037974683534</v>
      </c>
      <c r="AL634" s="139">
        <v>1.6731012658227847E-2</v>
      </c>
      <c r="AM634" s="139">
        <v>0.54</v>
      </c>
      <c r="AN634" s="278" t="s">
        <v>124</v>
      </c>
      <c r="AO634" s="139">
        <v>7.41</v>
      </c>
      <c r="AP634" s="272">
        <v>0.17</v>
      </c>
      <c r="AQ634" s="139">
        <v>66.900000000000006</v>
      </c>
      <c r="AR634" s="139">
        <v>33.799999999999997</v>
      </c>
      <c r="AS634" s="142">
        <v>1.9792899408284026</v>
      </c>
      <c r="AT634" s="141">
        <v>0.27</v>
      </c>
      <c r="AU634" s="259" t="s">
        <v>124</v>
      </c>
      <c r="AV634" s="139">
        <v>19.5</v>
      </c>
      <c r="AW634" s="139">
        <v>24.8</v>
      </c>
      <c r="AX634" s="140">
        <v>20.22</v>
      </c>
      <c r="AY634" s="140">
        <v>98.1</v>
      </c>
      <c r="AZ634" s="206">
        <v>95925</v>
      </c>
      <c r="BA634" s="140">
        <v>1.9000000000000057</v>
      </c>
      <c r="BB634" s="140">
        <v>39.32</v>
      </c>
      <c r="BC634" s="140">
        <v>22.8</v>
      </c>
      <c r="BD634" s="140">
        <v>9.32</v>
      </c>
      <c r="BE634" s="140">
        <v>26.8</v>
      </c>
      <c r="BF634" s="140">
        <v>10.9</v>
      </c>
      <c r="BG634" s="139">
        <v>46.7</v>
      </c>
      <c r="BH634" s="139">
        <v>19.100000000000001</v>
      </c>
      <c r="BI634" s="139">
        <v>0.98</v>
      </c>
      <c r="BJ634" s="117" t="s">
        <v>793</v>
      </c>
      <c r="BK634" s="211" t="s">
        <v>409</v>
      </c>
      <c r="BL634" s="211" t="s">
        <v>409</v>
      </c>
      <c r="BM634" s="211">
        <v>506</v>
      </c>
      <c r="BN634" s="211">
        <v>3.4</v>
      </c>
      <c r="BO634" s="211">
        <v>96.6</v>
      </c>
      <c r="BP634" s="211" t="s">
        <v>409</v>
      </c>
      <c r="BQ634" s="211" t="s">
        <v>409</v>
      </c>
      <c r="BR634" s="211" t="s">
        <v>409</v>
      </c>
      <c r="BS634" s="211" t="s">
        <v>409</v>
      </c>
      <c r="BT634" s="210">
        <v>0</v>
      </c>
      <c r="BU634" s="258">
        <v>1.1430075711837877</v>
      </c>
      <c r="BV634" s="138">
        <v>0.20717142857142859</v>
      </c>
    </row>
    <row r="635" spans="1:74">
      <c r="A635" s="116">
        <v>224</v>
      </c>
      <c r="B635" s="116">
        <f>COUNTIFS($D$2:D635,D635,$F$2:F635,F635)</f>
        <v>2</v>
      </c>
      <c r="C635" s="189">
        <v>9364</v>
      </c>
      <c r="D635" s="154" t="s">
        <v>79</v>
      </c>
      <c r="E635" s="152" t="s">
        <v>1305</v>
      </c>
      <c r="F635" s="152">
        <v>5904041286</v>
      </c>
      <c r="G635" s="152">
        <v>59</v>
      </c>
      <c r="H635" s="152" t="s">
        <v>1930</v>
      </c>
      <c r="I635" s="274" t="s">
        <v>80</v>
      </c>
      <c r="J635" s="153" t="s">
        <v>812</v>
      </c>
      <c r="K635" s="152" t="s">
        <v>670</v>
      </c>
      <c r="L635" s="152">
        <v>18</v>
      </c>
      <c r="M635" s="152" t="s">
        <v>1006</v>
      </c>
      <c r="N635" s="152" t="s">
        <v>409</v>
      </c>
      <c r="O635" s="152"/>
      <c r="P635" s="152" t="s">
        <v>1908</v>
      </c>
      <c r="Q635" s="152"/>
      <c r="R635" s="116"/>
      <c r="S635" s="269" t="s">
        <v>1521</v>
      </c>
      <c r="T635" s="319" t="s">
        <v>1515</v>
      </c>
      <c r="U635" s="269" t="s">
        <v>1477</v>
      </c>
      <c r="V635" s="270" t="s">
        <v>1514</v>
      </c>
      <c r="W635" s="261" t="s">
        <v>1511</v>
      </c>
      <c r="X635" s="269" t="s">
        <v>1477</v>
      </c>
      <c r="Y635" s="269" t="s">
        <v>1477</v>
      </c>
      <c r="AB635" s="112"/>
      <c r="AC635" s="218">
        <v>291</v>
      </c>
      <c r="AD635" s="218">
        <v>21857</v>
      </c>
      <c r="AE635" s="218">
        <v>4</v>
      </c>
      <c r="AF635" s="218">
        <v>5000</v>
      </c>
      <c r="AG635" s="222" t="s">
        <v>777</v>
      </c>
      <c r="AH635" s="126">
        <v>19.8</v>
      </c>
      <c r="AI635" s="125">
        <v>30.3</v>
      </c>
      <c r="AJ635" s="145">
        <v>45</v>
      </c>
      <c r="AK635" s="139">
        <v>2.0054662379421222</v>
      </c>
      <c r="AL635" s="139">
        <v>4.6591639871382635E-3</v>
      </c>
      <c r="AM635" s="139">
        <v>0.15</v>
      </c>
      <c r="AN635" s="278" t="s">
        <v>124</v>
      </c>
      <c r="AO635" s="139">
        <v>0</v>
      </c>
      <c r="AP635" s="272">
        <v>0.2</v>
      </c>
      <c r="AQ635" s="139">
        <v>64.2</v>
      </c>
      <c r="AR635" s="139">
        <v>36.6</v>
      </c>
      <c r="AS635" s="142">
        <v>1.7540983606557377</v>
      </c>
      <c r="AT635" s="141">
        <v>1.6E-2</v>
      </c>
      <c r="AU635" s="259" t="s">
        <v>124</v>
      </c>
      <c r="AV635" s="139">
        <v>12.6</v>
      </c>
      <c r="AW635" s="139">
        <v>15.3</v>
      </c>
      <c r="AX635" s="140">
        <v>14.84</v>
      </c>
      <c r="AY635" s="140">
        <v>89.9</v>
      </c>
      <c r="AZ635" s="206">
        <v>60328</v>
      </c>
      <c r="BA635" s="140">
        <v>10.099999999999994</v>
      </c>
      <c r="BB635" s="140">
        <v>24.71</v>
      </c>
      <c r="BC635" s="140">
        <v>14.7</v>
      </c>
      <c r="BD635" s="140">
        <v>4.4400000000000004</v>
      </c>
      <c r="BE635" s="140">
        <v>34.299999999999997</v>
      </c>
      <c r="BF635" s="140">
        <v>10.4</v>
      </c>
      <c r="BG635" s="139">
        <v>32.6</v>
      </c>
      <c r="BH635" s="139">
        <v>9.8699999999999992</v>
      </c>
      <c r="BI635" s="139">
        <v>0.56000000000000005</v>
      </c>
      <c r="BJ635" s="118" t="s">
        <v>786</v>
      </c>
      <c r="BK635" s="211" t="s">
        <v>409</v>
      </c>
      <c r="BL635" s="211" t="s">
        <v>409</v>
      </c>
      <c r="BM635" s="211">
        <v>877</v>
      </c>
      <c r="BN635" s="211">
        <v>39.6</v>
      </c>
      <c r="BO635" s="211">
        <v>60.4</v>
      </c>
      <c r="BP635" s="211" t="s">
        <v>409</v>
      </c>
      <c r="BQ635" s="211" t="s">
        <v>409</v>
      </c>
      <c r="BR635" s="211" t="s">
        <v>409</v>
      </c>
      <c r="BS635" s="211" t="s">
        <v>409</v>
      </c>
      <c r="BT635" s="210">
        <v>0</v>
      </c>
      <c r="BU635" s="258">
        <v>1.9566440752611876</v>
      </c>
      <c r="BV635" s="138">
        <v>0.26656666666666667</v>
      </c>
    </row>
    <row r="636" spans="1:74">
      <c r="A636" s="116">
        <v>225</v>
      </c>
      <c r="B636" s="116">
        <f>COUNTIFS($D$2:D636,D636,$F$2:F636,F636)</f>
        <v>4</v>
      </c>
      <c r="C636" s="189">
        <v>9382</v>
      </c>
      <c r="D636" s="154" t="s">
        <v>81</v>
      </c>
      <c r="E636" s="152" t="s">
        <v>1183</v>
      </c>
      <c r="F636" s="152">
        <v>375515445</v>
      </c>
      <c r="G636" s="152">
        <v>81</v>
      </c>
      <c r="H636" s="152" t="s">
        <v>1928</v>
      </c>
      <c r="I636" s="274" t="s">
        <v>82</v>
      </c>
      <c r="J636" s="153" t="s">
        <v>812</v>
      </c>
      <c r="K636" s="152" t="s">
        <v>670</v>
      </c>
      <c r="L636" s="152">
        <v>49</v>
      </c>
      <c r="M636" s="152" t="s">
        <v>1006</v>
      </c>
      <c r="N636" s="152" t="s">
        <v>409</v>
      </c>
      <c r="O636" s="152"/>
      <c r="P636" s="152" t="s">
        <v>1908</v>
      </c>
      <c r="Q636" s="152"/>
      <c r="R636" s="287"/>
      <c r="S636" s="261" t="s">
        <v>1521</v>
      </c>
      <c r="T636" s="286" t="s">
        <v>1515</v>
      </c>
      <c r="U636" s="261" t="s">
        <v>1477</v>
      </c>
      <c r="V636" s="270" t="s">
        <v>1514</v>
      </c>
      <c r="W636" s="261" t="s">
        <v>1511</v>
      </c>
      <c r="X636" s="261" t="s">
        <v>1477</v>
      </c>
      <c r="Y636" s="261" t="s">
        <v>1477</v>
      </c>
      <c r="AB636" s="112"/>
      <c r="AC636" s="218">
        <v>58704</v>
      </c>
      <c r="AD636" s="218">
        <v>4403</v>
      </c>
      <c r="AE636" s="218">
        <v>2</v>
      </c>
      <c r="AF636" s="218">
        <v>1000</v>
      </c>
      <c r="AG636" s="222" t="s">
        <v>777</v>
      </c>
      <c r="AH636" s="126">
        <v>17.899999999999999</v>
      </c>
      <c r="AI636" s="125">
        <v>33.6</v>
      </c>
      <c r="AJ636" s="145">
        <v>43.8</v>
      </c>
      <c r="AK636" s="139">
        <v>10.221842105263155</v>
      </c>
      <c r="AL636" s="139">
        <v>0.98792105263157881</v>
      </c>
      <c r="AM636" s="139">
        <v>15.2</v>
      </c>
      <c r="AN636" s="278" t="s">
        <v>124</v>
      </c>
      <c r="AO636" s="139">
        <v>2.19</v>
      </c>
      <c r="AP636" s="272">
        <v>0.1</v>
      </c>
      <c r="AQ636" s="139">
        <v>51.3</v>
      </c>
      <c r="AR636" s="139">
        <v>49.6</v>
      </c>
      <c r="AS636" s="142">
        <v>1.034274193548387</v>
      </c>
      <c r="AT636" s="141">
        <v>0.35</v>
      </c>
      <c r="AU636" s="259" t="s">
        <v>124</v>
      </c>
      <c r="AV636" s="139">
        <v>15.4</v>
      </c>
      <c r="AW636" s="139">
        <v>17.2</v>
      </c>
      <c r="AX636" s="140">
        <v>17.310000000000002</v>
      </c>
      <c r="AY636" s="140">
        <v>99</v>
      </c>
      <c r="AZ636" s="206">
        <v>55605</v>
      </c>
      <c r="BA636" s="140">
        <v>1</v>
      </c>
      <c r="BB636" s="140">
        <v>31.01</v>
      </c>
      <c r="BC636" s="140">
        <v>7.46</v>
      </c>
      <c r="BD636" s="140">
        <v>2.5099999999999998</v>
      </c>
      <c r="BE636" s="140">
        <v>44</v>
      </c>
      <c r="BF636" s="140">
        <v>14.8</v>
      </c>
      <c r="BG636" s="139">
        <v>40.700000000000003</v>
      </c>
      <c r="BH636" s="139">
        <v>13.7</v>
      </c>
      <c r="BI636" s="139">
        <v>0.63</v>
      </c>
      <c r="BJ636" s="116" t="s">
        <v>789</v>
      </c>
      <c r="BK636" s="211" t="s">
        <v>409</v>
      </c>
      <c r="BL636" s="211" t="s">
        <v>409</v>
      </c>
      <c r="BM636" s="211">
        <v>646</v>
      </c>
      <c r="BN636" s="211">
        <v>42</v>
      </c>
      <c r="BO636" s="211">
        <v>58</v>
      </c>
      <c r="BP636" s="211">
        <v>0.2</v>
      </c>
      <c r="BQ636" s="211">
        <v>815.4</v>
      </c>
      <c r="BR636" s="211" t="s">
        <v>409</v>
      </c>
      <c r="BS636" s="211">
        <v>8.1199999999999992</v>
      </c>
      <c r="BT636" s="210">
        <v>0</v>
      </c>
      <c r="BU636" s="258">
        <v>0.51915419134219953</v>
      </c>
      <c r="BV636" s="138">
        <v>0.13586666666666666</v>
      </c>
    </row>
    <row r="637" spans="1:74">
      <c r="A637" s="116">
        <v>226</v>
      </c>
      <c r="B637" s="116">
        <f>COUNTIFS($D$2:D637,D637,$F$2:F637,F637)</f>
        <v>2</v>
      </c>
      <c r="C637" s="189">
        <v>9383</v>
      </c>
      <c r="D637" s="154" t="s">
        <v>1929</v>
      </c>
      <c r="E637" s="152" t="s">
        <v>934</v>
      </c>
      <c r="F637" s="152">
        <v>7107205325</v>
      </c>
      <c r="G637" s="152">
        <v>47</v>
      </c>
      <c r="H637" s="152" t="s">
        <v>1928</v>
      </c>
      <c r="I637" s="274" t="s">
        <v>150</v>
      </c>
      <c r="J637" s="153" t="s">
        <v>812</v>
      </c>
      <c r="K637" s="152" t="s">
        <v>670</v>
      </c>
      <c r="L637" s="152">
        <v>8</v>
      </c>
      <c r="M637" s="152" t="s">
        <v>844</v>
      </c>
      <c r="N637" s="152" t="s">
        <v>409</v>
      </c>
      <c r="O637" s="152"/>
      <c r="P637" s="152" t="s">
        <v>1908</v>
      </c>
      <c r="Q637" s="152"/>
      <c r="R637" s="287"/>
      <c r="S637" s="261" t="s">
        <v>1477</v>
      </c>
      <c r="T637" s="286" t="s">
        <v>1477</v>
      </c>
      <c r="U637" s="261" t="s">
        <v>1477</v>
      </c>
      <c r="V637" s="262" t="s">
        <v>1502</v>
      </c>
      <c r="W637" s="262" t="s">
        <v>1511</v>
      </c>
      <c r="X637" s="261" t="s">
        <v>1477</v>
      </c>
      <c r="Y637" s="261" t="s">
        <v>1477</v>
      </c>
      <c r="AB637" s="112"/>
      <c r="AC637" s="218">
        <v>17808</v>
      </c>
      <c r="AD637" s="218">
        <v>178</v>
      </c>
      <c r="AE637" s="218" t="s">
        <v>1477</v>
      </c>
      <c r="AF637" s="218" t="s">
        <v>1477</v>
      </c>
      <c r="AG637" s="222" t="s">
        <v>781</v>
      </c>
      <c r="AH637" s="147">
        <v>65</v>
      </c>
      <c r="AI637" s="146">
        <v>28.3</v>
      </c>
      <c r="AJ637" s="145">
        <v>4.72</v>
      </c>
      <c r="AK637" s="139">
        <v>60</v>
      </c>
      <c r="AL637" s="144">
        <v>1.41</v>
      </c>
      <c r="AM637" s="139">
        <v>2.17</v>
      </c>
      <c r="AN637" s="139" t="s">
        <v>124</v>
      </c>
      <c r="AO637" s="143">
        <v>9.65</v>
      </c>
      <c r="AP637" s="116" t="s">
        <v>124</v>
      </c>
      <c r="AQ637" s="116">
        <v>50.3</v>
      </c>
      <c r="AR637" s="116">
        <v>50.6</v>
      </c>
      <c r="AS637" s="142">
        <v>0.99407114624505921</v>
      </c>
      <c r="AT637" s="141">
        <v>2.7</v>
      </c>
      <c r="AU637" s="116" t="s">
        <v>124</v>
      </c>
      <c r="AV637" s="139">
        <v>7.9</v>
      </c>
      <c r="AW637" s="139">
        <v>14.4</v>
      </c>
      <c r="AX637" s="140">
        <v>11</v>
      </c>
      <c r="AY637" s="278" t="s">
        <v>124</v>
      </c>
      <c r="AZ637" s="278" t="s">
        <v>124</v>
      </c>
      <c r="BA637" s="278" t="s">
        <v>124</v>
      </c>
      <c r="BB637" s="139">
        <v>27.5</v>
      </c>
      <c r="BC637" s="139">
        <v>22</v>
      </c>
      <c r="BD637" s="139">
        <v>6.23</v>
      </c>
      <c r="BE637" s="139">
        <v>16.8</v>
      </c>
      <c r="BF637" s="139">
        <v>4.7699999999999996</v>
      </c>
      <c r="BG637" s="139">
        <v>58.3</v>
      </c>
      <c r="BH637" s="139">
        <v>16.5</v>
      </c>
      <c r="BI637" s="139" t="s">
        <v>124</v>
      </c>
      <c r="BJ637" s="117" t="s">
        <v>793</v>
      </c>
      <c r="BK637" s="211" t="s">
        <v>409</v>
      </c>
      <c r="BL637" s="211" t="s">
        <v>409</v>
      </c>
      <c r="BM637" s="211">
        <v>600</v>
      </c>
      <c r="BN637" s="211">
        <v>14.5</v>
      </c>
      <c r="BO637" s="211">
        <v>85.5</v>
      </c>
      <c r="BP637" s="211" t="s">
        <v>409</v>
      </c>
      <c r="BQ637" s="211" t="s">
        <v>409</v>
      </c>
      <c r="BR637" s="211" t="s">
        <v>409</v>
      </c>
      <c r="BS637" s="211" t="s">
        <v>409</v>
      </c>
      <c r="BT637" s="210">
        <v>0</v>
      </c>
      <c r="BU637" s="258">
        <v>31.022088236999245</v>
      </c>
      <c r="BV637" s="138">
        <v>0.18451724137931036</v>
      </c>
    </row>
    <row r="638" spans="1:74">
      <c r="A638" s="116">
        <v>227</v>
      </c>
      <c r="B638" s="116">
        <f>COUNTIFS($D$2:D638,D638,$F$2:F638,F638)</f>
        <v>4</v>
      </c>
      <c r="C638" s="189">
        <v>9395</v>
      </c>
      <c r="D638" s="154" t="s">
        <v>900</v>
      </c>
      <c r="E638" s="152" t="s">
        <v>899</v>
      </c>
      <c r="F638" s="325" t="s">
        <v>898</v>
      </c>
      <c r="G638" s="152">
        <v>15</v>
      </c>
      <c r="H638" s="152" t="s">
        <v>1919</v>
      </c>
      <c r="I638" s="324" t="s">
        <v>897</v>
      </c>
      <c r="J638" s="192" t="s">
        <v>896</v>
      </c>
      <c r="K638" s="152" t="s">
        <v>670</v>
      </c>
      <c r="L638" s="152">
        <v>25</v>
      </c>
      <c r="M638" s="152" t="s">
        <v>1344</v>
      </c>
      <c r="N638" s="152" t="s">
        <v>409</v>
      </c>
      <c r="O638" s="152"/>
      <c r="P638" s="152" t="s">
        <v>1927</v>
      </c>
      <c r="Q638" s="152"/>
      <c r="R638" s="116"/>
      <c r="S638" s="351" t="s">
        <v>1521</v>
      </c>
      <c r="T638" s="286" t="s">
        <v>1515</v>
      </c>
      <c r="U638" s="350" t="s">
        <v>1477</v>
      </c>
      <c r="V638" s="264" t="s">
        <v>1514</v>
      </c>
      <c r="W638" s="261" t="s">
        <v>1511</v>
      </c>
      <c r="X638" s="261" t="s">
        <v>1477</v>
      </c>
      <c r="Y638" s="261" t="s">
        <v>1477</v>
      </c>
      <c r="AB638" s="112"/>
      <c r="AC638" s="218">
        <v>82000</v>
      </c>
      <c r="AD638" s="218">
        <v>20500</v>
      </c>
      <c r="AE638" s="218"/>
      <c r="AF638" s="218"/>
      <c r="AG638" s="222"/>
      <c r="AH638" s="126">
        <v>41.9</v>
      </c>
      <c r="AI638" s="125">
        <v>9.74</v>
      </c>
      <c r="AJ638" s="145">
        <v>45.6</v>
      </c>
      <c r="AK638" s="116">
        <v>25.8</v>
      </c>
      <c r="AL638" s="144">
        <v>1.4</v>
      </c>
      <c r="AM638" s="116">
        <v>3.5</v>
      </c>
      <c r="AN638" s="116" t="s">
        <v>124</v>
      </c>
      <c r="AO638" s="122">
        <v>2.4</v>
      </c>
      <c r="AP638" s="119">
        <v>0.1</v>
      </c>
      <c r="AQ638" s="116">
        <v>80.099999999999994</v>
      </c>
      <c r="AR638" s="116">
        <v>18.7</v>
      </c>
      <c r="AS638" s="142">
        <v>4.2834224598930479</v>
      </c>
      <c r="AT638" s="141">
        <v>1.1000000000000001</v>
      </c>
      <c r="AU638" s="116" t="s">
        <v>124</v>
      </c>
      <c r="AV638" s="116">
        <v>25</v>
      </c>
      <c r="AW638" s="119">
        <v>15.1</v>
      </c>
      <c r="AX638" s="140">
        <v>4.59</v>
      </c>
      <c r="AY638" s="140">
        <v>55.8</v>
      </c>
      <c r="AZ638" s="206">
        <v>24888</v>
      </c>
      <c r="BA638" s="140">
        <v>44.2</v>
      </c>
      <c r="BB638" s="140">
        <v>5.27</v>
      </c>
      <c r="BC638" s="140">
        <v>10.9</v>
      </c>
      <c r="BD638" s="140">
        <v>1.06</v>
      </c>
      <c r="BE638" s="140">
        <v>36.200000000000003</v>
      </c>
      <c r="BF638" s="140">
        <v>3.53</v>
      </c>
      <c r="BG638" s="139">
        <v>6.99</v>
      </c>
      <c r="BH638" s="139">
        <v>0.68</v>
      </c>
      <c r="BI638" s="139">
        <v>0.46</v>
      </c>
      <c r="BJ638" s="116" t="s">
        <v>790</v>
      </c>
      <c r="BK638" s="211" t="s">
        <v>409</v>
      </c>
      <c r="BL638" s="211" t="s">
        <v>409</v>
      </c>
      <c r="BM638" s="211" t="s">
        <v>409</v>
      </c>
      <c r="BN638" s="211" t="s">
        <v>409</v>
      </c>
      <c r="BO638" s="211" t="s">
        <v>409</v>
      </c>
      <c r="BP638" s="211" t="s">
        <v>409</v>
      </c>
      <c r="BQ638" s="211" t="s">
        <v>409</v>
      </c>
      <c r="BR638" s="211" t="s">
        <v>409</v>
      </c>
      <c r="BS638" s="211" t="s">
        <v>409</v>
      </c>
      <c r="BT638" s="211">
        <v>0</v>
      </c>
      <c r="BU638" s="258">
        <v>29.881005326015035</v>
      </c>
      <c r="BV638" s="138">
        <v>2.9383466666666669</v>
      </c>
    </row>
    <row r="639" spans="1:74">
      <c r="A639" s="116">
        <v>228</v>
      </c>
      <c r="B639" s="116">
        <f>COUNTIFS($D$2:D639,D639,$F$2:F639,F639)</f>
        <v>1</v>
      </c>
      <c r="C639" s="189">
        <v>9405</v>
      </c>
      <c r="D639" s="154" t="s">
        <v>1926</v>
      </c>
      <c r="E639" s="152" t="s">
        <v>1925</v>
      </c>
      <c r="F639" s="152">
        <v>415113953</v>
      </c>
      <c r="G639" s="152">
        <v>77</v>
      </c>
      <c r="H639" s="152" t="s">
        <v>1919</v>
      </c>
      <c r="I639" s="274" t="s">
        <v>60</v>
      </c>
      <c r="J639" s="153" t="s">
        <v>812</v>
      </c>
      <c r="K639" s="152" t="s">
        <v>670</v>
      </c>
      <c r="L639" s="152">
        <v>11</v>
      </c>
      <c r="M639" s="152">
        <v>1</v>
      </c>
      <c r="N639" s="152" t="s">
        <v>409</v>
      </c>
      <c r="O639" s="152"/>
      <c r="P639" s="152" t="s">
        <v>1908</v>
      </c>
      <c r="Q639" s="152"/>
      <c r="R639" s="116"/>
      <c r="S639" s="261" t="s">
        <v>1477</v>
      </c>
      <c r="T639" s="261" t="s">
        <v>1477</v>
      </c>
      <c r="U639" s="261" t="s">
        <v>1477</v>
      </c>
      <c r="V639" s="262" t="s">
        <v>1502</v>
      </c>
      <c r="W639" s="261" t="s">
        <v>1477</v>
      </c>
      <c r="X639" s="261" t="s">
        <v>1477</v>
      </c>
      <c r="Y639" s="261" t="s">
        <v>1477</v>
      </c>
      <c r="AB639" s="112"/>
      <c r="AC639" s="218">
        <v>11814</v>
      </c>
      <c r="AD639" s="218">
        <v>88</v>
      </c>
      <c r="AE639" s="218" t="s">
        <v>1477</v>
      </c>
      <c r="AF639" s="218" t="s">
        <v>1477</v>
      </c>
      <c r="AG639" s="222" t="s">
        <v>777</v>
      </c>
      <c r="AH639" s="147">
        <v>14.5</v>
      </c>
      <c r="AI639" s="146">
        <v>13.2</v>
      </c>
      <c r="AJ639" s="145">
        <v>66.3</v>
      </c>
      <c r="AK639" s="139">
        <v>10.7</v>
      </c>
      <c r="AL639" s="144">
        <v>0.98</v>
      </c>
      <c r="AM639" s="139">
        <v>7.48</v>
      </c>
      <c r="AN639" s="139" t="s">
        <v>124</v>
      </c>
      <c r="AO639" s="143">
        <v>2.2999999999999998</v>
      </c>
      <c r="AP639" s="116" t="s">
        <v>124</v>
      </c>
      <c r="AQ639" s="116">
        <v>38.6</v>
      </c>
      <c r="AR639" s="116">
        <v>61.4</v>
      </c>
      <c r="AS639" s="142">
        <v>0.62866449511400657</v>
      </c>
      <c r="AT639" s="141" t="s">
        <v>124</v>
      </c>
      <c r="AU639" s="116" t="s">
        <v>124</v>
      </c>
      <c r="AV639" s="139">
        <v>3.83</v>
      </c>
      <c r="AW639" s="139">
        <v>5.86</v>
      </c>
      <c r="AX639" s="140">
        <v>6.63</v>
      </c>
      <c r="AY639" s="278" t="s">
        <v>124</v>
      </c>
      <c r="AZ639" s="278" t="s">
        <v>124</v>
      </c>
      <c r="BA639" s="278" t="s">
        <v>124</v>
      </c>
      <c r="BB639" s="139">
        <v>12.77</v>
      </c>
      <c r="BC639" s="139">
        <v>10.4</v>
      </c>
      <c r="BD639" s="139">
        <v>1.38</v>
      </c>
      <c r="BE639" s="139">
        <v>39.6</v>
      </c>
      <c r="BF639" s="139">
        <v>5.25</v>
      </c>
      <c r="BG639" s="139">
        <v>46.3</v>
      </c>
      <c r="BH639" s="139">
        <v>6.14</v>
      </c>
      <c r="BI639" s="139" t="s">
        <v>124</v>
      </c>
      <c r="BJ639" s="116" t="s">
        <v>780</v>
      </c>
      <c r="BK639" s="211" t="s">
        <v>409</v>
      </c>
      <c r="BL639" s="211" t="s">
        <v>409</v>
      </c>
      <c r="BM639" s="211">
        <v>65</v>
      </c>
      <c r="BN639" s="211">
        <v>30.8</v>
      </c>
      <c r="BO639" s="211">
        <v>69.2</v>
      </c>
      <c r="BP639" s="211">
        <v>0.1</v>
      </c>
      <c r="BQ639" s="211">
        <v>138.69999999999999</v>
      </c>
      <c r="BR639" s="211" t="s">
        <v>409</v>
      </c>
      <c r="BS639" s="211">
        <v>3.34</v>
      </c>
      <c r="BT639" s="210">
        <v>0</v>
      </c>
      <c r="BU639" s="258">
        <v>2.6431107647007881</v>
      </c>
      <c r="BV639" s="138">
        <v>4.5552238805970147E-2</v>
      </c>
    </row>
    <row r="640" spans="1:74">
      <c r="A640" s="116">
        <v>229</v>
      </c>
      <c r="B640" s="116">
        <f>COUNTIFS($D$2:D640,D640,$F$2:F640,F640)</f>
        <v>2</v>
      </c>
      <c r="C640" s="189">
        <v>9406</v>
      </c>
      <c r="D640" s="154" t="s">
        <v>1926</v>
      </c>
      <c r="E640" s="152" t="s">
        <v>1925</v>
      </c>
      <c r="F640" s="152">
        <v>415113953</v>
      </c>
      <c r="G640" s="152">
        <v>77</v>
      </c>
      <c r="H640" s="152" t="s">
        <v>1919</v>
      </c>
      <c r="I640" s="274" t="s">
        <v>60</v>
      </c>
      <c r="J640" s="153" t="s">
        <v>812</v>
      </c>
      <c r="K640" s="152" t="s">
        <v>670</v>
      </c>
      <c r="L640" s="152">
        <v>4</v>
      </c>
      <c r="M640" s="152" t="s">
        <v>857</v>
      </c>
      <c r="N640" s="152" t="s">
        <v>843</v>
      </c>
      <c r="O640" s="152"/>
      <c r="P640" s="152" t="s">
        <v>1908</v>
      </c>
      <c r="Q640" s="152"/>
      <c r="R640" s="116"/>
      <c r="S640" s="261" t="s">
        <v>1477</v>
      </c>
      <c r="T640" s="261" t="s">
        <v>1477</v>
      </c>
      <c r="U640" s="261" t="s">
        <v>1477</v>
      </c>
      <c r="V640" s="262" t="s">
        <v>1502</v>
      </c>
      <c r="W640" s="261" t="s">
        <v>1477</v>
      </c>
      <c r="X640" s="261" t="s">
        <v>1477</v>
      </c>
      <c r="Y640" s="261" t="s">
        <v>1477</v>
      </c>
      <c r="AB640" s="112"/>
      <c r="AC640" s="218">
        <v>7760</v>
      </c>
      <c r="AD640" s="218">
        <v>19</v>
      </c>
      <c r="AE640" s="218" t="s">
        <v>1477</v>
      </c>
      <c r="AF640" s="218" t="s">
        <v>1477</v>
      </c>
      <c r="AG640" s="222" t="s">
        <v>781</v>
      </c>
      <c r="AH640" s="147">
        <v>14.7</v>
      </c>
      <c r="AI640" s="146">
        <v>8</v>
      </c>
      <c r="AJ640" s="145">
        <v>72.7</v>
      </c>
      <c r="AK640" s="139">
        <v>11.1</v>
      </c>
      <c r="AL640" s="144">
        <v>1.87</v>
      </c>
      <c r="AM640" s="139">
        <v>12.7</v>
      </c>
      <c r="AN640" s="139" t="s">
        <v>124</v>
      </c>
      <c r="AO640" s="143">
        <v>6.06</v>
      </c>
      <c r="AP640" s="116" t="s">
        <v>124</v>
      </c>
      <c r="AQ640" s="116">
        <v>55.2</v>
      </c>
      <c r="AR640" s="116">
        <v>43.2</v>
      </c>
      <c r="AS640" s="142">
        <v>1.2777777777777777</v>
      </c>
      <c r="AT640" s="141" t="s">
        <v>124</v>
      </c>
      <c r="AU640" s="116" t="s">
        <v>124</v>
      </c>
      <c r="AV640" s="139">
        <v>7.41</v>
      </c>
      <c r="AW640" s="139">
        <v>14.2</v>
      </c>
      <c r="AX640" s="140" t="s">
        <v>124</v>
      </c>
      <c r="AY640" s="140" t="s">
        <v>124</v>
      </c>
      <c r="AZ640" s="206" t="s">
        <v>124</v>
      </c>
      <c r="BA640" s="140" t="s">
        <v>124</v>
      </c>
      <c r="BB640" s="140" t="s">
        <v>124</v>
      </c>
      <c r="BC640" s="140" t="s">
        <v>124</v>
      </c>
      <c r="BD640" s="140" t="s">
        <v>124</v>
      </c>
      <c r="BE640" s="140" t="s">
        <v>124</v>
      </c>
      <c r="BF640" s="140" t="s">
        <v>124</v>
      </c>
      <c r="BG640" s="139" t="s">
        <v>124</v>
      </c>
      <c r="BH640" s="139" t="s">
        <v>124</v>
      </c>
      <c r="BI640" s="139" t="s">
        <v>124</v>
      </c>
      <c r="BJ640" s="116" t="s">
        <v>780</v>
      </c>
      <c r="BK640" s="211" t="s">
        <v>409</v>
      </c>
      <c r="BL640" s="211" t="s">
        <v>409</v>
      </c>
      <c r="BM640" s="211">
        <v>109</v>
      </c>
      <c r="BN640" s="211">
        <v>52.3</v>
      </c>
      <c r="BO640" s="211">
        <v>47.7</v>
      </c>
      <c r="BP640" s="211">
        <v>0.1</v>
      </c>
      <c r="BQ640" s="211">
        <v>157</v>
      </c>
      <c r="BR640" s="211" t="s">
        <v>409</v>
      </c>
      <c r="BS640" s="211">
        <v>3.35</v>
      </c>
      <c r="BT640" s="210">
        <v>0</v>
      </c>
      <c r="BU640" s="258">
        <v>0.29669979970423616</v>
      </c>
      <c r="BV640" s="138">
        <v>1.8925373134328356E-2</v>
      </c>
    </row>
    <row r="641" spans="1:74">
      <c r="A641" s="116">
        <v>230</v>
      </c>
      <c r="B641" s="116">
        <f>COUNTIFS($D$2:D641,D641,$F$2:F641,F641)</f>
        <v>1</v>
      </c>
      <c r="C641" s="189">
        <v>9407</v>
      </c>
      <c r="D641" s="154" t="s">
        <v>1907</v>
      </c>
      <c r="E641" s="152" t="s">
        <v>1253</v>
      </c>
      <c r="F641" s="152">
        <v>465107441</v>
      </c>
      <c r="G641" s="152">
        <v>72</v>
      </c>
      <c r="H641" s="152" t="s">
        <v>1919</v>
      </c>
      <c r="I641" s="274" t="s">
        <v>1298</v>
      </c>
      <c r="J641" s="153" t="s">
        <v>812</v>
      </c>
      <c r="K641" s="152" t="s">
        <v>670</v>
      </c>
      <c r="L641" s="152">
        <v>5</v>
      </c>
      <c r="M641" s="152">
        <v>9</v>
      </c>
      <c r="N641" s="152" t="s">
        <v>822</v>
      </c>
      <c r="O641" s="152"/>
      <c r="P641" s="152" t="s">
        <v>1908</v>
      </c>
      <c r="Q641" s="152"/>
      <c r="R641" s="116"/>
      <c r="S641" s="261" t="s">
        <v>1521</v>
      </c>
      <c r="T641" s="286" t="s">
        <v>1515</v>
      </c>
      <c r="U641" s="261" t="s">
        <v>1477</v>
      </c>
      <c r="V641" s="270" t="s">
        <v>1514</v>
      </c>
      <c r="W641" s="261" t="s">
        <v>1511</v>
      </c>
      <c r="X641" s="261" t="s">
        <v>1477</v>
      </c>
      <c r="Y641" s="261" t="s">
        <v>1477</v>
      </c>
      <c r="AB641" s="112"/>
      <c r="AC641" s="218">
        <v>35171</v>
      </c>
      <c r="AD641" s="218">
        <v>2637</v>
      </c>
      <c r="AE641" s="218"/>
      <c r="AF641" s="218"/>
      <c r="AG641" s="222" t="s">
        <v>777</v>
      </c>
      <c r="AH641" s="126">
        <v>33.700000000000003</v>
      </c>
      <c r="AI641" s="125">
        <v>58.9</v>
      </c>
      <c r="AJ641" s="145">
        <v>3.7</v>
      </c>
      <c r="AK641" s="139">
        <v>6.8458638743455493</v>
      </c>
      <c r="AL641" s="139">
        <v>4.8753926701570673E-2</v>
      </c>
      <c r="AM641" s="139">
        <v>1.24</v>
      </c>
      <c r="AN641" s="278" t="s">
        <v>124</v>
      </c>
      <c r="AO641" s="139">
        <v>10.5</v>
      </c>
      <c r="AP641" s="272">
        <v>6.8000000000000005E-2</v>
      </c>
      <c r="AQ641" s="139">
        <v>56.2</v>
      </c>
      <c r="AR641" s="139">
        <v>43.8</v>
      </c>
      <c r="AS641" s="142">
        <v>1.2831050228310503</v>
      </c>
      <c r="AT641" s="141">
        <v>0.17</v>
      </c>
      <c r="AU641" s="259" t="s">
        <v>124</v>
      </c>
      <c r="AV641" s="139">
        <v>11.7</v>
      </c>
      <c r="AW641" s="139">
        <v>16.100000000000001</v>
      </c>
      <c r="AX641" s="140">
        <v>32.799999999999997</v>
      </c>
      <c r="AY641" s="140">
        <v>97.2</v>
      </c>
      <c r="AZ641" s="206">
        <v>117773</v>
      </c>
      <c r="BA641" s="140">
        <v>2.7999999999999972</v>
      </c>
      <c r="BB641" s="140">
        <v>39.26</v>
      </c>
      <c r="BC641" s="140">
        <v>50.5</v>
      </c>
      <c r="BD641" s="140">
        <v>20.9</v>
      </c>
      <c r="BE641" s="140">
        <v>28.9</v>
      </c>
      <c r="BF641" s="140">
        <v>11.9</v>
      </c>
      <c r="BG641" s="139">
        <v>15.6</v>
      </c>
      <c r="BH641" s="139">
        <v>6.46</v>
      </c>
      <c r="BI641" s="139">
        <v>3.78</v>
      </c>
      <c r="BJ641" s="117" t="s">
        <v>172</v>
      </c>
      <c r="BK641" s="211" t="s">
        <v>409</v>
      </c>
      <c r="BL641" s="211" t="s">
        <v>409</v>
      </c>
      <c r="BM641" s="211">
        <v>796</v>
      </c>
      <c r="BN641" s="211">
        <v>6.4</v>
      </c>
      <c r="BO641" s="211">
        <v>93.6</v>
      </c>
      <c r="BP641" s="212" t="s">
        <v>409</v>
      </c>
      <c r="BQ641" s="212" t="s">
        <v>409</v>
      </c>
      <c r="BR641" s="212" t="s">
        <v>409</v>
      </c>
      <c r="BS641" s="212" t="s">
        <v>409</v>
      </c>
      <c r="BT641" s="210">
        <v>0</v>
      </c>
      <c r="BU641" s="258">
        <v>0.3</v>
      </c>
      <c r="BV641" s="138" t="e">
        <v>#DIV/0!</v>
      </c>
    </row>
    <row r="642" spans="1:74">
      <c r="A642" s="116">
        <v>231</v>
      </c>
      <c r="B642" s="116">
        <f>COUNTIFS($D$2:D642,D642,$F$2:F642,F642)</f>
        <v>1</v>
      </c>
      <c r="C642" s="189">
        <v>9408</v>
      </c>
      <c r="D642" s="154" t="s">
        <v>1924</v>
      </c>
      <c r="E642" s="152" t="s">
        <v>865</v>
      </c>
      <c r="F642" s="152">
        <v>5652122256</v>
      </c>
      <c r="G642" s="152">
        <v>62</v>
      </c>
      <c r="H642" s="152" t="s">
        <v>1919</v>
      </c>
      <c r="I642" s="274" t="s">
        <v>1923</v>
      </c>
      <c r="J642" s="153" t="s">
        <v>812</v>
      </c>
      <c r="K642" s="152" t="s">
        <v>670</v>
      </c>
      <c r="L642" s="152">
        <v>6</v>
      </c>
      <c r="M642" s="152" t="s">
        <v>994</v>
      </c>
      <c r="N642" s="152" t="s">
        <v>843</v>
      </c>
      <c r="O642" s="152"/>
      <c r="P642" s="152" t="s">
        <v>1908</v>
      </c>
      <c r="Q642" s="152"/>
      <c r="R642" s="116"/>
      <c r="S642" s="261" t="s">
        <v>1521</v>
      </c>
      <c r="T642" s="286" t="s">
        <v>1515</v>
      </c>
      <c r="U642" s="261" t="s">
        <v>1477</v>
      </c>
      <c r="V642" s="270" t="s">
        <v>1514</v>
      </c>
      <c r="W642" s="261" t="s">
        <v>1511</v>
      </c>
      <c r="X642" s="261" t="s">
        <v>1477</v>
      </c>
      <c r="Y642" s="261" t="s">
        <v>1477</v>
      </c>
      <c r="AB642" s="112"/>
      <c r="AC642" s="218">
        <v>38525</v>
      </c>
      <c r="AD642" s="218">
        <v>962</v>
      </c>
      <c r="AE642" s="218" t="s">
        <v>1477</v>
      </c>
      <c r="AF642" s="218" t="s">
        <v>1477</v>
      </c>
      <c r="AG642" s="222" t="s">
        <v>777</v>
      </c>
      <c r="AH642" s="126">
        <v>45.2</v>
      </c>
      <c r="AI642" s="125">
        <v>44.4</v>
      </c>
      <c r="AJ642" s="145">
        <v>8.6</v>
      </c>
      <c r="AK642" s="139">
        <v>15.106315789473683</v>
      </c>
      <c r="AL642" s="139">
        <v>0.39771052631578946</v>
      </c>
      <c r="AM642" s="139">
        <v>3.14</v>
      </c>
      <c r="AN642" s="278" t="s">
        <v>124</v>
      </c>
      <c r="AO642" s="139">
        <v>5.37</v>
      </c>
      <c r="AP642" s="272">
        <v>0.23</v>
      </c>
      <c r="AQ642" s="139">
        <v>60.9</v>
      </c>
      <c r="AR642" s="139">
        <v>39.799999999999997</v>
      </c>
      <c r="AS642" s="142">
        <v>1.5301507537688444</v>
      </c>
      <c r="AT642" s="141">
        <v>0.3</v>
      </c>
      <c r="AU642" s="259" t="s">
        <v>124</v>
      </c>
      <c r="AV642" s="139">
        <v>24.5</v>
      </c>
      <c r="AW642" s="139">
        <v>42.5</v>
      </c>
      <c r="AX642" s="140">
        <v>8.69</v>
      </c>
      <c r="AY642" s="140">
        <v>94.1</v>
      </c>
      <c r="AZ642" s="206">
        <v>66564</v>
      </c>
      <c r="BA642" s="140">
        <v>5.9000000000000057</v>
      </c>
      <c r="BB642" s="140">
        <v>39.79</v>
      </c>
      <c r="BC642" s="140">
        <v>11.6</v>
      </c>
      <c r="BD642" s="140">
        <v>5.16</v>
      </c>
      <c r="BE642" s="140">
        <v>7.96</v>
      </c>
      <c r="BF642" s="140">
        <v>3.53</v>
      </c>
      <c r="BG642" s="139">
        <v>70.099999999999994</v>
      </c>
      <c r="BH642" s="139">
        <v>31.1</v>
      </c>
      <c r="BI642" s="139">
        <v>1.52</v>
      </c>
      <c r="BJ642" s="117" t="s">
        <v>172</v>
      </c>
      <c r="BK642" s="211" t="s">
        <v>409</v>
      </c>
      <c r="BL642" s="211" t="s">
        <v>409</v>
      </c>
      <c r="BM642" s="211">
        <v>796</v>
      </c>
      <c r="BN642" s="211">
        <v>15.2</v>
      </c>
      <c r="BO642" s="211">
        <v>84.8</v>
      </c>
      <c r="BP642" s="211" t="s">
        <v>409</v>
      </c>
      <c r="BQ642" s="211" t="s">
        <v>409</v>
      </c>
      <c r="BR642" s="211" t="s">
        <v>409</v>
      </c>
      <c r="BS642" s="211" t="s">
        <v>409</v>
      </c>
      <c r="BT642" s="210">
        <v>0</v>
      </c>
      <c r="BU642" s="258">
        <v>8.8844332454188031</v>
      </c>
      <c r="BV642" s="138">
        <v>0.51779999999999993</v>
      </c>
    </row>
    <row r="643" spans="1:74">
      <c r="A643" s="116">
        <v>232</v>
      </c>
      <c r="B643" s="116">
        <f>COUNTIFS($D$2:D643,D643,$F$2:F643,F643)</f>
        <v>1</v>
      </c>
      <c r="C643" s="189">
        <v>9409</v>
      </c>
      <c r="D643" s="154" t="s">
        <v>1028</v>
      </c>
      <c r="E643" s="152" t="s">
        <v>1027</v>
      </c>
      <c r="F643" s="152">
        <v>5904130001</v>
      </c>
      <c r="G643" s="152">
        <v>59</v>
      </c>
      <c r="H643" s="152" t="s">
        <v>1919</v>
      </c>
      <c r="I643" s="274" t="s">
        <v>693</v>
      </c>
      <c r="J643" s="153" t="s">
        <v>812</v>
      </c>
      <c r="K643" s="152" t="s">
        <v>670</v>
      </c>
      <c r="L643" s="152">
        <v>21</v>
      </c>
      <c r="M643" s="152" t="s">
        <v>844</v>
      </c>
      <c r="N643" s="152" t="s">
        <v>409</v>
      </c>
      <c r="O643" s="152"/>
      <c r="P643" s="152" t="s">
        <v>1908</v>
      </c>
      <c r="Q643" s="152"/>
      <c r="R643" s="116"/>
      <c r="S643" s="261" t="s">
        <v>1477</v>
      </c>
      <c r="T643" s="286" t="s">
        <v>1477</v>
      </c>
      <c r="U643" s="261" t="s">
        <v>1477</v>
      </c>
      <c r="V643" s="262" t="s">
        <v>1502</v>
      </c>
      <c r="W643" s="262" t="s">
        <v>1511</v>
      </c>
      <c r="X643" s="261" t="s">
        <v>1477</v>
      </c>
      <c r="Y643" s="261" t="s">
        <v>1477</v>
      </c>
      <c r="AB643" s="112"/>
      <c r="AC643" s="218">
        <v>22257</v>
      </c>
      <c r="AD643" s="218">
        <v>222</v>
      </c>
      <c r="AE643" s="218" t="s">
        <v>1477</v>
      </c>
      <c r="AF643" s="218" t="s">
        <v>1477</v>
      </c>
      <c r="AG643" s="222" t="s">
        <v>781</v>
      </c>
      <c r="AH643" s="147">
        <v>57.7</v>
      </c>
      <c r="AI643" s="146">
        <v>24.3</v>
      </c>
      <c r="AJ643" s="145">
        <v>12.2</v>
      </c>
      <c r="AK643" s="139">
        <v>47.3</v>
      </c>
      <c r="AL643" s="144">
        <v>6.37</v>
      </c>
      <c r="AM643" s="139">
        <v>11</v>
      </c>
      <c r="AN643" s="139" t="s">
        <v>124</v>
      </c>
      <c r="AO643" s="143">
        <v>4.41</v>
      </c>
      <c r="AP643" s="116" t="s">
        <v>124</v>
      </c>
      <c r="AQ643" s="116">
        <v>54</v>
      </c>
      <c r="AR643" s="116">
        <v>46</v>
      </c>
      <c r="AS643" s="142">
        <v>1.173913043478261</v>
      </c>
      <c r="AT643" s="141">
        <v>0.9</v>
      </c>
      <c r="AU643" s="116" t="s">
        <v>124</v>
      </c>
      <c r="AV643" s="139">
        <v>14.2</v>
      </c>
      <c r="AW643" s="139">
        <v>17.100000000000001</v>
      </c>
      <c r="AX643" s="140">
        <v>8.1999999999999993</v>
      </c>
      <c r="AY643" s="278" t="s">
        <v>124</v>
      </c>
      <c r="AZ643" s="278" t="s">
        <v>124</v>
      </c>
      <c r="BA643" s="278" t="s">
        <v>124</v>
      </c>
      <c r="BB643" s="139">
        <v>22.599999999999998</v>
      </c>
      <c r="BC643" s="139">
        <v>10.6</v>
      </c>
      <c r="BD643" s="139">
        <v>2.57</v>
      </c>
      <c r="BE643" s="139">
        <v>23.1</v>
      </c>
      <c r="BF643" s="139">
        <v>5.63</v>
      </c>
      <c r="BG643" s="139">
        <v>59.1</v>
      </c>
      <c r="BH643" s="139">
        <v>14.4</v>
      </c>
      <c r="BI643" s="139" t="s">
        <v>124</v>
      </c>
      <c r="BJ643" s="117" t="s">
        <v>793</v>
      </c>
      <c r="BK643" s="211">
        <v>46.8</v>
      </c>
      <c r="BL643" s="211" t="s">
        <v>409</v>
      </c>
      <c r="BM643" s="211">
        <v>480</v>
      </c>
      <c r="BN643" s="211">
        <v>37.5</v>
      </c>
      <c r="BO643" s="211">
        <v>62.5</v>
      </c>
      <c r="BP643" s="211" t="s">
        <v>409</v>
      </c>
      <c r="BQ643" s="211" t="s">
        <v>409</v>
      </c>
      <c r="BR643" s="211" t="s">
        <v>409</v>
      </c>
      <c r="BS643" s="211" t="s">
        <v>409</v>
      </c>
      <c r="BT643" s="210">
        <v>0</v>
      </c>
      <c r="BU643" s="258">
        <v>7.5925698871996072</v>
      </c>
      <c r="BV643" s="138">
        <v>6.6053333333333325E-2</v>
      </c>
    </row>
    <row r="644" spans="1:74">
      <c r="A644" s="116">
        <v>233</v>
      </c>
      <c r="B644" s="116">
        <f>COUNTIFS($D$2:D644,D644,$F$2:F644,F644)</f>
        <v>1</v>
      </c>
      <c r="C644" s="189">
        <v>9410</v>
      </c>
      <c r="D644" s="154" t="s">
        <v>1922</v>
      </c>
      <c r="E644" s="152" t="s">
        <v>1921</v>
      </c>
      <c r="F644" s="152">
        <v>411007089</v>
      </c>
      <c r="G644" s="152">
        <v>77</v>
      </c>
      <c r="H644" s="152" t="s">
        <v>1919</v>
      </c>
      <c r="I644" s="274" t="s">
        <v>55</v>
      </c>
      <c r="J644" s="153" t="s">
        <v>812</v>
      </c>
      <c r="K644" s="152" t="s">
        <v>670</v>
      </c>
      <c r="L644" s="152">
        <v>18</v>
      </c>
      <c r="M644" s="152">
        <v>8</v>
      </c>
      <c r="N644" s="152" t="s">
        <v>409</v>
      </c>
      <c r="O644" s="152"/>
      <c r="P644" s="152" t="s">
        <v>1908</v>
      </c>
      <c r="Q644" s="152"/>
      <c r="R644" s="116"/>
      <c r="S644" s="261" t="s">
        <v>1477</v>
      </c>
      <c r="T644" s="261" t="s">
        <v>1477</v>
      </c>
      <c r="U644" s="261" t="s">
        <v>1477</v>
      </c>
      <c r="V644" s="262" t="s">
        <v>1502</v>
      </c>
      <c r="W644" s="261" t="s">
        <v>1477</v>
      </c>
      <c r="X644" s="261" t="s">
        <v>1477</v>
      </c>
      <c r="Y644" s="261" t="s">
        <v>1477</v>
      </c>
      <c r="AB644" s="112"/>
      <c r="AC644" s="218">
        <v>6150</v>
      </c>
      <c r="AD644" s="218">
        <v>61</v>
      </c>
      <c r="AE644" s="218" t="s">
        <v>1477</v>
      </c>
      <c r="AF644" s="218" t="s">
        <v>1477</v>
      </c>
      <c r="AG644" s="222" t="s">
        <v>798</v>
      </c>
      <c r="AH644" s="126" t="s">
        <v>124</v>
      </c>
      <c r="AI644" s="125" t="s">
        <v>124</v>
      </c>
      <c r="AJ644" s="145" t="s">
        <v>124</v>
      </c>
      <c r="AK644" s="349" t="s">
        <v>124</v>
      </c>
      <c r="AL644" s="349" t="s">
        <v>124</v>
      </c>
      <c r="AM644" s="349" t="s">
        <v>124</v>
      </c>
      <c r="AN644" s="349" t="s">
        <v>124</v>
      </c>
      <c r="AO644" s="349" t="s">
        <v>124</v>
      </c>
      <c r="AP644" s="349" t="s">
        <v>124</v>
      </c>
      <c r="AQ644" s="349" t="s">
        <v>124</v>
      </c>
      <c r="AR644" s="349" t="s">
        <v>124</v>
      </c>
      <c r="AS644" s="349" t="s">
        <v>124</v>
      </c>
      <c r="AT644" s="349" t="s">
        <v>124</v>
      </c>
      <c r="AU644" s="349" t="s">
        <v>124</v>
      </c>
      <c r="AV644" s="349" t="s">
        <v>124</v>
      </c>
      <c r="AW644" s="349" t="s">
        <v>124</v>
      </c>
      <c r="AX644" s="349" t="s">
        <v>124</v>
      </c>
      <c r="AY644" s="349" t="s">
        <v>124</v>
      </c>
      <c r="AZ644" s="349" t="s">
        <v>124</v>
      </c>
      <c r="BA644" s="349" t="s">
        <v>124</v>
      </c>
      <c r="BB644" s="349" t="s">
        <v>124</v>
      </c>
      <c r="BC644" s="349" t="s">
        <v>124</v>
      </c>
      <c r="BD644" s="349" t="s">
        <v>124</v>
      </c>
      <c r="BE644" s="349" t="s">
        <v>124</v>
      </c>
      <c r="BF644" s="349" t="s">
        <v>124</v>
      </c>
      <c r="BG644" s="349" t="s">
        <v>124</v>
      </c>
      <c r="BH644" s="349" t="s">
        <v>124</v>
      </c>
      <c r="BI644" s="349" t="s">
        <v>124</v>
      </c>
      <c r="BJ644" s="348" t="s">
        <v>124</v>
      </c>
      <c r="BK644" s="211" t="s">
        <v>409</v>
      </c>
      <c r="BL644" s="211" t="s">
        <v>409</v>
      </c>
      <c r="BM644" s="211">
        <v>303</v>
      </c>
      <c r="BN644" s="211">
        <v>30.4</v>
      </c>
      <c r="BO644" s="211">
        <v>69.599999999999994</v>
      </c>
      <c r="BP644" s="211" t="s">
        <v>409</v>
      </c>
      <c r="BQ644" s="211" t="s">
        <v>409</v>
      </c>
      <c r="BR644" s="211" t="s">
        <v>409</v>
      </c>
      <c r="BS644" s="211" t="s">
        <v>409</v>
      </c>
      <c r="BT644" s="211">
        <v>0</v>
      </c>
      <c r="BU644" s="258">
        <v>0.46431263717569832</v>
      </c>
      <c r="BV644" s="138">
        <v>5.568E-2</v>
      </c>
    </row>
    <row r="645" spans="1:74">
      <c r="A645" s="116">
        <v>234</v>
      </c>
      <c r="B645" s="116">
        <f>COUNTIFS($D$2:D645,D645,$F$2:F645,F645)</f>
        <v>1</v>
      </c>
      <c r="C645" s="189">
        <v>9411</v>
      </c>
      <c r="D645" s="154" t="s">
        <v>1920</v>
      </c>
      <c r="E645" s="152" t="s">
        <v>1018</v>
      </c>
      <c r="F645" s="152">
        <v>5652061283</v>
      </c>
      <c r="G645" s="152">
        <v>62</v>
      </c>
      <c r="H645" s="152" t="s">
        <v>1919</v>
      </c>
      <c r="I645" s="274" t="s">
        <v>60</v>
      </c>
      <c r="J645" s="153" t="s">
        <v>812</v>
      </c>
      <c r="K645" s="152" t="s">
        <v>670</v>
      </c>
      <c r="L645" s="152">
        <v>3</v>
      </c>
      <c r="M645" s="152">
        <v>1</v>
      </c>
      <c r="N645" s="152" t="s">
        <v>409</v>
      </c>
      <c r="O645" s="152"/>
      <c r="P645" s="152" t="s">
        <v>1908</v>
      </c>
      <c r="Q645" s="152"/>
      <c r="R645" s="116"/>
      <c r="S645" s="261" t="s">
        <v>1477</v>
      </c>
      <c r="T645" s="261" t="s">
        <v>1477</v>
      </c>
      <c r="U645" s="261" t="s">
        <v>1477</v>
      </c>
      <c r="V645" s="262" t="s">
        <v>1502</v>
      </c>
      <c r="W645" s="261" t="s">
        <v>1477</v>
      </c>
      <c r="X645" s="261" t="s">
        <v>1477</v>
      </c>
      <c r="Y645" s="261" t="s">
        <v>1477</v>
      </c>
      <c r="AB645" s="112"/>
      <c r="AC645" s="218">
        <v>1800</v>
      </c>
      <c r="AD645" s="218">
        <v>4</v>
      </c>
      <c r="AE645" s="218" t="s">
        <v>1477</v>
      </c>
      <c r="AF645" s="218" t="s">
        <v>1477</v>
      </c>
      <c r="AG645" s="222" t="s">
        <v>781</v>
      </c>
      <c r="AH645" s="147">
        <v>15.5</v>
      </c>
      <c r="AI645" s="146">
        <v>73.400000000000006</v>
      </c>
      <c r="AJ645" s="145">
        <v>7.54</v>
      </c>
      <c r="AK645" s="139">
        <v>10.199999999999999</v>
      </c>
      <c r="AL645" s="144">
        <v>1.34</v>
      </c>
      <c r="AM645" s="139">
        <v>8.66</v>
      </c>
      <c r="AN645" s="139" t="s">
        <v>124</v>
      </c>
      <c r="AO645" s="143">
        <v>29.5</v>
      </c>
      <c r="AP645" s="116" t="s">
        <v>124</v>
      </c>
      <c r="AQ645" s="116">
        <v>33</v>
      </c>
      <c r="AR645" s="116">
        <v>67</v>
      </c>
      <c r="AS645" s="142">
        <v>0.4925373134328358</v>
      </c>
      <c r="AT645" s="141" t="s">
        <v>124</v>
      </c>
      <c r="AU645" s="116" t="s">
        <v>124</v>
      </c>
      <c r="AV645" s="139">
        <v>10</v>
      </c>
      <c r="AW645" s="139">
        <v>11.7</v>
      </c>
      <c r="AX645" s="140">
        <v>36.799999999999997</v>
      </c>
      <c r="AY645" s="278" t="s">
        <v>124</v>
      </c>
      <c r="AZ645" s="278" t="s">
        <v>124</v>
      </c>
      <c r="BA645" s="278" t="s">
        <v>124</v>
      </c>
      <c r="BB645" s="139">
        <v>71.099999999999994</v>
      </c>
      <c r="BC645" s="139">
        <v>16.399999999999999</v>
      </c>
      <c r="BD645" s="139">
        <v>12.1</v>
      </c>
      <c r="BE645" s="139">
        <v>33.700000000000003</v>
      </c>
      <c r="BF645" s="139">
        <v>24.7</v>
      </c>
      <c r="BG645" s="139">
        <v>46.8</v>
      </c>
      <c r="BH645" s="139">
        <v>34.299999999999997</v>
      </c>
      <c r="BI645" s="139" t="s">
        <v>124</v>
      </c>
      <c r="BJ645" s="117" t="s">
        <v>172</v>
      </c>
      <c r="BK645" s="211" t="s">
        <v>409</v>
      </c>
      <c r="BL645" s="211" t="s">
        <v>409</v>
      </c>
      <c r="BM645" s="211">
        <v>74</v>
      </c>
      <c r="BN645" s="211">
        <v>20.3</v>
      </c>
      <c r="BO645" s="211">
        <v>79.7</v>
      </c>
      <c r="BP645" s="211" t="s">
        <v>409</v>
      </c>
      <c r="BQ645" s="211" t="s">
        <v>409</v>
      </c>
      <c r="BR645" s="211" t="s">
        <v>409</v>
      </c>
      <c r="BS645" s="211" t="s">
        <v>409</v>
      </c>
      <c r="BT645" s="210">
        <v>0</v>
      </c>
      <c r="BU645" s="258">
        <v>7.4658703071672354</v>
      </c>
      <c r="BV645" s="138">
        <v>1.3725490196078431E-2</v>
      </c>
    </row>
    <row r="646" spans="1:74">
      <c r="A646" s="116">
        <v>235</v>
      </c>
      <c r="B646" s="116">
        <f>COUNTIFS($D$2:D646,D646,$F$2:F646,F646)</f>
        <v>1</v>
      </c>
      <c r="C646" s="189">
        <v>9412</v>
      </c>
      <c r="D646" s="154" t="s">
        <v>83</v>
      </c>
      <c r="E646" s="152" t="s">
        <v>1051</v>
      </c>
      <c r="F646" s="152">
        <v>6408100578</v>
      </c>
      <c r="G646" s="152">
        <v>54</v>
      </c>
      <c r="H646" s="152" t="s">
        <v>1919</v>
      </c>
      <c r="I646" s="274" t="s">
        <v>84</v>
      </c>
      <c r="J646" s="153" t="s">
        <v>812</v>
      </c>
      <c r="K646" s="152" t="s">
        <v>670</v>
      </c>
      <c r="L646" s="152">
        <v>6</v>
      </c>
      <c r="M646" s="152">
        <v>6</v>
      </c>
      <c r="N646" s="152" t="s">
        <v>409</v>
      </c>
      <c r="O646" s="152"/>
      <c r="P646" s="152" t="s">
        <v>1908</v>
      </c>
      <c r="Q646" s="152"/>
      <c r="R646" s="116"/>
      <c r="S646" s="261" t="s">
        <v>1521</v>
      </c>
      <c r="T646" s="286" t="s">
        <v>1515</v>
      </c>
      <c r="U646" s="261" t="s">
        <v>1477</v>
      </c>
      <c r="V646" s="270" t="s">
        <v>1514</v>
      </c>
      <c r="W646" s="261" t="s">
        <v>1511</v>
      </c>
      <c r="X646" s="261" t="s">
        <v>1477</v>
      </c>
      <c r="Y646" s="261" t="s">
        <v>1477</v>
      </c>
      <c r="AB646" s="112"/>
      <c r="AC646" s="218">
        <v>231000</v>
      </c>
      <c r="AD646" s="218">
        <v>57750</v>
      </c>
      <c r="AE646" s="218"/>
      <c r="AF646" s="218"/>
      <c r="AG646" s="222" t="s">
        <v>777</v>
      </c>
      <c r="AH646" s="126">
        <v>6.93</v>
      </c>
      <c r="AI646" s="125">
        <v>3.21</v>
      </c>
      <c r="AJ646" s="145">
        <v>89.5</v>
      </c>
      <c r="AK646" s="139">
        <v>6.1427710843373502</v>
      </c>
      <c r="AL646" s="139">
        <v>6.7366609294320146E-2</v>
      </c>
      <c r="AM646" s="139">
        <v>1.31</v>
      </c>
      <c r="AN646" s="278" t="s">
        <v>124</v>
      </c>
      <c r="AO646" s="139">
        <v>7.69</v>
      </c>
      <c r="AP646" s="272">
        <v>1.9E-2</v>
      </c>
      <c r="AQ646" s="139">
        <v>60</v>
      </c>
      <c r="AR646" s="139">
        <v>40.799999999999997</v>
      </c>
      <c r="AS646" s="142">
        <v>1.4705882352941178</v>
      </c>
      <c r="AT646" s="141">
        <v>0.5</v>
      </c>
      <c r="AU646" s="259" t="s">
        <v>124</v>
      </c>
      <c r="AV646" s="139">
        <v>10.9</v>
      </c>
      <c r="AW646" s="139">
        <v>17.7</v>
      </c>
      <c r="AX646" s="140">
        <v>2.2999999999999998</v>
      </c>
      <c r="AY646" s="140">
        <v>95.3</v>
      </c>
      <c r="AZ646" s="206">
        <v>51687</v>
      </c>
      <c r="BA646" s="140">
        <v>4.7000000000000028</v>
      </c>
      <c r="BB646" s="140">
        <v>2.9299999999999997</v>
      </c>
      <c r="BC646" s="140">
        <v>32.200000000000003</v>
      </c>
      <c r="BD646" s="140">
        <v>1.03</v>
      </c>
      <c r="BE646" s="140">
        <v>39.6</v>
      </c>
      <c r="BF646" s="140">
        <v>1.27</v>
      </c>
      <c r="BG646" s="139">
        <v>19.600000000000001</v>
      </c>
      <c r="BH646" s="139">
        <v>0.63</v>
      </c>
      <c r="BI646" s="139">
        <v>4.7E-2</v>
      </c>
      <c r="BJ646" s="117" t="s">
        <v>778</v>
      </c>
      <c r="BK646" s="211" t="s">
        <v>409</v>
      </c>
      <c r="BL646" s="211" t="s">
        <v>409</v>
      </c>
      <c r="BM646" s="211">
        <v>22389</v>
      </c>
      <c r="BN646" s="211">
        <v>89.1</v>
      </c>
      <c r="BO646" s="211">
        <v>10.9</v>
      </c>
      <c r="BP646" s="211" t="s">
        <v>409</v>
      </c>
      <c r="BQ646" s="211" t="s">
        <v>409</v>
      </c>
      <c r="BR646" s="211" t="s">
        <v>409</v>
      </c>
      <c r="BS646" s="211" t="s">
        <v>409</v>
      </c>
      <c r="BT646" s="210">
        <v>0</v>
      </c>
      <c r="BU646" s="258">
        <v>88.421496302406979</v>
      </c>
      <c r="BV646" s="138">
        <v>10.461253333333334</v>
      </c>
    </row>
    <row r="647" spans="1:74">
      <c r="A647" s="116">
        <v>236</v>
      </c>
      <c r="B647" s="116">
        <f>COUNTIFS($D$2:D647,D647,$F$2:F647,F647)</f>
        <v>1</v>
      </c>
      <c r="C647" s="189">
        <v>9413</v>
      </c>
      <c r="D647" s="154" t="s">
        <v>85</v>
      </c>
      <c r="E647" s="152" t="s">
        <v>816</v>
      </c>
      <c r="F647" s="152">
        <v>490823272</v>
      </c>
      <c r="G647" s="152">
        <v>69</v>
      </c>
      <c r="H647" s="152" t="s">
        <v>1919</v>
      </c>
      <c r="I647" s="274" t="s">
        <v>60</v>
      </c>
      <c r="J647" s="153" t="s">
        <v>812</v>
      </c>
      <c r="K647" s="152" t="s">
        <v>670</v>
      </c>
      <c r="L647" s="152">
        <v>9</v>
      </c>
      <c r="M647" s="152">
        <v>10</v>
      </c>
      <c r="N647" s="152" t="s">
        <v>409</v>
      </c>
      <c r="O647" s="152"/>
      <c r="P647" s="152" t="s">
        <v>1908</v>
      </c>
      <c r="Q647" s="152"/>
      <c r="R647" s="116"/>
      <c r="S647" s="261" t="s">
        <v>1521</v>
      </c>
      <c r="T647" s="286" t="s">
        <v>1515</v>
      </c>
      <c r="U647" s="261" t="s">
        <v>1477</v>
      </c>
      <c r="V647" s="270" t="s">
        <v>1514</v>
      </c>
      <c r="W647" s="261" t="s">
        <v>1511</v>
      </c>
      <c r="X647" s="261" t="s">
        <v>1477</v>
      </c>
      <c r="Y647" s="261" t="s">
        <v>1477</v>
      </c>
      <c r="AB647" s="112"/>
      <c r="AC647" s="218">
        <v>145000</v>
      </c>
      <c r="AD647" s="218">
        <v>10850</v>
      </c>
      <c r="AE647" s="218"/>
      <c r="AF647" s="218"/>
      <c r="AG647" s="222" t="s">
        <v>781</v>
      </c>
      <c r="AH647" s="126">
        <v>21.6</v>
      </c>
      <c r="AI647" s="125">
        <v>6.1</v>
      </c>
      <c r="AJ647" s="145">
        <v>71.8</v>
      </c>
      <c r="AK647" s="139">
        <v>16.325581395348838</v>
      </c>
      <c r="AL647" s="139">
        <v>0.40058139534883719</v>
      </c>
      <c r="AM647" s="139">
        <v>4.0999999999999996</v>
      </c>
      <c r="AN647" s="278" t="s">
        <v>124</v>
      </c>
      <c r="AO647" s="139">
        <v>4.49</v>
      </c>
      <c r="AP647" s="272">
        <v>4.8000000000000001E-2</v>
      </c>
      <c r="AQ647" s="139">
        <v>55.1</v>
      </c>
      <c r="AR647" s="139">
        <v>46</v>
      </c>
      <c r="AS647" s="142">
        <v>1.1978260869565218</v>
      </c>
      <c r="AT647" s="141">
        <v>0.2</v>
      </c>
      <c r="AU647" s="259" t="s">
        <v>124</v>
      </c>
      <c r="AV647" s="139">
        <v>5.22</v>
      </c>
      <c r="AW647" s="139">
        <v>4.76</v>
      </c>
      <c r="AX647" s="140">
        <v>3.56</v>
      </c>
      <c r="AY647" s="140">
        <v>95.4</v>
      </c>
      <c r="AZ647" s="206">
        <v>84766</v>
      </c>
      <c r="BA647" s="140">
        <v>4.5999999999999943</v>
      </c>
      <c r="BB647" s="140">
        <v>5.38</v>
      </c>
      <c r="BC647" s="140">
        <v>10.3</v>
      </c>
      <c r="BD647" s="140">
        <v>0.63</v>
      </c>
      <c r="BE647" s="140">
        <v>48.1</v>
      </c>
      <c r="BF647" s="140">
        <v>2.93</v>
      </c>
      <c r="BG647" s="139">
        <v>29.8</v>
      </c>
      <c r="BH647" s="139">
        <v>1.82</v>
      </c>
      <c r="BI647" s="139">
        <v>0.27</v>
      </c>
      <c r="BJ647" s="116" t="s">
        <v>790</v>
      </c>
      <c r="BK647" s="211" t="s">
        <v>409</v>
      </c>
      <c r="BL647" s="211" t="s">
        <v>409</v>
      </c>
      <c r="BM647" s="215">
        <v>13798</v>
      </c>
      <c r="BN647" s="215">
        <v>70.599999999999994</v>
      </c>
      <c r="BO647" s="211">
        <v>29.4</v>
      </c>
      <c r="BP647" s="211" t="s">
        <v>409</v>
      </c>
      <c r="BQ647" s="211" t="s">
        <v>409</v>
      </c>
      <c r="BR647" s="211" t="s">
        <v>409</v>
      </c>
      <c r="BS647" s="211" t="s">
        <v>409</v>
      </c>
      <c r="BT647" s="210">
        <v>0</v>
      </c>
      <c r="BU647" s="258">
        <v>45.7</v>
      </c>
      <c r="BV647" s="138">
        <v>0</v>
      </c>
    </row>
    <row r="648" spans="1:74">
      <c r="A648" s="116">
        <v>237</v>
      </c>
      <c r="B648" s="116">
        <f>COUNTIFS($D$2:D648,D648,$F$2:F648,F648)</f>
        <v>1</v>
      </c>
      <c r="C648" s="189">
        <v>9414</v>
      </c>
      <c r="D648" s="154" t="s">
        <v>1338</v>
      </c>
      <c r="E648" s="152" t="s">
        <v>838</v>
      </c>
      <c r="F648" s="152">
        <v>520920206</v>
      </c>
      <c r="G648" s="152">
        <v>66</v>
      </c>
      <c r="H648" s="152" t="s">
        <v>1919</v>
      </c>
      <c r="I648" s="274" t="s">
        <v>1918</v>
      </c>
      <c r="J648" s="153" t="s">
        <v>812</v>
      </c>
      <c r="K648" s="152" t="s">
        <v>670</v>
      </c>
      <c r="L648" s="152">
        <v>16</v>
      </c>
      <c r="M648" s="152">
        <v>2</v>
      </c>
      <c r="N648" s="152" t="s">
        <v>409</v>
      </c>
      <c r="O648" s="152"/>
      <c r="P648" s="152" t="s">
        <v>1908</v>
      </c>
      <c r="Q648" s="152"/>
      <c r="R648" s="116"/>
      <c r="S648" s="261" t="s">
        <v>1521</v>
      </c>
      <c r="T648" s="286" t="s">
        <v>1515</v>
      </c>
      <c r="U648" s="261" t="s">
        <v>1477</v>
      </c>
      <c r="V648" s="270" t="s">
        <v>1514</v>
      </c>
      <c r="W648" s="261" t="s">
        <v>1511</v>
      </c>
      <c r="X648" s="261" t="s">
        <v>1477</v>
      </c>
      <c r="Y648" s="261" t="s">
        <v>1477</v>
      </c>
      <c r="AB648" s="112"/>
      <c r="AC648" s="218">
        <v>16501</v>
      </c>
      <c r="AD648" s="218">
        <v>412</v>
      </c>
      <c r="AE648" s="218" t="s">
        <v>1477</v>
      </c>
      <c r="AF648" s="218" t="s">
        <v>1477</v>
      </c>
      <c r="AG648" s="222" t="s">
        <v>781</v>
      </c>
      <c r="AH648" s="126">
        <v>22.7</v>
      </c>
      <c r="AI648" s="125">
        <v>44.4</v>
      </c>
      <c r="AJ648" s="145">
        <v>31.9</v>
      </c>
      <c r="AK648" s="139">
        <v>15.412546125461253</v>
      </c>
      <c r="AL648" s="139">
        <v>0.61785977859778596</v>
      </c>
      <c r="AM648" s="139">
        <v>3.35</v>
      </c>
      <c r="AN648" s="278" t="s">
        <v>124</v>
      </c>
      <c r="AO648" s="139">
        <v>5</v>
      </c>
      <c r="AP648" s="272">
        <v>0.5</v>
      </c>
      <c r="AQ648" s="139">
        <v>41.9</v>
      </c>
      <c r="AR648" s="139">
        <v>58.6</v>
      </c>
      <c r="AS648" s="142">
        <v>0.71501706484641636</v>
      </c>
      <c r="AT648" s="141">
        <v>0.55000000000000004</v>
      </c>
      <c r="AU648" s="259" t="s">
        <v>124</v>
      </c>
      <c r="AV648" s="139">
        <v>22.5</v>
      </c>
      <c r="AW648" s="139">
        <v>28.1</v>
      </c>
      <c r="AX648" s="140">
        <v>25.14</v>
      </c>
      <c r="AY648" s="140">
        <v>95</v>
      </c>
      <c r="AZ648" s="206">
        <v>87183</v>
      </c>
      <c r="BA648" s="140">
        <v>5</v>
      </c>
      <c r="BB648" s="140">
        <v>41.34</v>
      </c>
      <c r="BC648" s="140">
        <v>15.9</v>
      </c>
      <c r="BD648" s="140">
        <v>7.04</v>
      </c>
      <c r="BE648" s="140">
        <v>40.799999999999997</v>
      </c>
      <c r="BF648" s="140">
        <v>18.100000000000001</v>
      </c>
      <c r="BG648" s="139">
        <v>36.6</v>
      </c>
      <c r="BH648" s="139">
        <v>16.2</v>
      </c>
      <c r="BI648" s="139">
        <v>0.69</v>
      </c>
      <c r="BJ648" s="118" t="s">
        <v>786</v>
      </c>
      <c r="BK648" s="211" t="s">
        <v>409</v>
      </c>
      <c r="BL648" s="211" t="s">
        <v>409</v>
      </c>
      <c r="BM648" s="211">
        <v>185</v>
      </c>
      <c r="BN648" s="211">
        <v>27.1</v>
      </c>
      <c r="BO648" s="211">
        <v>72.900000000000006</v>
      </c>
      <c r="BP648" s="211" t="s">
        <v>410</v>
      </c>
      <c r="BQ648" s="211" t="s">
        <v>409</v>
      </c>
      <c r="BR648" s="211">
        <v>59.3</v>
      </c>
      <c r="BS648" s="211" t="s">
        <v>409</v>
      </c>
      <c r="BT648" s="210" t="s">
        <v>409</v>
      </c>
      <c r="BU648" s="258">
        <v>18.659204572517265</v>
      </c>
      <c r="BV648" s="138">
        <v>0.18435294117647058</v>
      </c>
    </row>
    <row r="649" spans="1:74">
      <c r="A649" s="116">
        <v>238</v>
      </c>
      <c r="B649" s="116">
        <f>COUNTIFS($D$2:D649,D649,$F$2:F649,F649)</f>
        <v>1</v>
      </c>
      <c r="C649" s="189">
        <v>9419</v>
      </c>
      <c r="D649" s="154" t="s">
        <v>1632</v>
      </c>
      <c r="E649" s="152" t="s">
        <v>1631</v>
      </c>
      <c r="F649" s="152">
        <v>475505429</v>
      </c>
      <c r="G649" s="152">
        <v>71</v>
      </c>
      <c r="H649" s="152" t="s">
        <v>1914</v>
      </c>
      <c r="I649" s="274" t="s">
        <v>1630</v>
      </c>
      <c r="J649" s="153" t="s">
        <v>812</v>
      </c>
      <c r="K649" s="152" t="s">
        <v>670</v>
      </c>
      <c r="L649" s="152">
        <v>17</v>
      </c>
      <c r="M649" s="152" t="s">
        <v>1344</v>
      </c>
      <c r="N649" s="152" t="s">
        <v>822</v>
      </c>
      <c r="O649" s="152"/>
      <c r="P649" s="152" t="s">
        <v>1908</v>
      </c>
      <c r="Q649" s="152"/>
      <c r="R649" s="116"/>
      <c r="S649" s="261" t="s">
        <v>1521</v>
      </c>
      <c r="T649" s="286" t="s">
        <v>1515</v>
      </c>
      <c r="U649" s="261" t="s">
        <v>1477</v>
      </c>
      <c r="V649" s="270" t="s">
        <v>1514</v>
      </c>
      <c r="W649" s="261" t="s">
        <v>1511</v>
      </c>
      <c r="X649" s="261" t="s">
        <v>1477</v>
      </c>
      <c r="Y649" s="261" t="s">
        <v>1477</v>
      </c>
      <c r="AB649" s="112"/>
      <c r="AC649" s="218">
        <v>19718</v>
      </c>
      <c r="AD649" s="218">
        <v>492</v>
      </c>
      <c r="AE649" s="218" t="s">
        <v>1477</v>
      </c>
      <c r="AF649" s="218" t="s">
        <v>1477</v>
      </c>
      <c r="AG649" s="222" t="s">
        <v>781</v>
      </c>
      <c r="AH649" s="126">
        <v>51.6</v>
      </c>
      <c r="AI649" s="125">
        <v>11.7</v>
      </c>
      <c r="AJ649" s="145">
        <v>30.8</v>
      </c>
      <c r="AK649" s="139">
        <v>37.119367588932803</v>
      </c>
      <c r="AL649" s="139">
        <v>0.1582608695652174</v>
      </c>
      <c r="AM649" s="139">
        <v>0.86</v>
      </c>
      <c r="AN649" s="278" t="s">
        <v>124</v>
      </c>
      <c r="AO649" s="139">
        <v>4.3499999999999996</v>
      </c>
      <c r="AP649" s="272">
        <v>0.15</v>
      </c>
      <c r="AQ649" s="139">
        <v>55.8</v>
      </c>
      <c r="AR649" s="139">
        <v>44.6</v>
      </c>
      <c r="AS649" s="142">
        <v>1.2511210762331837</v>
      </c>
      <c r="AT649" s="141">
        <v>0.6</v>
      </c>
      <c r="AU649" s="259" t="s">
        <v>124</v>
      </c>
      <c r="AV649" s="139">
        <v>8.5500000000000007</v>
      </c>
      <c r="AW649" s="139">
        <v>12.1</v>
      </c>
      <c r="AX649" s="140">
        <v>5.26</v>
      </c>
      <c r="AY649" s="140">
        <v>95.9</v>
      </c>
      <c r="AZ649" s="206">
        <v>57675</v>
      </c>
      <c r="BA649" s="140">
        <v>4.0999999999999943</v>
      </c>
      <c r="BB649" s="140">
        <v>10.84</v>
      </c>
      <c r="BC649" s="140">
        <v>25</v>
      </c>
      <c r="BD649" s="140">
        <v>2.92</v>
      </c>
      <c r="BE649" s="140">
        <v>20</v>
      </c>
      <c r="BF649" s="140">
        <v>2.34</v>
      </c>
      <c r="BG649" s="139">
        <v>47.7</v>
      </c>
      <c r="BH649" s="139">
        <v>5.58</v>
      </c>
      <c r="BI649" s="139">
        <v>0.43</v>
      </c>
      <c r="BJ649" s="116" t="s">
        <v>780</v>
      </c>
      <c r="BK649" s="211" t="s">
        <v>409</v>
      </c>
      <c r="BL649" s="211" t="s">
        <v>409</v>
      </c>
      <c r="BM649" s="211">
        <v>519</v>
      </c>
      <c r="BN649" s="211">
        <v>16.399999999999999</v>
      </c>
      <c r="BO649" s="211">
        <v>83.6</v>
      </c>
      <c r="BP649" s="211" t="s">
        <v>409</v>
      </c>
      <c r="BQ649" s="211" t="s">
        <v>409</v>
      </c>
      <c r="BR649" s="211" t="s">
        <v>409</v>
      </c>
      <c r="BS649" s="211" t="s">
        <v>409</v>
      </c>
      <c r="BT649" s="210">
        <v>0</v>
      </c>
      <c r="BU649" s="258">
        <v>1.9368679129635304</v>
      </c>
      <c r="BV649" s="138">
        <v>0.22822222222222222</v>
      </c>
    </row>
    <row r="650" spans="1:74">
      <c r="A650" s="116">
        <v>239</v>
      </c>
      <c r="B650" s="116">
        <f>COUNTIFS($D$2:D650,D650,$F$2:F650,F650)</f>
        <v>2</v>
      </c>
      <c r="C650" s="189">
        <v>9420</v>
      </c>
      <c r="D650" s="154" t="s">
        <v>1917</v>
      </c>
      <c r="E650" s="152" t="s">
        <v>816</v>
      </c>
      <c r="F650" s="152">
        <v>5406100172</v>
      </c>
      <c r="G650" s="152">
        <v>64</v>
      </c>
      <c r="H650" s="152" t="s">
        <v>1914</v>
      </c>
      <c r="I650" s="274" t="s">
        <v>60</v>
      </c>
      <c r="J650" s="153" t="s">
        <v>812</v>
      </c>
      <c r="K650" s="152" t="s">
        <v>670</v>
      </c>
      <c r="L650" s="152">
        <v>5</v>
      </c>
      <c r="M650" s="152" t="s">
        <v>1916</v>
      </c>
      <c r="N650" s="152" t="s">
        <v>822</v>
      </c>
      <c r="O650" s="152"/>
      <c r="P650" s="152" t="s">
        <v>1908</v>
      </c>
      <c r="Q650" s="152"/>
      <c r="R650" s="116"/>
      <c r="S650" s="261" t="s">
        <v>1477</v>
      </c>
      <c r="T650" s="261" t="s">
        <v>1477</v>
      </c>
      <c r="U650" s="261" t="s">
        <v>1477</v>
      </c>
      <c r="V650" s="262" t="s">
        <v>1502</v>
      </c>
      <c r="W650" s="261" t="s">
        <v>1477</v>
      </c>
      <c r="X650" s="261" t="s">
        <v>1477</v>
      </c>
      <c r="Y650" s="261" t="s">
        <v>1477</v>
      </c>
      <c r="AB650" s="112"/>
      <c r="AC650" s="218">
        <v>4248</v>
      </c>
      <c r="AD650" s="218">
        <v>10</v>
      </c>
      <c r="AE650" s="218" t="s">
        <v>1477</v>
      </c>
      <c r="AF650" s="218" t="s">
        <v>1477</v>
      </c>
      <c r="AG650" s="222" t="s">
        <v>777</v>
      </c>
      <c r="AH650" s="126" t="s">
        <v>124</v>
      </c>
      <c r="AI650" s="125" t="s">
        <v>124</v>
      </c>
      <c r="AJ650" s="145" t="s">
        <v>124</v>
      </c>
      <c r="AK650" s="349" t="s">
        <v>124</v>
      </c>
      <c r="AL650" s="349" t="s">
        <v>124</v>
      </c>
      <c r="AM650" s="349" t="s">
        <v>124</v>
      </c>
      <c r="AN650" s="349" t="s">
        <v>124</v>
      </c>
      <c r="AO650" s="349" t="s">
        <v>124</v>
      </c>
      <c r="AP650" s="349" t="s">
        <v>124</v>
      </c>
      <c r="AQ650" s="349" t="s">
        <v>124</v>
      </c>
      <c r="AR650" s="349" t="s">
        <v>124</v>
      </c>
      <c r="AS650" s="349" t="s">
        <v>124</v>
      </c>
      <c r="AT650" s="349" t="s">
        <v>124</v>
      </c>
      <c r="AU650" s="349" t="s">
        <v>124</v>
      </c>
      <c r="AV650" s="349" t="s">
        <v>124</v>
      </c>
      <c r="AW650" s="349" t="s">
        <v>124</v>
      </c>
      <c r="AX650" s="349" t="s">
        <v>124</v>
      </c>
      <c r="AY650" s="349" t="s">
        <v>124</v>
      </c>
      <c r="AZ650" s="349" t="s">
        <v>124</v>
      </c>
      <c r="BA650" s="349" t="s">
        <v>124</v>
      </c>
      <c r="BB650" s="349" t="s">
        <v>124</v>
      </c>
      <c r="BC650" s="349" t="s">
        <v>124</v>
      </c>
      <c r="BD650" s="349" t="s">
        <v>124</v>
      </c>
      <c r="BE650" s="349" t="s">
        <v>124</v>
      </c>
      <c r="BF650" s="349" t="s">
        <v>124</v>
      </c>
      <c r="BG650" s="349" t="s">
        <v>124</v>
      </c>
      <c r="BH650" s="349" t="s">
        <v>124</v>
      </c>
      <c r="BI650" s="349" t="s">
        <v>124</v>
      </c>
      <c r="BJ650" s="348" t="s">
        <v>124</v>
      </c>
      <c r="BK650" s="211" t="s">
        <v>409</v>
      </c>
      <c r="BL650" s="211" t="s">
        <v>409</v>
      </c>
      <c r="BM650" s="211">
        <v>362</v>
      </c>
      <c r="BN650" s="211">
        <v>21</v>
      </c>
      <c r="BO650" s="211">
        <v>79</v>
      </c>
      <c r="BP650" s="211" t="s">
        <v>409</v>
      </c>
      <c r="BQ650" s="211" t="s">
        <v>409</v>
      </c>
      <c r="BR650" s="211" t="s">
        <v>409</v>
      </c>
      <c r="BS650" s="211" t="s">
        <v>409</v>
      </c>
      <c r="BT650" s="211">
        <v>0</v>
      </c>
      <c r="BU650" s="258">
        <v>1.1856314731263775</v>
      </c>
      <c r="BV650" s="138">
        <v>4.7666666666666663E-2</v>
      </c>
    </row>
    <row r="651" spans="1:74">
      <c r="A651" s="116">
        <v>240</v>
      </c>
      <c r="B651" s="116">
        <f>COUNTIFS($D$2:D651,D651,$F$2:F651,F651)</f>
        <v>1</v>
      </c>
      <c r="C651" s="189">
        <v>9421</v>
      </c>
      <c r="D651" s="154" t="s">
        <v>864</v>
      </c>
      <c r="E651" s="152" t="s">
        <v>1022</v>
      </c>
      <c r="F651" s="152">
        <v>466126404</v>
      </c>
      <c r="G651" s="152">
        <v>72</v>
      </c>
      <c r="H651" s="152" t="s">
        <v>1914</v>
      </c>
      <c r="I651" s="274" t="s">
        <v>1915</v>
      </c>
      <c r="J651" s="153" t="s">
        <v>812</v>
      </c>
      <c r="K651" s="152" t="s">
        <v>670</v>
      </c>
      <c r="L651" s="152">
        <v>8</v>
      </c>
      <c r="M651" s="152" t="s">
        <v>1332</v>
      </c>
      <c r="N651" s="152" t="s">
        <v>822</v>
      </c>
      <c r="O651" s="152"/>
      <c r="P651" s="152" t="s">
        <v>1908</v>
      </c>
      <c r="Q651" s="152"/>
      <c r="R651" s="116"/>
      <c r="S651" s="261" t="s">
        <v>1477</v>
      </c>
      <c r="T651" s="261" t="s">
        <v>1477</v>
      </c>
      <c r="U651" s="261" t="s">
        <v>1477</v>
      </c>
      <c r="V651" s="262" t="s">
        <v>1502</v>
      </c>
      <c r="W651" s="261" t="s">
        <v>1477</v>
      </c>
      <c r="X651" s="261" t="s">
        <v>1477</v>
      </c>
      <c r="Y651" s="261" t="s">
        <v>1477</v>
      </c>
      <c r="AB651" s="112"/>
      <c r="AC651" s="218">
        <v>12609</v>
      </c>
      <c r="AD651" s="218">
        <v>31</v>
      </c>
      <c r="AE651" s="218" t="s">
        <v>1477</v>
      </c>
      <c r="AF651" s="218" t="s">
        <v>1477</v>
      </c>
      <c r="AG651" s="222" t="s">
        <v>781</v>
      </c>
      <c r="AH651" s="147">
        <v>39.4</v>
      </c>
      <c r="AI651" s="146">
        <v>39.4</v>
      </c>
      <c r="AJ651" s="145">
        <v>15</v>
      </c>
      <c r="AK651" s="139">
        <v>30.9</v>
      </c>
      <c r="AL651" s="144">
        <v>0.6</v>
      </c>
      <c r="AM651" s="139">
        <v>1.6</v>
      </c>
      <c r="AN651" s="139" t="s">
        <v>124</v>
      </c>
      <c r="AO651" s="143">
        <v>9</v>
      </c>
      <c r="AP651" s="116" t="s">
        <v>124</v>
      </c>
      <c r="AQ651" s="116">
        <v>35.4</v>
      </c>
      <c r="AR651" s="116">
        <v>64.5</v>
      </c>
      <c r="AS651" s="142">
        <v>0.5488372093023256</v>
      </c>
      <c r="AT651" s="141" t="s">
        <v>124</v>
      </c>
      <c r="AU651" s="116" t="s">
        <v>124</v>
      </c>
      <c r="AV651" s="139">
        <v>0.68</v>
      </c>
      <c r="AW651" s="139">
        <v>0.98</v>
      </c>
      <c r="AX651" s="140">
        <v>12.879999999999999</v>
      </c>
      <c r="AY651" s="278" t="s">
        <v>124</v>
      </c>
      <c r="AZ651" s="278" t="s">
        <v>124</v>
      </c>
      <c r="BA651" s="278" t="s">
        <v>124</v>
      </c>
      <c r="BB651" s="139">
        <v>32.980000000000004</v>
      </c>
      <c r="BC651" s="139">
        <v>10.9</v>
      </c>
      <c r="BD651" s="139">
        <v>3.68</v>
      </c>
      <c r="BE651" s="139">
        <v>27.3</v>
      </c>
      <c r="BF651" s="139">
        <v>9.1999999999999993</v>
      </c>
      <c r="BG651" s="139">
        <v>59.5</v>
      </c>
      <c r="BH651" s="139">
        <v>20.100000000000001</v>
      </c>
      <c r="BI651" s="139" t="s">
        <v>124</v>
      </c>
      <c r="BJ651" s="117" t="s">
        <v>172</v>
      </c>
      <c r="BK651" s="211" t="s">
        <v>409</v>
      </c>
      <c r="BL651" s="211" t="s">
        <v>409</v>
      </c>
      <c r="BM651" s="211">
        <v>1653</v>
      </c>
      <c r="BN651" s="211">
        <v>6.1</v>
      </c>
      <c r="BO651" s="211">
        <v>93.9</v>
      </c>
      <c r="BP651" s="211" t="s">
        <v>409</v>
      </c>
      <c r="BQ651" s="211" t="s">
        <v>409</v>
      </c>
      <c r="BR651" s="211" t="s">
        <v>409</v>
      </c>
      <c r="BS651" s="211" t="s">
        <v>409</v>
      </c>
      <c r="BT651" s="210">
        <v>0</v>
      </c>
      <c r="BU651" s="258">
        <v>1.4267402329599286</v>
      </c>
      <c r="BV651" s="138">
        <v>3.1507692307692306E-2</v>
      </c>
    </row>
    <row r="652" spans="1:74">
      <c r="A652" s="116">
        <v>241</v>
      </c>
      <c r="B652" s="116">
        <f>COUNTIFS($D$2:D652,D652,$F$2:F652,F652)</f>
        <v>1</v>
      </c>
      <c r="C652" s="189">
        <v>9424</v>
      </c>
      <c r="D652" s="154" t="s">
        <v>86</v>
      </c>
      <c r="E652" s="152" t="s">
        <v>904</v>
      </c>
      <c r="F652" s="152">
        <v>6056131147</v>
      </c>
      <c r="G652" s="152">
        <v>58</v>
      </c>
      <c r="H652" s="152" t="s">
        <v>1914</v>
      </c>
      <c r="I652" s="274" t="s">
        <v>87</v>
      </c>
      <c r="J652" s="153" t="s">
        <v>812</v>
      </c>
      <c r="K652" s="152" t="s">
        <v>670</v>
      </c>
      <c r="L652" s="152">
        <v>20</v>
      </c>
      <c r="M652" s="152" t="s">
        <v>860</v>
      </c>
      <c r="N652" s="152" t="s">
        <v>409</v>
      </c>
      <c r="O652" s="152"/>
      <c r="P652" s="152" t="s">
        <v>1908</v>
      </c>
      <c r="Q652" s="152"/>
      <c r="R652" s="116"/>
      <c r="S652" s="261" t="s">
        <v>1521</v>
      </c>
      <c r="T652" s="286" t="s">
        <v>1515</v>
      </c>
      <c r="U652" s="261" t="s">
        <v>1477</v>
      </c>
      <c r="V652" s="270" t="s">
        <v>1514</v>
      </c>
      <c r="W652" s="261" t="s">
        <v>1511</v>
      </c>
      <c r="X652" s="261" t="s">
        <v>1477</v>
      </c>
      <c r="Y652" s="261" t="s">
        <v>1477</v>
      </c>
      <c r="AB652" s="112"/>
      <c r="AC652" s="218">
        <v>9354</v>
      </c>
      <c r="AD652" s="218">
        <v>654</v>
      </c>
      <c r="AE652" s="218" t="s">
        <v>1477</v>
      </c>
      <c r="AF652" s="218" t="s">
        <v>1477</v>
      </c>
      <c r="AG652" s="222" t="s">
        <v>777</v>
      </c>
      <c r="AH652" s="126">
        <v>3.33</v>
      </c>
      <c r="AI652" s="125">
        <v>0.64</v>
      </c>
      <c r="AJ652" s="145">
        <v>89.6</v>
      </c>
      <c r="AK652" s="139">
        <v>1.8618472906403942</v>
      </c>
      <c r="AL652" s="139">
        <v>0.11182266009852218</v>
      </c>
      <c r="AM652" s="139">
        <v>5.05</v>
      </c>
      <c r="AN652" s="278" t="s">
        <v>124</v>
      </c>
      <c r="AO652" s="139">
        <v>4.78</v>
      </c>
      <c r="AP652" s="272">
        <v>2.9000000000000001E-2</v>
      </c>
      <c r="AQ652" s="139">
        <v>71.8</v>
      </c>
      <c r="AR652" s="139">
        <v>28.7</v>
      </c>
      <c r="AS652" s="142">
        <v>2.5017421602787455</v>
      </c>
      <c r="AT652" s="141">
        <v>0.1</v>
      </c>
      <c r="AU652" s="259" t="s">
        <v>124</v>
      </c>
      <c r="AV652" s="139">
        <v>22.2</v>
      </c>
      <c r="AW652" s="139">
        <v>16.3</v>
      </c>
      <c r="AX652" s="140">
        <v>0.24399999999999999</v>
      </c>
      <c r="AY652" s="140">
        <v>96.1</v>
      </c>
      <c r="AZ652" s="206">
        <v>76609</v>
      </c>
      <c r="BA652" s="140">
        <v>3.9000000000000057</v>
      </c>
      <c r="BB652" s="140">
        <v>0.56400000000000006</v>
      </c>
      <c r="BC652" s="140">
        <v>8.4</v>
      </c>
      <c r="BD652" s="140">
        <v>5.3999999999999999E-2</v>
      </c>
      <c r="BE652" s="140">
        <v>29.1</v>
      </c>
      <c r="BF652" s="140">
        <v>0.19</v>
      </c>
      <c r="BG652" s="139">
        <v>50.2</v>
      </c>
      <c r="BH652" s="139">
        <v>0.32</v>
      </c>
      <c r="BI652" s="139">
        <v>7.4999999999999997E-2</v>
      </c>
      <c r="BJ652" s="117" t="s">
        <v>784</v>
      </c>
      <c r="BK652" s="211">
        <v>60.8</v>
      </c>
      <c r="BL652" s="211" t="s">
        <v>409</v>
      </c>
      <c r="BM652" s="211">
        <v>9852</v>
      </c>
      <c r="BN652" s="211">
        <v>88.7</v>
      </c>
      <c r="BO652" s="211">
        <v>11.3</v>
      </c>
      <c r="BP652" s="211">
        <v>36.5</v>
      </c>
      <c r="BQ652" s="211">
        <v>36586</v>
      </c>
      <c r="BR652" s="211" t="s">
        <v>409</v>
      </c>
      <c r="BS652" s="211">
        <v>5.14</v>
      </c>
      <c r="BT652" s="210">
        <v>0</v>
      </c>
      <c r="BU652" s="258">
        <v>51.991951310889299</v>
      </c>
      <c r="BV652" s="138">
        <v>6.4477538461538462</v>
      </c>
    </row>
    <row r="653" spans="1:74">
      <c r="A653" s="116">
        <v>242</v>
      </c>
      <c r="B653" s="116">
        <f>COUNTIFS($D$2:D653,D653,$F$2:F653,F653)</f>
        <v>1</v>
      </c>
      <c r="C653" s="189">
        <v>9425</v>
      </c>
      <c r="D653" s="282" t="s">
        <v>88</v>
      </c>
      <c r="E653" s="266" t="s">
        <v>1353</v>
      </c>
      <c r="F653" s="266">
        <v>490718097</v>
      </c>
      <c r="G653" s="266">
        <v>69</v>
      </c>
      <c r="H653" s="266" t="s">
        <v>1914</v>
      </c>
      <c r="I653" s="281" t="s">
        <v>60</v>
      </c>
      <c r="J653" s="153" t="s">
        <v>812</v>
      </c>
      <c r="K653" s="152" t="s">
        <v>670</v>
      </c>
      <c r="L653" s="152">
        <v>30</v>
      </c>
      <c r="M653" s="152" t="s">
        <v>828</v>
      </c>
      <c r="N653" s="266" t="s">
        <v>409</v>
      </c>
      <c r="O653" s="152"/>
      <c r="P653" s="152" t="s">
        <v>1908</v>
      </c>
      <c r="Q653" s="152"/>
      <c r="R653" s="116"/>
      <c r="S653" s="261" t="s">
        <v>1521</v>
      </c>
      <c r="T653" s="286" t="s">
        <v>1515</v>
      </c>
      <c r="U653" s="261" t="s">
        <v>1477</v>
      </c>
      <c r="V653" s="270" t="s">
        <v>1514</v>
      </c>
      <c r="W653" s="261" t="s">
        <v>1511</v>
      </c>
      <c r="X653" s="261" t="s">
        <v>1477</v>
      </c>
      <c r="Y653" s="261" t="s">
        <v>1477</v>
      </c>
      <c r="AB653" s="112"/>
      <c r="AC653" s="218">
        <v>18845</v>
      </c>
      <c r="AD653" s="218">
        <v>1300</v>
      </c>
      <c r="AE653" s="218">
        <v>2</v>
      </c>
      <c r="AF653" s="218">
        <v>500</v>
      </c>
      <c r="AG653" s="222" t="s">
        <v>777</v>
      </c>
      <c r="AH653" s="126">
        <v>19.899999999999999</v>
      </c>
      <c r="AI653" s="125">
        <v>75</v>
      </c>
      <c r="AJ653" s="145">
        <v>3.48</v>
      </c>
      <c r="AK653" s="139">
        <v>13.929999999999998</v>
      </c>
      <c r="AL653" s="139">
        <v>0.11199999999999999</v>
      </c>
      <c r="AM653" s="139">
        <v>1.49</v>
      </c>
      <c r="AN653" s="278" t="s">
        <v>124</v>
      </c>
      <c r="AO653" s="139">
        <v>2.04</v>
      </c>
      <c r="AP653" s="272">
        <v>0.17</v>
      </c>
      <c r="AQ653" s="139">
        <v>51</v>
      </c>
      <c r="AR653" s="139">
        <v>49.5</v>
      </c>
      <c r="AS653" s="142">
        <v>1.0303030303030303</v>
      </c>
      <c r="AT653" s="141">
        <v>0.16</v>
      </c>
      <c r="AU653" s="259" t="s">
        <v>124</v>
      </c>
      <c r="AV653" s="139">
        <v>0.6</v>
      </c>
      <c r="AW653" s="139">
        <v>0.88</v>
      </c>
      <c r="AX653" s="140">
        <v>68.900000000000006</v>
      </c>
      <c r="AY653" s="140">
        <v>98.7</v>
      </c>
      <c r="AZ653" s="206">
        <v>57837</v>
      </c>
      <c r="BA653" s="140">
        <v>1.2999999999999972</v>
      </c>
      <c r="BB653" s="140">
        <v>73.22</v>
      </c>
      <c r="BC653" s="140">
        <v>41.9</v>
      </c>
      <c r="BD653" s="140">
        <v>31.4</v>
      </c>
      <c r="BE653" s="140">
        <v>49.9</v>
      </c>
      <c r="BF653" s="140">
        <v>37.5</v>
      </c>
      <c r="BG653" s="139">
        <v>5.76</v>
      </c>
      <c r="BH653" s="139">
        <v>4.32</v>
      </c>
      <c r="BI653" s="139">
        <v>0.2</v>
      </c>
      <c r="BJ653" s="117" t="s">
        <v>792</v>
      </c>
      <c r="BK653" s="211" t="s">
        <v>409</v>
      </c>
      <c r="BL653" s="211" t="s">
        <v>409</v>
      </c>
      <c r="BM653" s="211">
        <v>663</v>
      </c>
      <c r="BN653" s="211">
        <v>4.7</v>
      </c>
      <c r="BO653" s="211">
        <v>95.3</v>
      </c>
      <c r="BP653" s="211" t="s">
        <v>409</v>
      </c>
      <c r="BQ653" s="211" t="s">
        <v>409</v>
      </c>
      <c r="BR653" s="211" t="s">
        <v>409</v>
      </c>
      <c r="BS653" s="211" t="s">
        <v>409</v>
      </c>
      <c r="BT653" s="210">
        <v>0</v>
      </c>
      <c r="BU653" s="258">
        <v>43.137103915604669</v>
      </c>
      <c r="BV653" s="138">
        <v>0.32952941176470585</v>
      </c>
    </row>
    <row r="654" spans="1:74">
      <c r="A654" s="116">
        <v>243</v>
      </c>
      <c r="B654" s="116">
        <f>COUNTIFS($D$2:D654,D654,$F$2:F654,F654)</f>
        <v>1</v>
      </c>
      <c r="C654" s="189">
        <v>9438</v>
      </c>
      <c r="D654" s="154" t="s">
        <v>1913</v>
      </c>
      <c r="E654" s="152" t="s">
        <v>1912</v>
      </c>
      <c r="F654" s="152">
        <v>425918419</v>
      </c>
      <c r="G654" s="152">
        <v>76</v>
      </c>
      <c r="H654" s="152" t="s">
        <v>1910</v>
      </c>
      <c r="I654" s="274" t="s">
        <v>60</v>
      </c>
      <c r="J654" s="153" t="s">
        <v>812</v>
      </c>
      <c r="K654" s="152" t="s">
        <v>670</v>
      </c>
      <c r="L654" s="152">
        <v>4</v>
      </c>
      <c r="M654" s="152">
        <v>10</v>
      </c>
      <c r="N654" s="152" t="s">
        <v>409</v>
      </c>
      <c r="O654" s="152"/>
      <c r="P654" s="152" t="s">
        <v>1908</v>
      </c>
      <c r="Q654" s="152"/>
      <c r="R654" s="152"/>
      <c r="S654" s="261" t="s">
        <v>1477</v>
      </c>
      <c r="T654" s="261" t="s">
        <v>1477</v>
      </c>
      <c r="U654" s="261" t="s">
        <v>1477</v>
      </c>
      <c r="V654" s="262" t="s">
        <v>1502</v>
      </c>
      <c r="W654" s="261" t="s">
        <v>1477</v>
      </c>
      <c r="X654" s="261" t="s">
        <v>1477</v>
      </c>
      <c r="Y654" s="261" t="s">
        <v>1477</v>
      </c>
      <c r="AB654" s="112"/>
      <c r="AC654" s="218">
        <v>19139</v>
      </c>
      <c r="AD654" s="218">
        <v>47</v>
      </c>
      <c r="AE654" s="218" t="s">
        <v>1493</v>
      </c>
      <c r="AF654" s="218" t="s">
        <v>1493</v>
      </c>
      <c r="AG654" s="222" t="s">
        <v>1126</v>
      </c>
      <c r="AH654" s="147">
        <v>19.899999999999999</v>
      </c>
      <c r="AI654" s="146">
        <v>16.5</v>
      </c>
      <c r="AJ654" s="145">
        <v>59.2</v>
      </c>
      <c r="AK654" s="139">
        <v>13.6</v>
      </c>
      <c r="AL654" s="144">
        <v>2.2400000000000002</v>
      </c>
      <c r="AM654" s="139">
        <v>12.8</v>
      </c>
      <c r="AN654" s="139" t="s">
        <v>124</v>
      </c>
      <c r="AO654" s="143">
        <v>0.16</v>
      </c>
      <c r="AP654" s="116" t="s">
        <v>124</v>
      </c>
      <c r="AQ654" s="116">
        <v>46.4</v>
      </c>
      <c r="AR654" s="116">
        <v>52.5</v>
      </c>
      <c r="AS654" s="142">
        <v>0.88380952380952382</v>
      </c>
      <c r="AT654" s="141" t="s">
        <v>124</v>
      </c>
      <c r="AU654" s="116" t="s">
        <v>124</v>
      </c>
      <c r="AV654" s="139">
        <v>2.2999999999999998</v>
      </c>
      <c r="AW654" s="139">
        <v>1.58</v>
      </c>
      <c r="AX654" s="140" t="s">
        <v>124</v>
      </c>
      <c r="AY654" s="140" t="s">
        <v>124</v>
      </c>
      <c r="AZ654" s="206" t="s">
        <v>124</v>
      </c>
      <c r="BA654" s="140" t="s">
        <v>124</v>
      </c>
      <c r="BB654" s="140" t="s">
        <v>124</v>
      </c>
      <c r="BC654" s="140" t="s">
        <v>124</v>
      </c>
      <c r="BD654" s="140" t="s">
        <v>124</v>
      </c>
      <c r="BE654" s="140" t="s">
        <v>124</v>
      </c>
      <c r="BF654" s="140" t="s">
        <v>124</v>
      </c>
      <c r="BG654" s="139" t="s">
        <v>124</v>
      </c>
      <c r="BH654" s="139" t="s">
        <v>124</v>
      </c>
      <c r="BI654" s="139" t="s">
        <v>124</v>
      </c>
      <c r="BJ654" s="116" t="s">
        <v>780</v>
      </c>
      <c r="BK654" s="214" t="s">
        <v>409</v>
      </c>
      <c r="BL654" s="214" t="s">
        <v>409</v>
      </c>
      <c r="BM654" s="285">
        <v>1462</v>
      </c>
      <c r="BN654" s="213">
        <v>69.5</v>
      </c>
      <c r="BO654" s="213">
        <v>30.5</v>
      </c>
      <c r="BP654" s="213" t="s">
        <v>409</v>
      </c>
      <c r="BQ654" s="213" t="s">
        <v>409</v>
      </c>
      <c r="BR654" s="213" t="s">
        <v>409</v>
      </c>
      <c r="BS654" s="212" t="s">
        <v>409</v>
      </c>
      <c r="BT654" s="275">
        <v>0</v>
      </c>
      <c r="BU654" s="258">
        <v>0.88280674685275451</v>
      </c>
      <c r="BV654" s="138">
        <v>5.5944444444444442E-2</v>
      </c>
    </row>
    <row r="655" spans="1:74">
      <c r="A655" s="116">
        <v>244</v>
      </c>
      <c r="B655" s="116">
        <f>COUNTIFS($D$2:D655,D655,$F$2:F655,F655)</f>
        <v>1</v>
      </c>
      <c r="C655" s="189">
        <v>9439</v>
      </c>
      <c r="D655" s="154" t="s">
        <v>89</v>
      </c>
      <c r="E655" s="152" t="s">
        <v>1911</v>
      </c>
      <c r="F655" s="152">
        <v>5004009972</v>
      </c>
      <c r="G655" s="152">
        <v>68</v>
      </c>
      <c r="H655" s="152" t="s">
        <v>1910</v>
      </c>
      <c r="I655" s="274" t="s">
        <v>46</v>
      </c>
      <c r="J655" s="153" t="s">
        <v>812</v>
      </c>
      <c r="K655" s="152" t="s">
        <v>670</v>
      </c>
      <c r="L655" s="152">
        <v>18</v>
      </c>
      <c r="M655" s="152">
        <v>5</v>
      </c>
      <c r="N655" s="152" t="s">
        <v>409</v>
      </c>
      <c r="O655" s="152"/>
      <c r="P655" s="152" t="s">
        <v>1908</v>
      </c>
      <c r="Q655" s="152"/>
      <c r="R655" s="152"/>
      <c r="S655" s="261" t="s">
        <v>1521</v>
      </c>
      <c r="T655" s="286" t="s">
        <v>1515</v>
      </c>
      <c r="U655" s="261" t="s">
        <v>1477</v>
      </c>
      <c r="V655" s="270" t="s">
        <v>1514</v>
      </c>
      <c r="W655" s="261" t="s">
        <v>1511</v>
      </c>
      <c r="X655" s="261" t="s">
        <v>1477</v>
      </c>
      <c r="Y655" s="261" t="s">
        <v>1477</v>
      </c>
      <c r="AB655" s="112"/>
      <c r="AC655" s="218">
        <v>28315</v>
      </c>
      <c r="AD655" s="218">
        <v>7078</v>
      </c>
      <c r="AE655" s="218" t="s">
        <v>1493</v>
      </c>
      <c r="AF655" s="218" t="s">
        <v>1493</v>
      </c>
      <c r="AG655" s="222" t="s">
        <v>781</v>
      </c>
      <c r="AH655" s="126">
        <v>1.66</v>
      </c>
      <c r="AI655" s="125">
        <v>7.06</v>
      </c>
      <c r="AJ655" s="145">
        <v>87</v>
      </c>
      <c r="AK655" s="139">
        <v>0.12496629213483146</v>
      </c>
      <c r="AL655" s="139">
        <v>4.9685393258426967E-3</v>
      </c>
      <c r="AM655" s="139">
        <v>7.4</v>
      </c>
      <c r="AN655" s="278" t="s">
        <v>124</v>
      </c>
      <c r="AO655" s="139">
        <v>0</v>
      </c>
      <c r="AP655" s="272">
        <v>8.5599999999999999E-3</v>
      </c>
      <c r="AQ655" s="139">
        <v>30.6</v>
      </c>
      <c r="AR655" s="139">
        <v>70.099999999999994</v>
      </c>
      <c r="AS655" s="142">
        <v>0.43651925820256782</v>
      </c>
      <c r="AT655" s="141">
        <v>0</v>
      </c>
      <c r="AU655" s="259" t="s">
        <v>124</v>
      </c>
      <c r="AV655" s="139">
        <v>0</v>
      </c>
      <c r="AW655" s="139">
        <v>0</v>
      </c>
      <c r="AX655" s="140">
        <v>6.28</v>
      </c>
      <c r="AY655" s="140">
        <v>99.2</v>
      </c>
      <c r="AZ655" s="206">
        <v>46844</v>
      </c>
      <c r="BA655" s="140">
        <v>0.79999999999999716</v>
      </c>
      <c r="BB655" s="140">
        <v>6.3220000000000001</v>
      </c>
      <c r="BC655" s="140">
        <v>66.599999999999994</v>
      </c>
      <c r="BD655" s="140">
        <v>4.71</v>
      </c>
      <c r="BE655" s="140">
        <v>22.2</v>
      </c>
      <c r="BF655" s="140">
        <v>1.57</v>
      </c>
      <c r="BG655" s="139">
        <v>0.6</v>
      </c>
      <c r="BH655" s="139">
        <v>4.2000000000000003E-2</v>
      </c>
      <c r="BI655" s="139">
        <v>1.2999999999999999E-2</v>
      </c>
      <c r="BJ655" s="118" t="s">
        <v>778</v>
      </c>
      <c r="BK655" s="211">
        <v>164</v>
      </c>
      <c r="BL655" s="211" t="s">
        <v>409</v>
      </c>
      <c r="BM655" s="211">
        <v>113511</v>
      </c>
      <c r="BN655" s="211">
        <v>93.3</v>
      </c>
      <c r="BO655" s="211">
        <v>6.7</v>
      </c>
      <c r="BP655" s="211" t="s">
        <v>409</v>
      </c>
      <c r="BQ655" s="211" t="s">
        <v>409</v>
      </c>
      <c r="BR655" s="211" t="s">
        <v>409</v>
      </c>
      <c r="BS655" s="211" t="s">
        <v>409</v>
      </c>
      <c r="BT655" s="210" t="s">
        <v>796</v>
      </c>
      <c r="BU655" s="258">
        <v>46.072263134893831</v>
      </c>
      <c r="BV655" s="138">
        <v>10.004980392156861</v>
      </c>
    </row>
    <row r="656" spans="1:74">
      <c r="A656" s="116">
        <v>245</v>
      </c>
      <c r="B656" s="116">
        <f>COUNTIFS($D$2:D656,D656,$F$2:F656,F656)</f>
        <v>1</v>
      </c>
      <c r="C656" s="189">
        <v>9453</v>
      </c>
      <c r="D656" s="154" t="s">
        <v>329</v>
      </c>
      <c r="E656" s="152" t="s">
        <v>1651</v>
      </c>
      <c r="F656" s="152">
        <v>7854224466</v>
      </c>
      <c r="G656" s="152">
        <v>40</v>
      </c>
      <c r="H656" s="152" t="s">
        <v>1909</v>
      </c>
      <c r="I656" s="274" t="s">
        <v>330</v>
      </c>
      <c r="J656" s="153" t="s">
        <v>812</v>
      </c>
      <c r="K656" s="152" t="s">
        <v>670</v>
      </c>
      <c r="L656" s="152">
        <v>6.5</v>
      </c>
      <c r="M656" s="152" t="s">
        <v>1067</v>
      </c>
      <c r="N656" s="152" t="s">
        <v>409</v>
      </c>
      <c r="O656" s="347"/>
      <c r="P656" s="152" t="s">
        <v>1908</v>
      </c>
      <c r="Q656" s="116"/>
      <c r="R656" s="116"/>
      <c r="S656" s="261" t="s">
        <v>1521</v>
      </c>
      <c r="T656" s="286" t="s">
        <v>1515</v>
      </c>
      <c r="U656" s="261" t="s">
        <v>1477</v>
      </c>
      <c r="V656" s="270" t="s">
        <v>1514</v>
      </c>
      <c r="W656" s="261" t="s">
        <v>1511</v>
      </c>
      <c r="X656" s="261" t="s">
        <v>1477</v>
      </c>
      <c r="Y656" s="261" t="s">
        <v>1477</v>
      </c>
      <c r="AB656" s="112"/>
      <c r="AC656" s="218"/>
      <c r="AD656" s="218">
        <v>14500</v>
      </c>
      <c r="AE656" s="218" t="s">
        <v>1493</v>
      </c>
      <c r="AF656" s="218" t="s">
        <v>1493</v>
      </c>
      <c r="AG656" s="222" t="s">
        <v>777</v>
      </c>
      <c r="AH656" s="126">
        <v>28.4</v>
      </c>
      <c r="AI656" s="125">
        <v>5.15</v>
      </c>
      <c r="AJ656" s="145">
        <v>66.099999999999994</v>
      </c>
      <c r="AK656" s="139">
        <v>26.076363636363634</v>
      </c>
      <c r="AL656" s="139">
        <v>0.12854545454545455</v>
      </c>
      <c r="AM656" s="139">
        <v>0.62</v>
      </c>
      <c r="AN656" s="278" t="s">
        <v>124</v>
      </c>
      <c r="AO656" s="139">
        <v>6.73</v>
      </c>
      <c r="AP656" s="272">
        <v>1.9E-2</v>
      </c>
      <c r="AQ656" s="139">
        <v>42.6</v>
      </c>
      <c r="AR656" s="139">
        <v>57.9</v>
      </c>
      <c r="AS656" s="142">
        <v>0.73575129533678763</v>
      </c>
      <c r="AT656" s="141">
        <v>0.75</v>
      </c>
      <c r="AU656" s="259" t="s">
        <v>124</v>
      </c>
      <c r="AV656" s="139">
        <v>13.6</v>
      </c>
      <c r="AW656" s="139">
        <v>12.7</v>
      </c>
      <c r="AX656" s="140">
        <v>3.41</v>
      </c>
      <c r="AY656" s="140">
        <v>97.1</v>
      </c>
      <c r="AZ656" s="206">
        <v>67887</v>
      </c>
      <c r="BA656" s="140">
        <v>2.9000000000000057</v>
      </c>
      <c r="BB656" s="140">
        <v>4.5999999999999996</v>
      </c>
      <c r="BC656" s="140">
        <v>19.5</v>
      </c>
      <c r="BD656" s="140">
        <v>1</v>
      </c>
      <c r="BE656" s="140">
        <v>46.7</v>
      </c>
      <c r="BF656" s="140">
        <v>2.41</v>
      </c>
      <c r="BG656" s="139">
        <v>23.1</v>
      </c>
      <c r="BH656" s="139">
        <v>1.19</v>
      </c>
      <c r="BI656" s="139">
        <v>0.2</v>
      </c>
      <c r="BJ656" s="116" t="s">
        <v>780</v>
      </c>
      <c r="BK656" s="211" t="s">
        <v>409</v>
      </c>
      <c r="BL656" s="211" t="s">
        <v>409</v>
      </c>
      <c r="BM656" s="211">
        <v>6683</v>
      </c>
      <c r="BN656" s="211">
        <v>68.099999999999994</v>
      </c>
      <c r="BO656" s="211">
        <v>31.9</v>
      </c>
      <c r="BP656" s="211" t="s">
        <v>409</v>
      </c>
      <c r="BQ656" s="211" t="s">
        <v>409</v>
      </c>
      <c r="BR656" s="211" t="s">
        <v>409</v>
      </c>
      <c r="BS656" s="211" t="s">
        <v>409</v>
      </c>
      <c r="BT656" s="210">
        <v>0</v>
      </c>
      <c r="BU656" s="258">
        <v>87.769898391193905</v>
      </c>
      <c r="BV656" s="138">
        <v>4.4976271186440684</v>
      </c>
    </row>
    <row r="657" spans="1:74">
      <c r="A657" s="116">
        <v>246</v>
      </c>
      <c r="B657" s="116">
        <f>COUNTIFS($D$2:D657,D657,$F$2:F657,F657)</f>
        <v>2</v>
      </c>
      <c r="C657" s="189">
        <v>9455</v>
      </c>
      <c r="D657" s="154" t="s">
        <v>1907</v>
      </c>
      <c r="E657" s="152" t="s">
        <v>1253</v>
      </c>
      <c r="F657" s="326">
        <v>465107441</v>
      </c>
      <c r="G657" s="152">
        <v>72</v>
      </c>
      <c r="H657" s="152" t="s">
        <v>1903</v>
      </c>
      <c r="I657" s="324" t="s">
        <v>1906</v>
      </c>
      <c r="J657" s="153" t="s">
        <v>812</v>
      </c>
      <c r="K657" s="152" t="s">
        <v>670</v>
      </c>
      <c r="L657" s="152">
        <v>5</v>
      </c>
      <c r="M657" s="152" t="s">
        <v>1905</v>
      </c>
      <c r="N657" s="152" t="s">
        <v>409</v>
      </c>
      <c r="O657" s="152"/>
      <c r="P657" s="152" t="s">
        <v>1886</v>
      </c>
      <c r="Q657" s="116"/>
      <c r="R657" s="116"/>
      <c r="S657" s="261" t="s">
        <v>1521</v>
      </c>
      <c r="T657" s="286" t="s">
        <v>1515</v>
      </c>
      <c r="U657" s="261" t="s">
        <v>1477</v>
      </c>
      <c r="V657" s="264" t="s">
        <v>1514</v>
      </c>
      <c r="W657" s="261" t="s">
        <v>1511</v>
      </c>
      <c r="X657" s="261" t="s">
        <v>1477</v>
      </c>
      <c r="Y657" s="261" t="s">
        <v>1477</v>
      </c>
      <c r="Z657" s="116"/>
      <c r="AA657" s="327"/>
      <c r="AB657" s="116"/>
      <c r="AC657" s="218">
        <v>63707</v>
      </c>
      <c r="AD657" s="217">
        <v>637</v>
      </c>
      <c r="AE657" s="218" t="s">
        <v>1477</v>
      </c>
      <c r="AF657" s="218" t="s">
        <v>1477</v>
      </c>
      <c r="AG657" s="222" t="s">
        <v>777</v>
      </c>
      <c r="AH657" s="126">
        <v>46.9</v>
      </c>
      <c r="AI657" s="125">
        <v>41.7</v>
      </c>
      <c r="AJ657" s="145">
        <v>7.7</v>
      </c>
      <c r="AK657" s="139">
        <v>32.569948186528499</v>
      </c>
      <c r="AL657" s="139">
        <v>0.81968911917098441</v>
      </c>
      <c r="AM657" s="139">
        <v>2.93</v>
      </c>
      <c r="AN657" s="278" t="s">
        <v>124</v>
      </c>
      <c r="AO657" s="139">
        <v>6.16</v>
      </c>
      <c r="AP657" s="272">
        <v>0.18</v>
      </c>
      <c r="AQ657" s="139">
        <v>55.2</v>
      </c>
      <c r="AR657" s="139">
        <v>45.3</v>
      </c>
      <c r="AS657" s="142">
        <v>1.2185430463576161</v>
      </c>
      <c r="AT657" s="141">
        <v>0.43</v>
      </c>
      <c r="AU657" s="259" t="s">
        <v>124</v>
      </c>
      <c r="AV657" s="139">
        <v>4.34</v>
      </c>
      <c r="AW657" s="139">
        <v>3.76</v>
      </c>
      <c r="AX657" s="140">
        <v>33.6</v>
      </c>
      <c r="AY657" s="140">
        <v>98.4</v>
      </c>
      <c r="AZ657" s="206">
        <v>107039</v>
      </c>
      <c r="BA657" s="140">
        <v>1.5999999999999943</v>
      </c>
      <c r="BB657" s="140">
        <v>40.71</v>
      </c>
      <c r="BC657" s="140">
        <v>55.6</v>
      </c>
      <c r="BD657" s="140">
        <v>23.2</v>
      </c>
      <c r="BE657" s="140">
        <v>24.9</v>
      </c>
      <c r="BF657" s="140">
        <v>10.4</v>
      </c>
      <c r="BG657" s="139">
        <v>17</v>
      </c>
      <c r="BH657" s="139">
        <v>7.11</v>
      </c>
      <c r="BI657" s="139">
        <v>1.1200000000000001</v>
      </c>
      <c r="BJ657" s="117" t="s">
        <v>172</v>
      </c>
      <c r="BK657" s="211" t="s">
        <v>409</v>
      </c>
      <c r="BL657" s="211" t="s">
        <v>409</v>
      </c>
      <c r="BM657" s="211">
        <v>845</v>
      </c>
      <c r="BN657" s="211">
        <v>4.9000000000000004</v>
      </c>
      <c r="BO657" s="211">
        <v>95.1</v>
      </c>
      <c r="BP657" s="212" t="s">
        <v>409</v>
      </c>
      <c r="BQ657" s="212" t="s">
        <v>409</v>
      </c>
      <c r="BR657" s="212" t="s">
        <v>409</v>
      </c>
      <c r="BS657" s="212" t="s">
        <v>409</v>
      </c>
      <c r="BT657" s="210">
        <v>0</v>
      </c>
      <c r="BU657" s="258">
        <v>3.5285995550896212</v>
      </c>
      <c r="BV657" s="138">
        <v>0.16235294117647059</v>
      </c>
    </row>
    <row r="658" spans="1:74">
      <c r="A658" s="116">
        <v>247</v>
      </c>
      <c r="B658" s="116">
        <f>COUNTIFS($D$2:D658,D658,$F$2:F658,F658)</f>
        <v>1</v>
      </c>
      <c r="C658" s="189">
        <v>9456</v>
      </c>
      <c r="D658" s="284" t="s">
        <v>1904</v>
      </c>
      <c r="E658" s="152" t="s">
        <v>1429</v>
      </c>
      <c r="F658" s="326">
        <v>440515449</v>
      </c>
      <c r="G658" s="152">
        <v>74</v>
      </c>
      <c r="H658" s="152" t="s">
        <v>1903</v>
      </c>
      <c r="I658" s="324" t="s">
        <v>1902</v>
      </c>
      <c r="J658" s="194" t="s">
        <v>1031</v>
      </c>
      <c r="K658" s="152" t="s">
        <v>670</v>
      </c>
      <c r="L658" s="152">
        <v>4</v>
      </c>
      <c r="M658" s="152" t="s">
        <v>844</v>
      </c>
      <c r="N658" s="152" t="s">
        <v>409</v>
      </c>
      <c r="O658" s="152"/>
      <c r="P658" s="152" t="s">
        <v>1886</v>
      </c>
      <c r="Q658" s="116"/>
      <c r="R658" s="116"/>
      <c r="S658" s="261" t="s">
        <v>1477</v>
      </c>
      <c r="T658" s="286" t="s">
        <v>1477</v>
      </c>
      <c r="U658" s="261" t="s">
        <v>1477</v>
      </c>
      <c r="V658" s="262" t="s">
        <v>1502</v>
      </c>
      <c r="W658" s="261" t="s">
        <v>1477</v>
      </c>
      <c r="X658" s="261" t="s">
        <v>1477</v>
      </c>
      <c r="Y658" s="261" t="s">
        <v>1477</v>
      </c>
      <c r="Z658" s="116"/>
      <c r="AA658" s="327"/>
      <c r="AB658" s="116"/>
      <c r="AC658" s="218" t="s">
        <v>1477</v>
      </c>
      <c r="AD658" s="217" t="s">
        <v>1477</v>
      </c>
      <c r="AE658" s="218" t="s">
        <v>1477</v>
      </c>
      <c r="AF658" s="218" t="s">
        <v>1477</v>
      </c>
      <c r="AG658" s="222" t="s">
        <v>1901</v>
      </c>
      <c r="AH658" s="147">
        <v>47.1</v>
      </c>
      <c r="AI658" s="146">
        <v>37.200000000000003</v>
      </c>
      <c r="AJ658" s="145">
        <v>11.1</v>
      </c>
      <c r="AK658" s="139">
        <v>39.5</v>
      </c>
      <c r="AL658" s="144">
        <v>1.46</v>
      </c>
      <c r="AM658" s="139">
        <v>3.26</v>
      </c>
      <c r="AN658" s="139" t="s">
        <v>124</v>
      </c>
      <c r="AO658" s="143">
        <v>10.7</v>
      </c>
      <c r="AP658" s="116" t="s">
        <v>124</v>
      </c>
      <c r="AQ658" s="116">
        <v>39.9</v>
      </c>
      <c r="AR658" s="116">
        <v>61.4</v>
      </c>
      <c r="AS658" s="142">
        <v>0.64983713355048855</v>
      </c>
      <c r="AT658" s="141" t="s">
        <v>124</v>
      </c>
      <c r="AU658" s="116" t="s">
        <v>124</v>
      </c>
      <c r="AV658" s="139">
        <v>6.36</v>
      </c>
      <c r="AW658" s="139">
        <v>6.58</v>
      </c>
      <c r="AX658" s="140" t="s">
        <v>124</v>
      </c>
      <c r="AY658" s="140" t="s">
        <v>124</v>
      </c>
      <c r="AZ658" s="206" t="s">
        <v>124</v>
      </c>
      <c r="BA658" s="140" t="s">
        <v>124</v>
      </c>
      <c r="BB658" s="140" t="s">
        <v>124</v>
      </c>
      <c r="BC658" s="140" t="s">
        <v>124</v>
      </c>
      <c r="BD658" s="140" t="s">
        <v>124</v>
      </c>
      <c r="BE658" s="140" t="s">
        <v>124</v>
      </c>
      <c r="BF658" s="140" t="s">
        <v>124</v>
      </c>
      <c r="BG658" s="139" t="s">
        <v>124</v>
      </c>
      <c r="BH658" s="139" t="s">
        <v>124</v>
      </c>
      <c r="BI658" s="139" t="s">
        <v>124</v>
      </c>
      <c r="BJ658" s="118" t="s">
        <v>793</v>
      </c>
      <c r="BK658" s="211">
        <v>4.8</v>
      </c>
      <c r="BL658" s="211">
        <v>3.7</v>
      </c>
      <c r="BM658" s="211">
        <v>579</v>
      </c>
      <c r="BN658" s="211">
        <v>25.7</v>
      </c>
      <c r="BO658" s="211">
        <v>74.3</v>
      </c>
      <c r="BP658" s="211" t="s">
        <v>409</v>
      </c>
      <c r="BQ658" s="211" t="s">
        <v>409</v>
      </c>
      <c r="BR658" s="211" t="s">
        <v>409</v>
      </c>
      <c r="BS658" s="211" t="s">
        <v>409</v>
      </c>
      <c r="BT658" s="210">
        <v>0</v>
      </c>
      <c r="BU658" s="258">
        <v>7.9413892908827783</v>
      </c>
      <c r="BV658" s="138">
        <v>4.7890909090909088E-2</v>
      </c>
    </row>
    <row r="659" spans="1:74">
      <c r="A659" s="116">
        <v>248</v>
      </c>
      <c r="B659" s="116">
        <f>COUNTIFS($D$2:D659,D659,$F$2:F659,F659)</f>
        <v>5</v>
      </c>
      <c r="C659" s="189">
        <v>9478</v>
      </c>
      <c r="D659" s="154" t="s">
        <v>690</v>
      </c>
      <c r="E659" s="152" t="s">
        <v>1027</v>
      </c>
      <c r="F659" s="326">
        <v>6112040396</v>
      </c>
      <c r="G659" s="152">
        <v>57</v>
      </c>
      <c r="H659" s="152" t="s">
        <v>1900</v>
      </c>
      <c r="I659" s="324" t="s">
        <v>367</v>
      </c>
      <c r="J659" s="153" t="s">
        <v>812</v>
      </c>
      <c r="K659" s="152" t="s">
        <v>670</v>
      </c>
      <c r="L659" s="152">
        <v>5</v>
      </c>
      <c r="M659" s="152" t="s">
        <v>919</v>
      </c>
      <c r="N659" s="152" t="s">
        <v>409</v>
      </c>
      <c r="P659" s="152" t="s">
        <v>1886</v>
      </c>
      <c r="Q659" s="116"/>
      <c r="R659" s="116"/>
      <c r="S659" s="261" t="s">
        <v>1477</v>
      </c>
      <c r="T659" s="286" t="s">
        <v>1477</v>
      </c>
      <c r="U659" s="261" t="s">
        <v>1477</v>
      </c>
      <c r="V659" s="262" t="s">
        <v>1502</v>
      </c>
      <c r="W659" s="262" t="s">
        <v>1511</v>
      </c>
      <c r="X659" s="269" t="s">
        <v>1477</v>
      </c>
      <c r="Y659" s="269" t="s">
        <v>1477</v>
      </c>
      <c r="Z659" s="116"/>
      <c r="AA659" s="327"/>
      <c r="AB659" s="116"/>
      <c r="AC659" s="346">
        <v>126380</v>
      </c>
      <c r="AD659" s="218">
        <v>126</v>
      </c>
      <c r="AE659" s="218" t="s">
        <v>1493</v>
      </c>
      <c r="AF659" s="218" t="s">
        <v>1493</v>
      </c>
      <c r="AG659" s="222" t="s">
        <v>777</v>
      </c>
      <c r="AH659" s="147">
        <v>13.7</v>
      </c>
      <c r="AI659" s="146">
        <v>38.700000000000003</v>
      </c>
      <c r="AJ659" s="145">
        <v>41.6</v>
      </c>
      <c r="AK659" s="139">
        <v>10.9</v>
      </c>
      <c r="AL659" s="144">
        <v>0.5</v>
      </c>
      <c r="AM659" s="139">
        <v>3.65</v>
      </c>
      <c r="AN659" s="139" t="s">
        <v>124</v>
      </c>
      <c r="AO659" s="143">
        <v>9.82</v>
      </c>
      <c r="AP659" s="116" t="s">
        <v>124</v>
      </c>
      <c r="AQ659" s="116">
        <v>52.2</v>
      </c>
      <c r="AR659" s="116">
        <v>47.8</v>
      </c>
      <c r="AS659" s="142">
        <v>1.092050209205021</v>
      </c>
      <c r="AT659" s="141">
        <v>0.2</v>
      </c>
      <c r="AU659" s="116" t="s">
        <v>124</v>
      </c>
      <c r="AV659" s="139">
        <v>5.1100000000000003</v>
      </c>
      <c r="AW659" s="139">
        <v>7.51</v>
      </c>
      <c r="AX659" s="140">
        <v>22.22</v>
      </c>
      <c r="AY659" s="278" t="s">
        <v>124</v>
      </c>
      <c r="AZ659" s="278" t="s">
        <v>124</v>
      </c>
      <c r="BA659" s="278" t="s">
        <v>124</v>
      </c>
      <c r="BB659" s="139">
        <v>37.419999999999995</v>
      </c>
      <c r="BC659" s="139">
        <v>37.6</v>
      </c>
      <c r="BD659" s="139">
        <v>14.6</v>
      </c>
      <c r="BE659" s="139">
        <v>19.7</v>
      </c>
      <c r="BF659" s="139">
        <v>7.62</v>
      </c>
      <c r="BG659" s="139">
        <v>39.200000000000003</v>
      </c>
      <c r="BH659" s="139">
        <v>15.2</v>
      </c>
      <c r="BI659" s="139" t="s">
        <v>124</v>
      </c>
      <c r="BJ659" s="118" t="s">
        <v>786</v>
      </c>
      <c r="BK659" s="214" t="s">
        <v>409</v>
      </c>
      <c r="BL659" s="214" t="s">
        <v>409</v>
      </c>
      <c r="BM659" s="211">
        <v>573</v>
      </c>
      <c r="BN659" s="211">
        <v>29</v>
      </c>
      <c r="BO659" s="211">
        <v>71</v>
      </c>
      <c r="BP659" s="213" t="s">
        <v>409</v>
      </c>
      <c r="BQ659" s="213" t="s">
        <v>409</v>
      </c>
      <c r="BR659" s="213" t="s">
        <v>409</v>
      </c>
      <c r="BS659" s="212" t="s">
        <v>409</v>
      </c>
      <c r="BT659" s="210">
        <v>0</v>
      </c>
      <c r="BU659" s="258">
        <v>9.458955919066959</v>
      </c>
      <c r="BV659" s="138">
        <v>0.20722448979591837</v>
      </c>
    </row>
    <row r="660" spans="1:74">
      <c r="A660" s="116">
        <v>249</v>
      </c>
      <c r="B660" s="116">
        <f>COUNTIFS($D$2:D660,D660,$F$2:F660,F660)</f>
        <v>6</v>
      </c>
      <c r="C660" s="189">
        <v>9479</v>
      </c>
      <c r="D660" s="154" t="s">
        <v>90</v>
      </c>
      <c r="E660" s="152" t="s">
        <v>1328</v>
      </c>
      <c r="F660" s="326">
        <v>350913413</v>
      </c>
      <c r="G660" s="152">
        <v>83</v>
      </c>
      <c r="H660" s="152" t="s">
        <v>1900</v>
      </c>
      <c r="I660" s="324" t="s">
        <v>91</v>
      </c>
      <c r="J660" s="153" t="s">
        <v>812</v>
      </c>
      <c r="K660" s="152" t="s">
        <v>670</v>
      </c>
      <c r="L660" s="152">
        <v>5</v>
      </c>
      <c r="M660" s="152" t="s">
        <v>919</v>
      </c>
      <c r="N660" s="152" t="s">
        <v>409</v>
      </c>
      <c r="P660" s="152" t="s">
        <v>1886</v>
      </c>
      <c r="Q660" s="116"/>
      <c r="R660" s="116"/>
      <c r="S660" s="261" t="s">
        <v>1477</v>
      </c>
      <c r="T660" s="286" t="s">
        <v>1477</v>
      </c>
      <c r="U660" s="261" t="s">
        <v>1477</v>
      </c>
      <c r="V660" s="262" t="s">
        <v>1502</v>
      </c>
      <c r="W660" s="262" t="s">
        <v>1511</v>
      </c>
      <c r="X660" s="261" t="s">
        <v>1477</v>
      </c>
      <c r="Y660" s="261" t="s">
        <v>1477</v>
      </c>
      <c r="Z660" s="116"/>
      <c r="AA660" s="327"/>
      <c r="AB660" s="116"/>
      <c r="AC660" s="346">
        <v>9484</v>
      </c>
      <c r="AD660" s="218">
        <v>94</v>
      </c>
      <c r="AE660" s="218" t="s">
        <v>1477</v>
      </c>
      <c r="AF660" s="218" t="s">
        <v>1477</v>
      </c>
      <c r="AG660" s="222" t="s">
        <v>781</v>
      </c>
      <c r="AH660" s="147">
        <v>11.5</v>
      </c>
      <c r="AI660" s="146">
        <v>11.1</v>
      </c>
      <c r="AJ660" s="145">
        <v>73.7</v>
      </c>
      <c r="AK660" s="139">
        <v>7.9</v>
      </c>
      <c r="AL660" s="144">
        <v>0.34</v>
      </c>
      <c r="AM660" s="139">
        <v>2.99</v>
      </c>
      <c r="AN660" s="139" t="s">
        <v>124</v>
      </c>
      <c r="AO660" s="143">
        <v>6.11</v>
      </c>
      <c r="AP660" s="116" t="s">
        <v>124</v>
      </c>
      <c r="AQ660" s="116">
        <v>58.5</v>
      </c>
      <c r="AR660" s="116">
        <v>41.5</v>
      </c>
      <c r="AS660" s="142">
        <v>1.4096385542168675</v>
      </c>
      <c r="AT660" s="141">
        <v>0.5</v>
      </c>
      <c r="AU660" s="116" t="s">
        <v>124</v>
      </c>
      <c r="AV660" s="139">
        <v>14.7</v>
      </c>
      <c r="AW660" s="139">
        <v>14.3</v>
      </c>
      <c r="AX660" s="140">
        <v>5.08</v>
      </c>
      <c r="AY660" s="278" t="s">
        <v>124</v>
      </c>
      <c r="AZ660" s="278" t="s">
        <v>124</v>
      </c>
      <c r="BA660" s="278" t="s">
        <v>124</v>
      </c>
      <c r="BB660" s="139">
        <v>10.68</v>
      </c>
      <c r="BC660" s="139">
        <v>27.7</v>
      </c>
      <c r="BD660" s="139">
        <v>3.07</v>
      </c>
      <c r="BE660" s="139">
        <v>18.100000000000001</v>
      </c>
      <c r="BF660" s="139">
        <v>2.0099999999999998</v>
      </c>
      <c r="BG660" s="139">
        <v>50.5</v>
      </c>
      <c r="BH660" s="139">
        <v>5.6</v>
      </c>
      <c r="BI660" s="139" t="s">
        <v>124</v>
      </c>
      <c r="BJ660" s="116" t="s">
        <v>790</v>
      </c>
      <c r="BK660" s="208" t="s">
        <v>409</v>
      </c>
      <c r="BL660" s="208" t="s">
        <v>409</v>
      </c>
      <c r="BM660" s="211">
        <v>959</v>
      </c>
      <c r="BN660" s="211">
        <v>53.3</v>
      </c>
      <c r="BO660" s="211">
        <v>46.7</v>
      </c>
      <c r="BP660" s="208" t="s">
        <v>409</v>
      </c>
      <c r="BQ660" s="208" t="s">
        <v>409</v>
      </c>
      <c r="BR660" s="208" t="s">
        <v>409</v>
      </c>
      <c r="BS660" s="208" t="s">
        <v>409</v>
      </c>
      <c r="BT660" s="276">
        <v>0</v>
      </c>
      <c r="BU660" s="258">
        <v>53.575512949882274</v>
      </c>
      <c r="BV660" s="138">
        <v>0.37041860465116283</v>
      </c>
    </row>
    <row r="661" spans="1:74">
      <c r="A661" s="116">
        <v>250</v>
      </c>
      <c r="B661" s="116">
        <f>COUNTIFS($D$2:D661,D661,$F$2:F661,F661)</f>
        <v>7</v>
      </c>
      <c r="C661" s="189">
        <v>9480</v>
      </c>
      <c r="D661" s="282" t="s">
        <v>90</v>
      </c>
      <c r="E661" s="266" t="s">
        <v>1328</v>
      </c>
      <c r="F661" s="329">
        <v>350913413</v>
      </c>
      <c r="G661" s="266">
        <v>83</v>
      </c>
      <c r="H661" s="266" t="s">
        <v>1900</v>
      </c>
      <c r="I661" s="328" t="s">
        <v>91</v>
      </c>
      <c r="J661" s="271" t="s">
        <v>812</v>
      </c>
      <c r="K661" s="266" t="s">
        <v>670</v>
      </c>
      <c r="L661" s="266">
        <v>5</v>
      </c>
      <c r="M661" s="266" t="s">
        <v>919</v>
      </c>
      <c r="N661" s="266" t="s">
        <v>409</v>
      </c>
      <c r="P661" s="266" t="s">
        <v>1886</v>
      </c>
      <c r="Q661" s="116"/>
      <c r="R661" s="116"/>
      <c r="S661" s="269" t="s">
        <v>1477</v>
      </c>
      <c r="T661" s="319" t="s">
        <v>1477</v>
      </c>
      <c r="U661" s="261" t="s">
        <v>1477</v>
      </c>
      <c r="V661" s="262" t="s">
        <v>1502</v>
      </c>
      <c r="W661" s="262" t="s">
        <v>1511</v>
      </c>
      <c r="X661" s="261" t="s">
        <v>1477</v>
      </c>
      <c r="Y661" s="261" t="s">
        <v>1477</v>
      </c>
      <c r="Z661" s="116"/>
      <c r="AA661" s="327"/>
      <c r="AB661" s="116"/>
      <c r="AC661" s="346">
        <v>15118</v>
      </c>
      <c r="AD661" s="218">
        <v>1344</v>
      </c>
      <c r="AE661" s="218" t="s">
        <v>1477</v>
      </c>
      <c r="AF661" s="218" t="s">
        <v>1477</v>
      </c>
      <c r="AG661" s="222" t="s">
        <v>777</v>
      </c>
      <c r="AH661" s="147">
        <v>7.61</v>
      </c>
      <c r="AI661" s="146">
        <v>9.64</v>
      </c>
      <c r="AJ661" s="145">
        <v>79.2</v>
      </c>
      <c r="AK661" s="139">
        <v>4.78</v>
      </c>
      <c r="AL661" s="144">
        <v>0.28000000000000003</v>
      </c>
      <c r="AM661" s="139">
        <v>3.65</v>
      </c>
      <c r="AN661" s="139" t="s">
        <v>124</v>
      </c>
      <c r="AO661" s="143">
        <v>5.88</v>
      </c>
      <c r="AP661" s="116" t="s">
        <v>124</v>
      </c>
      <c r="AQ661" s="116">
        <v>57.1</v>
      </c>
      <c r="AR661" s="116">
        <v>42.9</v>
      </c>
      <c r="AS661" s="142">
        <v>1.3310023310023311</v>
      </c>
      <c r="AT661" s="141">
        <v>0.3</v>
      </c>
      <c r="AU661" s="116" t="s">
        <v>124</v>
      </c>
      <c r="AV661" s="139">
        <v>16.5</v>
      </c>
      <c r="AW661" s="139">
        <v>12.6</v>
      </c>
      <c r="AX661" s="140">
        <v>5.25</v>
      </c>
      <c r="AY661" s="278" t="s">
        <v>124</v>
      </c>
      <c r="AZ661" s="278" t="s">
        <v>124</v>
      </c>
      <c r="BA661" s="278" t="s">
        <v>124</v>
      </c>
      <c r="BB661" s="139">
        <v>9.3000000000000007</v>
      </c>
      <c r="BC661" s="139">
        <v>35.5</v>
      </c>
      <c r="BD661" s="139">
        <v>3.42</v>
      </c>
      <c r="BE661" s="139">
        <v>19</v>
      </c>
      <c r="BF661" s="139">
        <v>1.83</v>
      </c>
      <c r="BG661" s="139">
        <v>42</v>
      </c>
      <c r="BH661" s="139">
        <v>4.05</v>
      </c>
      <c r="BI661" s="139" t="s">
        <v>124</v>
      </c>
      <c r="BJ661" s="116" t="s">
        <v>778</v>
      </c>
      <c r="BK661" s="208" t="s">
        <v>409</v>
      </c>
      <c r="BL661" s="208" t="s">
        <v>409</v>
      </c>
      <c r="BM661" s="208">
        <v>964</v>
      </c>
      <c r="BN661" s="208">
        <v>59.2</v>
      </c>
      <c r="BO661" s="208">
        <v>40.799999999999997</v>
      </c>
      <c r="BP661" s="208" t="s">
        <v>409</v>
      </c>
      <c r="BQ661" s="208" t="s">
        <v>409</v>
      </c>
      <c r="BR661" s="208" t="s">
        <v>409</v>
      </c>
      <c r="BS661" s="208" t="s">
        <v>409</v>
      </c>
      <c r="BT661" s="276">
        <v>0</v>
      </c>
      <c r="BU661" s="258">
        <v>47.438731831224423</v>
      </c>
      <c r="BV661" s="138">
        <v>0.34186440677966101</v>
      </c>
    </row>
    <row r="662" spans="1:74">
      <c r="A662" s="116">
        <v>251</v>
      </c>
      <c r="B662" s="116">
        <f>COUNTIFS($D$2:D662,D662,$F$2:F662,F662)</f>
        <v>1</v>
      </c>
      <c r="C662" s="189">
        <v>9485</v>
      </c>
      <c r="D662" s="154" t="s">
        <v>1385</v>
      </c>
      <c r="E662" s="152" t="s">
        <v>1334</v>
      </c>
      <c r="F662" s="326">
        <v>385809436</v>
      </c>
      <c r="G662" s="152">
        <v>80</v>
      </c>
      <c r="H662" s="152" t="s">
        <v>1899</v>
      </c>
      <c r="I662" s="324" t="s">
        <v>1898</v>
      </c>
      <c r="J662" s="153" t="s">
        <v>812</v>
      </c>
      <c r="K662" s="152" t="s">
        <v>670</v>
      </c>
      <c r="L662" s="152">
        <v>4</v>
      </c>
      <c r="M662" s="152" t="s">
        <v>919</v>
      </c>
      <c r="N662" s="152" t="s">
        <v>409</v>
      </c>
      <c r="O662" s="152"/>
      <c r="P662" s="152" t="s">
        <v>1886</v>
      </c>
      <c r="Q662" s="152"/>
      <c r="R662" s="152"/>
      <c r="S662" s="261" t="s">
        <v>1477</v>
      </c>
      <c r="T662" s="261" t="s">
        <v>1477</v>
      </c>
      <c r="U662" s="261" t="s">
        <v>1477</v>
      </c>
      <c r="V662" s="262" t="s">
        <v>1502</v>
      </c>
      <c r="W662" s="261" t="s">
        <v>1477</v>
      </c>
      <c r="X662" s="261" t="s">
        <v>1477</v>
      </c>
      <c r="Y662" s="261" t="s">
        <v>1477</v>
      </c>
      <c r="Z662" s="116"/>
      <c r="AA662" s="327"/>
      <c r="AB662" s="116"/>
      <c r="AC662" s="346">
        <v>18219</v>
      </c>
      <c r="AD662" s="218">
        <v>45</v>
      </c>
      <c r="AE662" s="218" t="s">
        <v>1477</v>
      </c>
      <c r="AF662" s="218" t="s">
        <v>1477</v>
      </c>
      <c r="AG662" s="222"/>
      <c r="AH662" s="147">
        <v>21.1</v>
      </c>
      <c r="AI662" s="146">
        <v>71.099999999999994</v>
      </c>
      <c r="AJ662" s="145">
        <v>1.64</v>
      </c>
      <c r="AK662" s="139">
        <v>16.8</v>
      </c>
      <c r="AL662" s="144">
        <v>0.71</v>
      </c>
      <c r="AM662" s="139">
        <v>3.35</v>
      </c>
      <c r="AN662" s="139" t="s">
        <v>124</v>
      </c>
      <c r="AO662" s="143">
        <v>4.55</v>
      </c>
      <c r="AP662" s="116" t="s">
        <v>124</v>
      </c>
      <c r="AQ662" s="116">
        <v>46.8</v>
      </c>
      <c r="AR662" s="116">
        <v>53.2</v>
      </c>
      <c r="AS662" s="142">
        <v>0.87969924812030065</v>
      </c>
      <c r="AT662" s="141" t="s">
        <v>124</v>
      </c>
      <c r="AU662" s="116" t="s">
        <v>124</v>
      </c>
      <c r="AV662" s="139">
        <v>1.02</v>
      </c>
      <c r="AW662" s="139">
        <v>1.1499999999999999</v>
      </c>
      <c r="AX662" s="140">
        <v>38.599999999999994</v>
      </c>
      <c r="AY662" s="278" t="s">
        <v>124</v>
      </c>
      <c r="AZ662" s="278" t="s">
        <v>124</v>
      </c>
      <c r="BA662" s="278" t="s">
        <v>124</v>
      </c>
      <c r="BB662" s="139">
        <v>69.2</v>
      </c>
      <c r="BC662" s="139">
        <v>32.9</v>
      </c>
      <c r="BD662" s="139">
        <v>23.4</v>
      </c>
      <c r="BE662" s="139">
        <v>21.3</v>
      </c>
      <c r="BF662" s="139">
        <v>15.2</v>
      </c>
      <c r="BG662" s="139">
        <v>43</v>
      </c>
      <c r="BH662" s="139">
        <v>30.6</v>
      </c>
      <c r="BI662" s="139" t="s">
        <v>124</v>
      </c>
      <c r="BJ662" s="117" t="s">
        <v>172</v>
      </c>
      <c r="BK662" s="211" t="s">
        <v>409</v>
      </c>
      <c r="BL662" s="211" t="s">
        <v>409</v>
      </c>
      <c r="BM662" s="211">
        <v>156</v>
      </c>
      <c r="BN662" s="211">
        <v>16.7</v>
      </c>
      <c r="BO662" s="211">
        <v>83.3</v>
      </c>
      <c r="BP662" s="211" t="s">
        <v>409</v>
      </c>
      <c r="BQ662" s="211" t="s">
        <v>409</v>
      </c>
      <c r="BR662" s="211" t="s">
        <v>409</v>
      </c>
      <c r="BS662" s="211" t="s">
        <v>409</v>
      </c>
      <c r="BT662" s="210">
        <v>0</v>
      </c>
      <c r="BU662" s="258">
        <v>16.030688471633354</v>
      </c>
      <c r="BV662" s="138">
        <v>8.3578947368421058E-2</v>
      </c>
    </row>
    <row r="663" spans="1:74">
      <c r="A663" s="116">
        <v>252</v>
      </c>
      <c r="B663" s="116">
        <f>COUNTIFS($D$2:D663,D663,$F$2:F663,F663)</f>
        <v>1</v>
      </c>
      <c r="C663" s="189">
        <v>9503</v>
      </c>
      <c r="D663" s="154" t="s">
        <v>1002</v>
      </c>
      <c r="E663" s="152" t="s">
        <v>1474</v>
      </c>
      <c r="F663" s="325" t="s">
        <v>1897</v>
      </c>
      <c r="G663" s="152">
        <v>14</v>
      </c>
      <c r="H663" s="152" t="s">
        <v>1881</v>
      </c>
      <c r="I663" s="324" t="s">
        <v>1896</v>
      </c>
      <c r="J663" s="192" t="s">
        <v>896</v>
      </c>
      <c r="K663" s="152" t="s">
        <v>670</v>
      </c>
      <c r="L663" s="152">
        <v>15</v>
      </c>
      <c r="M663" s="152" t="s">
        <v>881</v>
      </c>
      <c r="N663" s="152" t="s">
        <v>409</v>
      </c>
      <c r="O663" s="152"/>
      <c r="P663" s="152" t="s">
        <v>1886</v>
      </c>
      <c r="Q663" s="116"/>
      <c r="R663" s="116"/>
      <c r="S663" s="261" t="s">
        <v>1521</v>
      </c>
      <c r="T663" s="286" t="s">
        <v>1515</v>
      </c>
      <c r="U663" s="261" t="s">
        <v>1477</v>
      </c>
      <c r="V663" s="264" t="s">
        <v>1514</v>
      </c>
      <c r="W663" s="261" t="s">
        <v>1511</v>
      </c>
      <c r="X663" s="261" t="s">
        <v>1477</v>
      </c>
      <c r="Y663" s="261" t="s">
        <v>1477</v>
      </c>
      <c r="Z663" s="116"/>
      <c r="AA663" s="327"/>
      <c r="AB663" s="116"/>
      <c r="AC663" s="346">
        <v>44000</v>
      </c>
      <c r="AD663" s="218">
        <v>3300</v>
      </c>
      <c r="AE663" s="218">
        <v>2</v>
      </c>
      <c r="AF663" s="218">
        <v>1150</v>
      </c>
      <c r="AG663" s="222" t="s">
        <v>781</v>
      </c>
      <c r="AH663" s="126">
        <v>49.2</v>
      </c>
      <c r="AI663" s="125">
        <v>48.5</v>
      </c>
      <c r="AJ663" s="145">
        <v>1.98</v>
      </c>
      <c r="AK663" s="139">
        <v>37.122736418511067</v>
      </c>
      <c r="AL663" s="139">
        <v>0.46026156941649898</v>
      </c>
      <c r="AM663" s="139">
        <v>1.22</v>
      </c>
      <c r="AN663" s="278" t="s">
        <v>124</v>
      </c>
      <c r="AO663" s="139">
        <v>2.63</v>
      </c>
      <c r="AP663" s="272">
        <v>0.49</v>
      </c>
      <c r="AQ663" s="139">
        <v>28.1</v>
      </c>
      <c r="AR663" s="139">
        <v>72.5</v>
      </c>
      <c r="AS663" s="142">
        <v>0.38758620689655177</v>
      </c>
      <c r="AT663" s="141">
        <v>0.2</v>
      </c>
      <c r="AU663" s="259" t="s">
        <v>124</v>
      </c>
      <c r="AV663" s="139">
        <v>17.5</v>
      </c>
      <c r="AW663" s="139">
        <v>27.9</v>
      </c>
      <c r="AX663" s="140">
        <v>6.72</v>
      </c>
      <c r="AY663" s="140">
        <v>93.1</v>
      </c>
      <c r="AZ663" s="206">
        <v>60328</v>
      </c>
      <c r="BA663" s="140">
        <v>6.9000000000000057</v>
      </c>
      <c r="BB663" s="140">
        <v>44.519999999999996</v>
      </c>
      <c r="BC663" s="140">
        <v>7.43</v>
      </c>
      <c r="BD663" s="140">
        <v>3.61</v>
      </c>
      <c r="BE663" s="140">
        <v>6.41</v>
      </c>
      <c r="BF663" s="140">
        <v>3.11</v>
      </c>
      <c r="BG663" s="139">
        <v>78</v>
      </c>
      <c r="BH663" s="139">
        <v>37.799999999999997</v>
      </c>
      <c r="BI663" s="139">
        <v>0.38</v>
      </c>
      <c r="BJ663" s="118" t="s">
        <v>793</v>
      </c>
      <c r="BK663" s="211" t="s">
        <v>409</v>
      </c>
      <c r="BL663" s="211" t="s">
        <v>409</v>
      </c>
      <c r="BM663" s="211" t="s">
        <v>409</v>
      </c>
      <c r="BN663" s="211" t="s">
        <v>409</v>
      </c>
      <c r="BO663" s="211" t="s">
        <v>409</v>
      </c>
      <c r="BP663" s="211" t="s">
        <v>409</v>
      </c>
      <c r="BQ663" s="211" t="s">
        <v>409</v>
      </c>
      <c r="BR663" s="211" t="s">
        <v>409</v>
      </c>
      <c r="BS663" s="211" t="s">
        <v>409</v>
      </c>
      <c r="BT663" s="211">
        <v>0</v>
      </c>
      <c r="BU663" s="258">
        <v>56.61646616769189</v>
      </c>
      <c r="BV663" s="138">
        <v>0.77849999999999997</v>
      </c>
    </row>
    <row r="664" spans="1:74">
      <c r="A664" s="116">
        <v>253</v>
      </c>
      <c r="B664" s="116">
        <f>COUNTIFS($D$2:D664,D664,$F$2:F664,F664)</f>
        <v>1</v>
      </c>
      <c r="C664" s="189">
        <v>9504</v>
      </c>
      <c r="D664" s="154" t="s">
        <v>1892</v>
      </c>
      <c r="E664" s="152" t="s">
        <v>1891</v>
      </c>
      <c r="F664" s="326">
        <v>1455220030</v>
      </c>
      <c r="G664" s="152">
        <v>4</v>
      </c>
      <c r="H664" s="152" t="s">
        <v>1881</v>
      </c>
      <c r="I664" s="324" t="s">
        <v>1890</v>
      </c>
      <c r="J664" s="192" t="s">
        <v>896</v>
      </c>
      <c r="K664" s="152" t="s">
        <v>670</v>
      </c>
      <c r="L664" s="152">
        <v>1.5</v>
      </c>
      <c r="M664" s="152">
        <v>6</v>
      </c>
      <c r="N664" s="152" t="s">
        <v>409</v>
      </c>
      <c r="O664" s="152"/>
      <c r="P664" s="152" t="s">
        <v>1895</v>
      </c>
      <c r="Q664" s="116"/>
      <c r="R664" s="116"/>
      <c r="S664" s="261" t="s">
        <v>1521</v>
      </c>
      <c r="T664" s="286" t="s">
        <v>1515</v>
      </c>
      <c r="U664" s="261" t="s">
        <v>1477</v>
      </c>
      <c r="V664" s="264" t="s">
        <v>1514</v>
      </c>
      <c r="W664" s="261" t="s">
        <v>1511</v>
      </c>
      <c r="X664" s="261" t="s">
        <v>1477</v>
      </c>
      <c r="Y664" s="261" t="s">
        <v>1477</v>
      </c>
      <c r="Z664" s="116"/>
      <c r="AA664" s="327"/>
      <c r="AB664" s="116"/>
      <c r="AC664" s="346">
        <v>75100</v>
      </c>
      <c r="AD664" s="218">
        <v>5632</v>
      </c>
      <c r="AE664" s="218">
        <v>3</v>
      </c>
      <c r="AF664" s="218">
        <v>1330</v>
      </c>
      <c r="AG664" s="222" t="s">
        <v>777</v>
      </c>
      <c r="AH664" s="126">
        <v>60</v>
      </c>
      <c r="AI664" s="125">
        <v>14</v>
      </c>
      <c r="AJ664" s="145">
        <v>23.9</v>
      </c>
      <c r="AK664" s="139">
        <v>44.879032258064512</v>
      </c>
      <c r="AL664" s="139">
        <v>2.3337096774193546</v>
      </c>
      <c r="AM664" s="139">
        <v>6.29</v>
      </c>
      <c r="AN664" s="278" t="s">
        <v>124</v>
      </c>
      <c r="AO664" s="139">
        <v>6.11</v>
      </c>
      <c r="AP664" s="272">
        <v>6.5000000000000002E-2</v>
      </c>
      <c r="AQ664" s="139">
        <v>41.9</v>
      </c>
      <c r="AR664" s="139">
        <v>58.7</v>
      </c>
      <c r="AS664" s="142">
        <v>0.71379897785349222</v>
      </c>
      <c r="AT664" s="141">
        <v>0.7</v>
      </c>
      <c r="AU664" s="259" t="s">
        <v>124</v>
      </c>
      <c r="AV664" s="139">
        <v>19</v>
      </c>
      <c r="AW664" s="139">
        <v>13.8</v>
      </c>
      <c r="AX664" s="140">
        <v>5.74</v>
      </c>
      <c r="AY664" s="140">
        <v>90.9</v>
      </c>
      <c r="AZ664" s="206">
        <v>35465</v>
      </c>
      <c r="BA664" s="140">
        <v>9.0999999999999943</v>
      </c>
      <c r="BB664" s="140">
        <v>11.84</v>
      </c>
      <c r="BC664" s="140">
        <v>12.7</v>
      </c>
      <c r="BD664" s="140">
        <v>1.78</v>
      </c>
      <c r="BE664" s="140">
        <v>28.2</v>
      </c>
      <c r="BF664" s="140">
        <v>3.96</v>
      </c>
      <c r="BG664" s="139">
        <v>43.5</v>
      </c>
      <c r="BH664" s="139">
        <v>6.1</v>
      </c>
      <c r="BI664" s="139">
        <v>1.94</v>
      </c>
      <c r="BJ664" s="117" t="s">
        <v>173</v>
      </c>
      <c r="BK664" s="211">
        <v>15</v>
      </c>
      <c r="BL664" s="211" t="s">
        <v>409</v>
      </c>
      <c r="BM664" s="211" t="s">
        <v>409</v>
      </c>
      <c r="BN664" s="211" t="s">
        <v>409</v>
      </c>
      <c r="BO664" s="211" t="s">
        <v>409</v>
      </c>
      <c r="BP664" s="211" t="s">
        <v>409</v>
      </c>
      <c r="BQ664" s="211" t="s">
        <v>409</v>
      </c>
      <c r="BR664" s="211" t="s">
        <v>409</v>
      </c>
      <c r="BS664" s="211" t="s">
        <v>409</v>
      </c>
      <c r="BT664" s="211">
        <v>0</v>
      </c>
      <c r="BU664" s="258">
        <v>42.017237617281253</v>
      </c>
      <c r="BV664" s="138">
        <v>6.7964117647058817</v>
      </c>
    </row>
    <row r="665" spans="1:74">
      <c r="A665" s="116">
        <v>254</v>
      </c>
      <c r="B665" s="116">
        <f>COUNTIFS($D$2:D665,D665,$F$2:F665,F665)</f>
        <v>2</v>
      </c>
      <c r="C665" s="189">
        <v>9505</v>
      </c>
      <c r="D665" s="154" t="s">
        <v>1892</v>
      </c>
      <c r="E665" s="152" t="s">
        <v>1891</v>
      </c>
      <c r="F665" s="326">
        <v>1455220030</v>
      </c>
      <c r="G665" s="152">
        <v>4</v>
      </c>
      <c r="H665" s="152" t="s">
        <v>1881</v>
      </c>
      <c r="I665" s="324" t="s">
        <v>1890</v>
      </c>
      <c r="J665" s="192" t="s">
        <v>896</v>
      </c>
      <c r="K665" s="152" t="s">
        <v>670</v>
      </c>
      <c r="L665" s="152">
        <v>3</v>
      </c>
      <c r="M665" s="152">
        <v>10</v>
      </c>
      <c r="N665" s="152" t="s">
        <v>409</v>
      </c>
      <c r="O665" s="152"/>
      <c r="P665" s="152" t="s">
        <v>1886</v>
      </c>
      <c r="Q665" s="116"/>
      <c r="R665" s="116"/>
      <c r="S665" s="261" t="s">
        <v>1521</v>
      </c>
      <c r="T665" s="286" t="s">
        <v>1515</v>
      </c>
      <c r="U665" s="261" t="s">
        <v>1477</v>
      </c>
      <c r="V665" s="264" t="s">
        <v>1514</v>
      </c>
      <c r="W665" s="261" t="s">
        <v>1511</v>
      </c>
      <c r="X665" s="261" t="s">
        <v>1477</v>
      </c>
      <c r="Y665" s="261" t="s">
        <v>1477</v>
      </c>
      <c r="Z665" s="116"/>
      <c r="AA665" s="327"/>
      <c r="AB665" s="116"/>
      <c r="AC665" s="346">
        <v>60000</v>
      </c>
      <c r="AD665" s="218">
        <v>4500</v>
      </c>
      <c r="AE665" s="218">
        <v>3</v>
      </c>
      <c r="AF665" s="218">
        <v>960</v>
      </c>
      <c r="AG665" s="222" t="s">
        <v>1894</v>
      </c>
      <c r="AH665" s="126">
        <v>80.8</v>
      </c>
      <c r="AI665" s="125">
        <v>4.9400000000000004</v>
      </c>
      <c r="AJ665" s="145">
        <v>11</v>
      </c>
      <c r="AK665" s="139">
        <v>68.286042065009568</v>
      </c>
      <c r="AL665" s="139">
        <v>1.7916634799235185</v>
      </c>
      <c r="AM665" s="139">
        <v>4.05</v>
      </c>
      <c r="AN665" s="278" t="s">
        <v>124</v>
      </c>
      <c r="AO665" s="139">
        <v>1.59</v>
      </c>
      <c r="AP665" s="272">
        <v>6.7000000000000004E-2</v>
      </c>
      <c r="AQ665" s="139">
        <v>28.4</v>
      </c>
      <c r="AR665" s="139">
        <v>72</v>
      </c>
      <c r="AS665" s="142">
        <v>0.39444444444444443</v>
      </c>
      <c r="AT665" s="141">
        <v>0.45</v>
      </c>
      <c r="AU665" s="259" t="s">
        <v>124</v>
      </c>
      <c r="AV665" s="139">
        <v>2.42</v>
      </c>
      <c r="AW665" s="139">
        <v>1.06</v>
      </c>
      <c r="AX665" s="140">
        <v>2.25</v>
      </c>
      <c r="AY665" s="140">
        <v>99</v>
      </c>
      <c r="AZ665" s="206">
        <v>51542</v>
      </c>
      <c r="BA665" s="140">
        <v>1</v>
      </c>
      <c r="BB665" s="140">
        <v>4.7799999999999994</v>
      </c>
      <c r="BC665" s="140">
        <v>17.7</v>
      </c>
      <c r="BD665" s="140">
        <v>0.88</v>
      </c>
      <c r="BE665" s="140">
        <v>27.7</v>
      </c>
      <c r="BF665" s="140">
        <v>1.37</v>
      </c>
      <c r="BG665" s="139">
        <v>51.2</v>
      </c>
      <c r="BH665" s="139">
        <v>2.5299999999999998</v>
      </c>
      <c r="BI665" s="139">
        <v>0.64</v>
      </c>
      <c r="BJ665" s="117" t="s">
        <v>173</v>
      </c>
      <c r="BK665" s="211">
        <v>15</v>
      </c>
      <c r="BL665" s="211" t="s">
        <v>409</v>
      </c>
      <c r="BM665" s="211" t="s">
        <v>409</v>
      </c>
      <c r="BN665" s="211" t="s">
        <v>409</v>
      </c>
      <c r="BO665" s="211" t="s">
        <v>409</v>
      </c>
      <c r="BP665" s="211" t="s">
        <v>409</v>
      </c>
      <c r="BQ665" s="211" t="s">
        <v>409</v>
      </c>
      <c r="BR665" s="211" t="s">
        <v>409</v>
      </c>
      <c r="BS665" s="211" t="s">
        <v>409</v>
      </c>
      <c r="BT665" s="211">
        <v>0</v>
      </c>
      <c r="BU665" s="258">
        <v>5.6536849572574006</v>
      </c>
      <c r="BV665" s="138">
        <v>2.3873777777777776</v>
      </c>
    </row>
    <row r="666" spans="1:74">
      <c r="A666" s="116">
        <v>255</v>
      </c>
      <c r="B666" s="116">
        <f>COUNTIFS($D$2:D666,D666,$F$2:F666,F666)</f>
        <v>3</v>
      </c>
      <c r="C666" s="189" t="s">
        <v>1893</v>
      </c>
      <c r="D666" s="154" t="s">
        <v>1892</v>
      </c>
      <c r="E666" s="152" t="s">
        <v>1891</v>
      </c>
      <c r="F666" s="326">
        <v>1455220030</v>
      </c>
      <c r="G666" s="152">
        <v>4</v>
      </c>
      <c r="H666" s="152" t="s">
        <v>1881</v>
      </c>
      <c r="I666" s="324" t="s">
        <v>1890</v>
      </c>
      <c r="J666" s="192" t="s">
        <v>896</v>
      </c>
      <c r="K666" s="152" t="s">
        <v>670</v>
      </c>
      <c r="L666" s="152">
        <v>3</v>
      </c>
      <c r="M666" s="152" t="s">
        <v>868</v>
      </c>
      <c r="N666" s="152" t="s">
        <v>409</v>
      </c>
      <c r="O666" s="152"/>
      <c r="P666" s="152" t="s">
        <v>1886</v>
      </c>
      <c r="Q666" s="116"/>
      <c r="R666" s="116"/>
      <c r="S666" s="261" t="s">
        <v>1521</v>
      </c>
      <c r="T666" s="286" t="s">
        <v>1515</v>
      </c>
      <c r="U666" s="261" t="s">
        <v>1477</v>
      </c>
      <c r="V666" s="264" t="s">
        <v>1514</v>
      </c>
      <c r="W666" s="261" t="s">
        <v>1511</v>
      </c>
      <c r="X666" s="261" t="s">
        <v>1477</v>
      </c>
      <c r="Y666" s="261" t="s">
        <v>1477</v>
      </c>
      <c r="Z666" s="116"/>
      <c r="AA666" s="327"/>
      <c r="AB666" s="116"/>
      <c r="AC666" s="346">
        <v>56000</v>
      </c>
      <c r="AD666" s="218">
        <v>4200</v>
      </c>
      <c r="AE666" s="218">
        <v>2</v>
      </c>
      <c r="AF666" s="218">
        <v>1100</v>
      </c>
      <c r="AG666" s="222" t="s">
        <v>1889</v>
      </c>
      <c r="AH666" s="126">
        <v>81.2</v>
      </c>
      <c r="AI666" s="125">
        <v>14.6</v>
      </c>
      <c r="AJ666" s="145">
        <v>2.84</v>
      </c>
      <c r="AK666" s="139">
        <v>66.155329949238578</v>
      </c>
      <c r="AL666" s="139">
        <v>3.0389086294416239</v>
      </c>
      <c r="AM666" s="139">
        <v>4.7300000000000004</v>
      </c>
      <c r="AN666" s="278" t="s">
        <v>124</v>
      </c>
      <c r="AO666" s="139">
        <v>5.34</v>
      </c>
      <c r="AP666" s="272">
        <v>3.9E-2</v>
      </c>
      <c r="AQ666" s="139">
        <v>41.6</v>
      </c>
      <c r="AR666" s="139">
        <v>59</v>
      </c>
      <c r="AS666" s="142">
        <v>0.70508474576271185</v>
      </c>
      <c r="AT666" s="141">
        <v>0.46</v>
      </c>
      <c r="AU666" s="259" t="s">
        <v>124</v>
      </c>
      <c r="AV666" s="139">
        <v>15.4</v>
      </c>
      <c r="AW666" s="139">
        <v>8.67</v>
      </c>
      <c r="AX666" s="140">
        <v>6.33</v>
      </c>
      <c r="AY666" s="140">
        <v>89.1</v>
      </c>
      <c r="AZ666" s="206">
        <v>39352</v>
      </c>
      <c r="BA666" s="140">
        <v>10.900000000000006</v>
      </c>
      <c r="BB666" s="140">
        <v>12.5</v>
      </c>
      <c r="BC666" s="140">
        <v>22.8</v>
      </c>
      <c r="BD666" s="140">
        <v>3.32</v>
      </c>
      <c r="BE666" s="140">
        <v>20.6</v>
      </c>
      <c r="BF666" s="140">
        <v>3.01</v>
      </c>
      <c r="BG666" s="139">
        <v>42.4</v>
      </c>
      <c r="BH666" s="139">
        <v>6.17</v>
      </c>
      <c r="BI666" s="139">
        <v>2.02</v>
      </c>
      <c r="BJ666" s="117" t="s">
        <v>173</v>
      </c>
      <c r="BK666" s="211">
        <v>15</v>
      </c>
      <c r="BL666" s="211" t="s">
        <v>409</v>
      </c>
      <c r="BM666" s="211" t="s">
        <v>409</v>
      </c>
      <c r="BN666" s="211" t="s">
        <v>409</v>
      </c>
      <c r="BO666" s="211" t="s">
        <v>409</v>
      </c>
      <c r="BP666" s="211" t="s">
        <v>409</v>
      </c>
      <c r="BQ666" s="211" t="s">
        <v>409</v>
      </c>
      <c r="BR666" s="211" t="s">
        <v>409</v>
      </c>
      <c r="BS666" s="211" t="s">
        <v>409</v>
      </c>
      <c r="BT666" s="211">
        <v>0</v>
      </c>
      <c r="BU666" s="258">
        <v>47.968760171949256</v>
      </c>
      <c r="BV666" s="138">
        <v>8.0147719298245619</v>
      </c>
    </row>
    <row r="667" spans="1:74">
      <c r="A667" s="116">
        <v>256</v>
      </c>
      <c r="B667" s="116">
        <f>COUNTIFS($D$2:D667,D667,$F$2:F667,F667)</f>
        <v>3</v>
      </c>
      <c r="C667" s="189">
        <v>9506</v>
      </c>
      <c r="D667" s="154" t="s">
        <v>1888</v>
      </c>
      <c r="E667" s="152" t="s">
        <v>879</v>
      </c>
      <c r="F667" s="326">
        <v>360503425</v>
      </c>
      <c r="G667" s="152">
        <v>82</v>
      </c>
      <c r="H667" s="152" t="s">
        <v>1881</v>
      </c>
      <c r="I667" s="324" t="s">
        <v>1887</v>
      </c>
      <c r="J667" s="153" t="s">
        <v>812</v>
      </c>
      <c r="K667" s="152" t="s">
        <v>670</v>
      </c>
      <c r="L667" s="152">
        <v>17</v>
      </c>
      <c r="M667" s="152" t="s">
        <v>868</v>
      </c>
      <c r="N667" s="152" t="s">
        <v>409</v>
      </c>
      <c r="O667" s="152"/>
      <c r="P667" s="152" t="s">
        <v>1886</v>
      </c>
      <c r="Q667" s="116"/>
      <c r="R667" s="116"/>
      <c r="S667" s="261" t="s">
        <v>1477</v>
      </c>
      <c r="T667" s="261" t="s">
        <v>1477</v>
      </c>
      <c r="U667" s="261" t="s">
        <v>1477</v>
      </c>
      <c r="V667" s="262" t="s">
        <v>1502</v>
      </c>
      <c r="W667" s="262" t="s">
        <v>1511</v>
      </c>
      <c r="X667" s="261" t="s">
        <v>1477</v>
      </c>
      <c r="Y667" s="261" t="s">
        <v>1477</v>
      </c>
      <c r="Z667" s="116"/>
      <c r="AA667" s="327"/>
      <c r="AB667" s="116"/>
      <c r="AC667" s="346">
        <v>22082</v>
      </c>
      <c r="AD667" s="218">
        <v>221</v>
      </c>
      <c r="AE667" s="218" t="s">
        <v>1477</v>
      </c>
      <c r="AF667" s="218" t="s">
        <v>1477</v>
      </c>
      <c r="AG667" s="222" t="s">
        <v>781</v>
      </c>
      <c r="AH667" s="147">
        <v>48.8</v>
      </c>
      <c r="AI667" s="146">
        <v>42.7</v>
      </c>
      <c r="AJ667" s="145">
        <v>3.2</v>
      </c>
      <c r="AK667" s="139">
        <v>38.5</v>
      </c>
      <c r="AL667" s="144">
        <v>1.1399999999999999</v>
      </c>
      <c r="AM667" s="139">
        <v>2.35</v>
      </c>
      <c r="AN667" s="139" t="s">
        <v>124</v>
      </c>
      <c r="AO667" s="143">
        <v>7.87</v>
      </c>
      <c r="AP667" s="116" t="s">
        <v>124</v>
      </c>
      <c r="AQ667" s="116">
        <v>55.5</v>
      </c>
      <c r="AR667" s="116">
        <v>44.5</v>
      </c>
      <c r="AS667" s="142">
        <v>1.247191011235955</v>
      </c>
      <c r="AT667" s="141">
        <v>0.2</v>
      </c>
      <c r="AU667" s="116" t="s">
        <v>124</v>
      </c>
      <c r="AV667" s="139">
        <v>4.74</v>
      </c>
      <c r="AW667" s="139">
        <v>4.3600000000000003</v>
      </c>
      <c r="AX667" s="140">
        <v>21.78</v>
      </c>
      <c r="AY667" s="278" t="s">
        <v>124</v>
      </c>
      <c r="AZ667" s="278" t="s">
        <v>124</v>
      </c>
      <c r="BA667" s="278" t="s">
        <v>124</v>
      </c>
      <c r="BB667" s="140">
        <v>41.480000000000004</v>
      </c>
      <c r="BC667" s="139">
        <v>21.7</v>
      </c>
      <c r="BD667" s="139">
        <v>9.2799999999999994</v>
      </c>
      <c r="BE667" s="139">
        <v>29.3</v>
      </c>
      <c r="BF667" s="139">
        <v>12.5</v>
      </c>
      <c r="BG667" s="139">
        <v>46.1</v>
      </c>
      <c r="BH667" s="139">
        <v>19.7</v>
      </c>
      <c r="BI667" s="139" t="s">
        <v>124</v>
      </c>
      <c r="BJ667" s="117" t="s">
        <v>793</v>
      </c>
      <c r="BK667" s="211" t="s">
        <v>409</v>
      </c>
      <c r="BL667" s="211" t="s">
        <v>409</v>
      </c>
      <c r="BM667" s="211">
        <v>301</v>
      </c>
      <c r="BN667" s="211">
        <v>44.5</v>
      </c>
      <c r="BO667" s="211">
        <v>55.5</v>
      </c>
      <c r="BP667" s="208" t="s">
        <v>409</v>
      </c>
      <c r="BQ667" s="208" t="s">
        <v>409</v>
      </c>
      <c r="BR667" s="208" t="s">
        <v>409</v>
      </c>
      <c r="BS667" s="208" t="s">
        <v>409</v>
      </c>
      <c r="BT667" s="210">
        <v>0</v>
      </c>
      <c r="BU667" s="258">
        <v>13.605325070293222</v>
      </c>
      <c r="BV667" s="138">
        <v>9.8791666666666667E-2</v>
      </c>
    </row>
    <row r="668" spans="1:74">
      <c r="A668" s="116">
        <v>257</v>
      </c>
      <c r="B668" s="116">
        <f>COUNTIFS($D$2:D668,D668,$F$2:F668,F668)</f>
        <v>1</v>
      </c>
      <c r="C668" s="189">
        <v>9507</v>
      </c>
      <c r="D668" s="154" t="s">
        <v>92</v>
      </c>
      <c r="E668" s="152" t="s">
        <v>1012</v>
      </c>
      <c r="F668" s="326">
        <v>5604300097</v>
      </c>
      <c r="G668" s="152">
        <v>62</v>
      </c>
      <c r="H668" s="152" t="s">
        <v>1881</v>
      </c>
      <c r="I668" s="324" t="s">
        <v>93</v>
      </c>
      <c r="J668" s="153" t="s">
        <v>812</v>
      </c>
      <c r="K668" s="152" t="s">
        <v>670</v>
      </c>
      <c r="L668" s="152">
        <v>10</v>
      </c>
      <c r="M668" s="152">
        <v>10</v>
      </c>
      <c r="N668" s="152" t="s">
        <v>409</v>
      </c>
      <c r="O668" s="152"/>
      <c r="P668" s="152" t="s">
        <v>1886</v>
      </c>
      <c r="Q668" s="116"/>
      <c r="R668" s="116"/>
      <c r="S668" s="261" t="s">
        <v>1477</v>
      </c>
      <c r="T668" s="261" t="s">
        <v>1477</v>
      </c>
      <c r="U668" s="261" t="s">
        <v>1477</v>
      </c>
      <c r="V668" s="262" t="s">
        <v>1502</v>
      </c>
      <c r="W668" s="262" t="s">
        <v>1511</v>
      </c>
      <c r="X668" s="261" t="s">
        <v>1477</v>
      </c>
      <c r="Y668" s="261" t="s">
        <v>1477</v>
      </c>
      <c r="Z668" s="116"/>
      <c r="AA668" s="327"/>
      <c r="AB668" s="116"/>
      <c r="AC668" s="346">
        <v>20941</v>
      </c>
      <c r="AD668" s="218">
        <v>157</v>
      </c>
      <c r="AE668" s="218" t="s">
        <v>1477</v>
      </c>
      <c r="AF668" s="218" t="s">
        <v>1477</v>
      </c>
      <c r="AG668" s="222" t="s">
        <v>777</v>
      </c>
      <c r="AH668" s="147">
        <v>35.1</v>
      </c>
      <c r="AI668" s="146">
        <v>9.65</v>
      </c>
      <c r="AJ668" s="145">
        <v>48.8</v>
      </c>
      <c r="AK668" s="139">
        <v>15.8</v>
      </c>
      <c r="AL668" s="144">
        <v>5.75</v>
      </c>
      <c r="AM668" s="139">
        <v>16.399999999999999</v>
      </c>
      <c r="AN668" s="139" t="s">
        <v>124</v>
      </c>
      <c r="AO668" s="143">
        <v>0.8</v>
      </c>
      <c r="AP668" s="116" t="s">
        <v>124</v>
      </c>
      <c r="AQ668" s="116">
        <v>62.2</v>
      </c>
      <c r="AR668" s="116">
        <v>36.4</v>
      </c>
      <c r="AS668" s="142">
        <v>1.7087912087912089</v>
      </c>
      <c r="AT668" s="141">
        <v>0.03</v>
      </c>
      <c r="AU668" s="116" t="s">
        <v>124</v>
      </c>
      <c r="AV668" s="139">
        <v>3.16</v>
      </c>
      <c r="AW668" s="139">
        <v>5.39</v>
      </c>
      <c r="AX668" s="140">
        <v>3.22</v>
      </c>
      <c r="AY668" s="278" t="s">
        <v>124</v>
      </c>
      <c r="AZ668" s="278" t="s">
        <v>124</v>
      </c>
      <c r="BA668" s="278" t="s">
        <v>124</v>
      </c>
      <c r="BB668" s="140">
        <v>6.52</v>
      </c>
      <c r="BC668" s="139">
        <v>24.1</v>
      </c>
      <c r="BD668" s="139">
        <v>2.33</v>
      </c>
      <c r="BE668" s="139">
        <v>9.18</v>
      </c>
      <c r="BF668" s="139">
        <v>0.89</v>
      </c>
      <c r="BG668" s="139">
        <v>34.200000000000003</v>
      </c>
      <c r="BH668" s="139">
        <v>3.3</v>
      </c>
      <c r="BI668" s="139" t="s">
        <v>124</v>
      </c>
      <c r="BJ668" s="116" t="s">
        <v>790</v>
      </c>
      <c r="BK668" s="211" t="s">
        <v>409</v>
      </c>
      <c r="BL668" s="211" t="s">
        <v>409</v>
      </c>
      <c r="BM668" s="211">
        <v>92</v>
      </c>
      <c r="BN668" s="211">
        <v>12</v>
      </c>
      <c r="BO668" s="211">
        <v>88</v>
      </c>
      <c r="BP668" s="211">
        <v>0.1</v>
      </c>
      <c r="BQ668" s="211">
        <v>31.7</v>
      </c>
      <c r="BR668" s="211" t="s">
        <v>409</v>
      </c>
      <c r="BS668" s="211">
        <v>3.68</v>
      </c>
      <c r="BT668" s="210">
        <v>0</v>
      </c>
      <c r="BU668" s="258">
        <v>0.19598046313385201</v>
      </c>
      <c r="BV668" s="138">
        <v>6.7438596491228062E-2</v>
      </c>
    </row>
    <row r="669" spans="1:74">
      <c r="A669" s="116">
        <v>258</v>
      </c>
      <c r="B669" s="116">
        <f>COUNTIFS($D$2:D669,D669,$F$2:F669,F669)</f>
        <v>1</v>
      </c>
      <c r="C669" s="189">
        <v>9508</v>
      </c>
      <c r="D669" s="154" t="s">
        <v>1885</v>
      </c>
      <c r="E669" s="152" t="s">
        <v>831</v>
      </c>
      <c r="F669" s="326">
        <v>6154121578</v>
      </c>
      <c r="G669" s="152">
        <v>57</v>
      </c>
      <c r="H669" s="152" t="s">
        <v>1881</v>
      </c>
      <c r="I669" s="324" t="s">
        <v>1884</v>
      </c>
      <c r="J669" s="153" t="s">
        <v>812</v>
      </c>
      <c r="K669" s="152" t="s">
        <v>670</v>
      </c>
      <c r="L669" s="152">
        <v>6</v>
      </c>
      <c r="M669" s="152" t="s">
        <v>868</v>
      </c>
      <c r="N669" s="152" t="s">
        <v>409</v>
      </c>
      <c r="O669" s="152"/>
      <c r="P669" s="152" t="s">
        <v>1836</v>
      </c>
      <c r="Q669" s="116"/>
      <c r="R669" s="116"/>
      <c r="S669" s="261" t="s">
        <v>1521</v>
      </c>
      <c r="T669" s="286" t="s">
        <v>1515</v>
      </c>
      <c r="U669" s="261" t="s">
        <v>1477</v>
      </c>
      <c r="V669" s="264" t="s">
        <v>1514</v>
      </c>
      <c r="W669" s="261" t="s">
        <v>1511</v>
      </c>
      <c r="X669" s="261" t="s">
        <v>1477</v>
      </c>
      <c r="Y669" s="261" t="s">
        <v>1477</v>
      </c>
      <c r="Z669" s="116"/>
      <c r="AA669" s="327"/>
      <c r="AB669" s="116"/>
      <c r="AC669" s="346">
        <v>50737</v>
      </c>
      <c r="AD669" s="218">
        <v>507</v>
      </c>
      <c r="AE669" s="218" t="s">
        <v>1477</v>
      </c>
      <c r="AF669" s="218" t="s">
        <v>1477</v>
      </c>
      <c r="AG669" s="222" t="s">
        <v>781</v>
      </c>
      <c r="AH669" s="126">
        <v>31.3</v>
      </c>
      <c r="AI669" s="125">
        <v>65.400000000000006</v>
      </c>
      <c r="AJ669" s="145">
        <v>1.1200000000000001</v>
      </c>
      <c r="AK669" s="139">
        <v>24.209385113268606</v>
      </c>
      <c r="AL669" s="139">
        <v>0.47954692556634299</v>
      </c>
      <c r="AM669" s="139">
        <v>2.02</v>
      </c>
      <c r="AN669" s="278" t="s">
        <v>124</v>
      </c>
      <c r="AO669" s="139">
        <v>14.7</v>
      </c>
      <c r="AP669" s="272">
        <v>0.12</v>
      </c>
      <c r="AQ669" s="139">
        <v>41</v>
      </c>
      <c r="AR669" s="139">
        <v>59.6</v>
      </c>
      <c r="AS669" s="142">
        <v>0.68791946308724827</v>
      </c>
      <c r="AT669" s="141">
        <v>0.12</v>
      </c>
      <c r="AU669" s="259" t="s">
        <v>124</v>
      </c>
      <c r="AV669" s="139">
        <v>16.600000000000001</v>
      </c>
      <c r="AW669" s="139">
        <v>24.8</v>
      </c>
      <c r="AX669" s="140">
        <v>36.9</v>
      </c>
      <c r="AY669" s="140">
        <v>90.6</v>
      </c>
      <c r="AZ669" s="206">
        <v>48999</v>
      </c>
      <c r="BA669" s="140">
        <v>9.4000000000000057</v>
      </c>
      <c r="BB669" s="140">
        <v>57.3</v>
      </c>
      <c r="BC669" s="140">
        <v>37</v>
      </c>
      <c r="BD669" s="140">
        <v>24.2</v>
      </c>
      <c r="BE669" s="140">
        <v>19.5</v>
      </c>
      <c r="BF669" s="140">
        <v>12.7</v>
      </c>
      <c r="BG669" s="139">
        <v>31.2</v>
      </c>
      <c r="BH669" s="139">
        <v>20.399999999999999</v>
      </c>
      <c r="BI669" s="139">
        <v>0.7</v>
      </c>
      <c r="BJ669" s="117" t="s">
        <v>172</v>
      </c>
      <c r="BK669" s="211" t="s">
        <v>409</v>
      </c>
      <c r="BL669" s="211" t="s">
        <v>409</v>
      </c>
      <c r="BM669" s="211">
        <v>502</v>
      </c>
      <c r="BN669" s="211">
        <v>5</v>
      </c>
      <c r="BO669" s="211">
        <v>95</v>
      </c>
      <c r="BP669" s="213" t="s">
        <v>409</v>
      </c>
      <c r="BQ669" s="213" t="s">
        <v>409</v>
      </c>
      <c r="BR669" s="213" t="s">
        <v>409</v>
      </c>
      <c r="BS669" s="212" t="s">
        <v>409</v>
      </c>
      <c r="BT669" s="210">
        <v>0</v>
      </c>
      <c r="BU669" s="258">
        <v>39.264856034306717</v>
      </c>
      <c r="BV669" s="138">
        <v>0.28698507462686568</v>
      </c>
    </row>
    <row r="670" spans="1:74">
      <c r="A670" s="116">
        <v>259</v>
      </c>
      <c r="B670" s="116">
        <f>COUNTIFS($D$2:D670,D670,$F$2:F670,F670)</f>
        <v>1</v>
      </c>
      <c r="C670" s="189">
        <v>9509</v>
      </c>
      <c r="D670" s="154" t="s">
        <v>694</v>
      </c>
      <c r="E670" s="152" t="s">
        <v>951</v>
      </c>
      <c r="F670" s="326">
        <v>6201221433</v>
      </c>
      <c r="G670" s="152">
        <v>56</v>
      </c>
      <c r="H670" s="152" t="s">
        <v>1881</v>
      </c>
      <c r="I670" s="324" t="s">
        <v>695</v>
      </c>
      <c r="J670" s="153" t="s">
        <v>812</v>
      </c>
      <c r="K670" s="152" t="s">
        <v>670</v>
      </c>
      <c r="L670" s="152">
        <v>7</v>
      </c>
      <c r="M670" s="152" t="s">
        <v>994</v>
      </c>
      <c r="N670" s="152" t="s">
        <v>409</v>
      </c>
      <c r="O670" s="152"/>
      <c r="P670" s="152" t="s">
        <v>1836</v>
      </c>
      <c r="Q670" s="116"/>
      <c r="R670" s="116"/>
      <c r="S670" s="261" t="s">
        <v>1521</v>
      </c>
      <c r="T670" s="286" t="s">
        <v>1515</v>
      </c>
      <c r="U670" s="261" t="s">
        <v>1477</v>
      </c>
      <c r="V670" s="264" t="s">
        <v>1514</v>
      </c>
      <c r="W670" s="261" t="s">
        <v>1511</v>
      </c>
      <c r="X670" s="261" t="s">
        <v>1477</v>
      </c>
      <c r="Y670" s="261" t="s">
        <v>1477</v>
      </c>
      <c r="Z670" s="116"/>
      <c r="AA670" s="327"/>
      <c r="AB670" s="116"/>
      <c r="AC670" s="346">
        <v>35995</v>
      </c>
      <c r="AD670" s="218">
        <v>360</v>
      </c>
      <c r="AE670" s="218" t="s">
        <v>1477</v>
      </c>
      <c r="AF670" s="218" t="s">
        <v>1477</v>
      </c>
      <c r="AG670" s="222" t="s">
        <v>781</v>
      </c>
      <c r="AH670" s="126">
        <v>48.8</v>
      </c>
      <c r="AI670" s="125">
        <v>39.5</v>
      </c>
      <c r="AJ670" s="145">
        <v>8.6</v>
      </c>
      <c r="AK670" s="139">
        <v>36.02403433476394</v>
      </c>
      <c r="AL670" s="139">
        <v>1.373047210300429</v>
      </c>
      <c r="AM670" s="139">
        <v>4</v>
      </c>
      <c r="AN670" s="278" t="s">
        <v>124</v>
      </c>
      <c r="AO670" s="139">
        <v>8.67</v>
      </c>
      <c r="AP670" s="272">
        <v>0.18</v>
      </c>
      <c r="AQ670" s="139">
        <v>53.6</v>
      </c>
      <c r="AR670" s="139">
        <v>46.9</v>
      </c>
      <c r="AS670" s="142">
        <v>1.142857142857143</v>
      </c>
      <c r="AT670" s="141">
        <v>0.56000000000000005</v>
      </c>
      <c r="AU670" s="259" t="s">
        <v>124</v>
      </c>
      <c r="AV670" s="139">
        <v>21</v>
      </c>
      <c r="AW670" s="139">
        <v>26.7</v>
      </c>
      <c r="AX670" s="140">
        <v>18.22</v>
      </c>
      <c r="AY670" s="140">
        <v>93.3</v>
      </c>
      <c r="AZ670" s="206">
        <v>90937</v>
      </c>
      <c r="BA670" s="140">
        <v>6.7000000000000028</v>
      </c>
      <c r="BB670" s="140">
        <v>36.119999999999997</v>
      </c>
      <c r="BC670" s="140">
        <v>23.5</v>
      </c>
      <c r="BD670" s="140">
        <v>9.27</v>
      </c>
      <c r="BE670" s="140">
        <v>22.7</v>
      </c>
      <c r="BF670" s="140">
        <v>8.9499999999999993</v>
      </c>
      <c r="BG670" s="139">
        <v>45.3</v>
      </c>
      <c r="BH670" s="139">
        <v>17.899999999999999</v>
      </c>
      <c r="BI670" s="139">
        <v>0.99</v>
      </c>
      <c r="BJ670" s="117" t="s">
        <v>793</v>
      </c>
      <c r="BK670" s="211" t="s">
        <v>409</v>
      </c>
      <c r="BL670" s="211" t="s">
        <v>409</v>
      </c>
      <c r="BM670" s="211">
        <v>332</v>
      </c>
      <c r="BN670" s="211">
        <v>11.4</v>
      </c>
      <c r="BO670" s="211">
        <v>88.6</v>
      </c>
      <c r="BP670" s="211" t="s">
        <v>409</v>
      </c>
      <c r="BQ670" s="211" t="s">
        <v>409</v>
      </c>
      <c r="BR670" s="211" t="s">
        <v>409</v>
      </c>
      <c r="BS670" s="211" t="s">
        <v>409</v>
      </c>
      <c r="BT670" s="210">
        <v>0</v>
      </c>
      <c r="BU670" s="258">
        <v>2.0813539926465654</v>
      </c>
      <c r="BV670" s="138">
        <v>0.16837142857142856</v>
      </c>
    </row>
    <row r="671" spans="1:74">
      <c r="A671" s="116">
        <v>260</v>
      </c>
      <c r="B671" s="116">
        <f>COUNTIFS($D$2:D671,D671,$F$2:F671,F671)</f>
        <v>1</v>
      </c>
      <c r="C671" s="189">
        <v>9510</v>
      </c>
      <c r="D671" s="154" t="s">
        <v>1883</v>
      </c>
      <c r="E671" s="152" t="s">
        <v>1416</v>
      </c>
      <c r="F671" s="326">
        <v>426028440</v>
      </c>
      <c r="G671" s="152">
        <v>76</v>
      </c>
      <c r="H671" s="152" t="s">
        <v>1881</v>
      </c>
      <c r="I671" s="324" t="s">
        <v>1882</v>
      </c>
      <c r="J671" s="153" t="s">
        <v>812</v>
      </c>
      <c r="K671" s="152" t="s">
        <v>670</v>
      </c>
      <c r="L671" s="152">
        <v>4</v>
      </c>
      <c r="M671" s="152">
        <v>3</v>
      </c>
      <c r="N671" s="152" t="s">
        <v>409</v>
      </c>
      <c r="O671" s="152"/>
      <c r="P671" s="152" t="s">
        <v>1836</v>
      </c>
      <c r="Q671" s="116"/>
      <c r="R671" s="116"/>
      <c r="S671" s="261" t="s">
        <v>1477</v>
      </c>
      <c r="T671" s="261" t="s">
        <v>1477</v>
      </c>
      <c r="U671" s="261" t="s">
        <v>1477</v>
      </c>
      <c r="V671" s="262" t="s">
        <v>1502</v>
      </c>
      <c r="W671" s="261" t="s">
        <v>1477</v>
      </c>
      <c r="X671" s="261" t="s">
        <v>1477</v>
      </c>
      <c r="Y671" s="261" t="s">
        <v>1477</v>
      </c>
      <c r="Z671" s="116"/>
      <c r="AA671" s="327"/>
      <c r="AB671" s="116"/>
      <c r="AC671" s="346">
        <v>5095</v>
      </c>
      <c r="AD671" s="218">
        <v>13</v>
      </c>
      <c r="AE671" s="218" t="s">
        <v>1477</v>
      </c>
      <c r="AF671" s="218" t="s">
        <v>1477</v>
      </c>
      <c r="AG671" s="222" t="s">
        <v>777</v>
      </c>
      <c r="AH671" s="147">
        <v>52.8</v>
      </c>
      <c r="AI671" s="146">
        <v>28.8</v>
      </c>
      <c r="AJ671" s="145">
        <v>11.8</v>
      </c>
      <c r="AK671" s="139">
        <v>47.3</v>
      </c>
      <c r="AL671" s="144">
        <v>0.52</v>
      </c>
      <c r="AM671" s="139">
        <v>0.99</v>
      </c>
      <c r="AN671" s="139" t="s">
        <v>124</v>
      </c>
      <c r="AO671" s="143">
        <v>21.5</v>
      </c>
      <c r="AP671" s="116" t="s">
        <v>124</v>
      </c>
      <c r="AQ671" s="116">
        <v>47.4</v>
      </c>
      <c r="AR671" s="116">
        <v>52.6</v>
      </c>
      <c r="AS671" s="142">
        <v>0.90114068441064632</v>
      </c>
      <c r="AT671" s="141" t="s">
        <v>124</v>
      </c>
      <c r="AU671" s="116" t="s">
        <v>124</v>
      </c>
      <c r="AV671" s="139">
        <v>7.57</v>
      </c>
      <c r="AW671" s="139">
        <v>15.3</v>
      </c>
      <c r="AX671" s="140">
        <v>13.3</v>
      </c>
      <c r="AY671" s="278" t="s">
        <v>124</v>
      </c>
      <c r="AZ671" s="278" t="s">
        <v>124</v>
      </c>
      <c r="BA671" s="278" t="s">
        <v>124</v>
      </c>
      <c r="BB671" s="140">
        <v>27.6</v>
      </c>
      <c r="BC671" s="139">
        <v>25.6</v>
      </c>
      <c r="BD671" s="139">
        <v>7.38</v>
      </c>
      <c r="BE671" s="139">
        <v>20.6</v>
      </c>
      <c r="BF671" s="139">
        <v>5.92</v>
      </c>
      <c r="BG671" s="139">
        <v>49.7</v>
      </c>
      <c r="BH671" s="139">
        <v>14.3</v>
      </c>
      <c r="BI671" s="139" t="s">
        <v>124</v>
      </c>
      <c r="BJ671" s="117" t="s">
        <v>173</v>
      </c>
      <c r="BK671" s="211" t="s">
        <v>409</v>
      </c>
      <c r="BL671" s="211" t="s">
        <v>409</v>
      </c>
      <c r="BM671" s="285">
        <v>522</v>
      </c>
      <c r="BN671" s="213">
        <v>19.5</v>
      </c>
      <c r="BO671" s="213">
        <v>80.5</v>
      </c>
      <c r="BP671" s="211">
        <v>4.7</v>
      </c>
      <c r="BQ671" s="213" t="s">
        <v>409</v>
      </c>
      <c r="BR671" s="213" t="s">
        <v>409</v>
      </c>
      <c r="BS671" s="211">
        <v>5.56</v>
      </c>
      <c r="BT671" s="210" t="s">
        <v>782</v>
      </c>
      <c r="BU671" s="258">
        <v>10.501296456352636</v>
      </c>
      <c r="BV671" s="138">
        <v>5.1157894736842104E-2</v>
      </c>
    </row>
    <row r="672" spans="1:74">
      <c r="A672" s="116">
        <v>261</v>
      </c>
      <c r="B672" s="116">
        <f>COUNTIFS($D$2:D672,D672,$F$2:F672,F672)</f>
        <v>3</v>
      </c>
      <c r="C672" s="189">
        <v>9511</v>
      </c>
      <c r="D672" s="154" t="s">
        <v>161</v>
      </c>
      <c r="E672" s="152" t="s">
        <v>888</v>
      </c>
      <c r="F672" s="326">
        <v>7501034596</v>
      </c>
      <c r="G672" s="152">
        <v>43</v>
      </c>
      <c r="H672" s="152" t="s">
        <v>1881</v>
      </c>
      <c r="I672" s="324" t="s">
        <v>93</v>
      </c>
      <c r="J672" s="153" t="s">
        <v>812</v>
      </c>
      <c r="K672" s="152" t="s">
        <v>670</v>
      </c>
      <c r="L672" s="152">
        <v>7</v>
      </c>
      <c r="M672" s="152">
        <v>3</v>
      </c>
      <c r="N672" s="152" t="s">
        <v>409</v>
      </c>
      <c r="O672" s="152"/>
      <c r="P672" s="152" t="s">
        <v>1836</v>
      </c>
      <c r="Q672" s="116"/>
      <c r="R672" s="116"/>
      <c r="S672" s="261" t="s">
        <v>1477</v>
      </c>
      <c r="T672" s="261" t="s">
        <v>1477</v>
      </c>
      <c r="U672" s="261" t="s">
        <v>1477</v>
      </c>
      <c r="V672" s="262" t="s">
        <v>1502</v>
      </c>
      <c r="W672" s="261" t="s">
        <v>1477</v>
      </c>
      <c r="X672" s="261" t="s">
        <v>1477</v>
      </c>
      <c r="Y672" s="261" t="s">
        <v>1477</v>
      </c>
      <c r="Z672" s="116"/>
      <c r="AA672" s="327"/>
      <c r="AB672" s="116"/>
      <c r="AC672" s="346">
        <v>16791</v>
      </c>
      <c r="AD672" s="218">
        <v>126</v>
      </c>
      <c r="AE672" s="218" t="s">
        <v>1477</v>
      </c>
      <c r="AF672" s="218" t="s">
        <v>1477</v>
      </c>
      <c r="AG672" s="222" t="s">
        <v>777</v>
      </c>
      <c r="AH672" s="147">
        <v>59.8</v>
      </c>
      <c r="AI672" s="146">
        <v>31.4</v>
      </c>
      <c r="AJ672" s="145">
        <v>6.16</v>
      </c>
      <c r="AK672" s="139">
        <v>40</v>
      </c>
      <c r="AL672" s="144">
        <v>5.45</v>
      </c>
      <c r="AM672" s="139">
        <v>9.11</v>
      </c>
      <c r="AN672" s="139" t="s">
        <v>124</v>
      </c>
      <c r="AO672" s="143">
        <v>3.98</v>
      </c>
      <c r="AP672" s="116" t="s">
        <v>124</v>
      </c>
      <c r="AQ672" s="116">
        <v>38.799999999999997</v>
      </c>
      <c r="AR672" s="116">
        <v>61.1</v>
      </c>
      <c r="AS672" s="142">
        <v>0.63502454991816693</v>
      </c>
      <c r="AT672" s="141" t="s">
        <v>124</v>
      </c>
      <c r="AU672" s="116" t="s">
        <v>124</v>
      </c>
      <c r="AV672" s="139">
        <v>8.76</v>
      </c>
      <c r="AW672" s="139">
        <v>11.4</v>
      </c>
      <c r="AX672" s="140">
        <v>14.86</v>
      </c>
      <c r="AY672" s="278" t="s">
        <v>124</v>
      </c>
      <c r="AZ672" s="278" t="s">
        <v>124</v>
      </c>
      <c r="BA672" s="278" t="s">
        <v>124</v>
      </c>
      <c r="BB672" s="140">
        <v>30.56</v>
      </c>
      <c r="BC672" s="139">
        <v>23.1</v>
      </c>
      <c r="BD672" s="139">
        <v>7.27</v>
      </c>
      <c r="BE672" s="139">
        <v>24.2</v>
      </c>
      <c r="BF672" s="139">
        <v>7.59</v>
      </c>
      <c r="BG672" s="139">
        <v>50.1</v>
      </c>
      <c r="BH672" s="139">
        <v>15.7</v>
      </c>
      <c r="BI672" s="139" t="s">
        <v>124</v>
      </c>
      <c r="BJ672" s="117" t="s">
        <v>793</v>
      </c>
      <c r="BK672" s="211" t="s">
        <v>409</v>
      </c>
      <c r="BL672" s="211" t="s">
        <v>409</v>
      </c>
      <c r="BM672" s="211">
        <v>228</v>
      </c>
      <c r="BN672" s="211">
        <v>11.4</v>
      </c>
      <c r="BO672" s="211">
        <v>88.6</v>
      </c>
      <c r="BP672" s="211">
        <v>0.6</v>
      </c>
      <c r="BQ672" s="211">
        <v>782</v>
      </c>
      <c r="BR672" s="211" t="s">
        <v>409</v>
      </c>
      <c r="BS672" s="211">
        <v>2.67</v>
      </c>
      <c r="BT672" s="210" t="s">
        <v>1880</v>
      </c>
      <c r="BU672" s="258">
        <v>21.829568329232835</v>
      </c>
      <c r="BV672" s="138">
        <v>9.7599999999999992E-2</v>
      </c>
    </row>
    <row r="673" spans="1:74">
      <c r="A673" s="116">
        <v>262</v>
      </c>
      <c r="B673" s="116">
        <f>COUNTIFS($D$2:D673,D673,$F$2:F673,F673)</f>
        <v>1</v>
      </c>
      <c r="C673" s="189">
        <v>9519</v>
      </c>
      <c r="D673" s="154" t="s">
        <v>94</v>
      </c>
      <c r="E673" s="152" t="s">
        <v>1353</v>
      </c>
      <c r="F673" s="326">
        <v>5409051010</v>
      </c>
      <c r="G673" s="152">
        <v>64</v>
      </c>
      <c r="H673" s="152" t="s">
        <v>1879</v>
      </c>
      <c r="I673" s="324" t="s">
        <v>93</v>
      </c>
      <c r="J673" s="153" t="s">
        <v>812</v>
      </c>
      <c r="K673" s="152" t="s">
        <v>670</v>
      </c>
      <c r="L673" s="152">
        <v>18</v>
      </c>
      <c r="M673" s="152" t="s">
        <v>1878</v>
      </c>
      <c r="N673" s="152" t="s">
        <v>409</v>
      </c>
      <c r="O673" s="152"/>
      <c r="P673" s="152" t="s">
        <v>1836</v>
      </c>
      <c r="Q673" s="116"/>
      <c r="R673" s="116"/>
      <c r="S673" s="261" t="s">
        <v>1521</v>
      </c>
      <c r="T673" s="286" t="s">
        <v>1515</v>
      </c>
      <c r="U673" s="261" t="s">
        <v>1477</v>
      </c>
      <c r="V673" s="264" t="s">
        <v>1514</v>
      </c>
      <c r="W673" s="261" t="s">
        <v>1511</v>
      </c>
      <c r="X673" s="261" t="s">
        <v>1477</v>
      </c>
      <c r="Y673" s="261" t="s">
        <v>1477</v>
      </c>
      <c r="Z673" s="116"/>
      <c r="AA673" s="327"/>
      <c r="AB673" s="116"/>
      <c r="AC673" s="346">
        <v>270419</v>
      </c>
      <c r="AD673" s="218">
        <v>67600</v>
      </c>
      <c r="AE673" s="218">
        <v>3</v>
      </c>
      <c r="AF673" s="218" t="s">
        <v>126</v>
      </c>
      <c r="AG673" s="222" t="s">
        <v>781</v>
      </c>
      <c r="AH673" s="126">
        <v>11</v>
      </c>
      <c r="AI673" s="125">
        <v>1.74</v>
      </c>
      <c r="AJ673" s="145">
        <v>87</v>
      </c>
      <c r="AK673" s="139">
        <v>7.5281249999999993</v>
      </c>
      <c r="AL673" s="144">
        <v>0.17109374999999999</v>
      </c>
      <c r="AM673" s="139">
        <v>1.94</v>
      </c>
      <c r="AN673" s="278" t="s">
        <v>124</v>
      </c>
      <c r="AO673" s="139">
        <v>1.07</v>
      </c>
      <c r="AP673" s="272">
        <v>1.9E-2</v>
      </c>
      <c r="AQ673" s="139">
        <v>61.5</v>
      </c>
      <c r="AR673" s="139">
        <v>39</v>
      </c>
      <c r="AS673" s="142">
        <v>1.5769230769230769</v>
      </c>
      <c r="AT673" s="141">
        <v>0.5</v>
      </c>
      <c r="AU673" s="259" t="s">
        <v>124</v>
      </c>
      <c r="AV673" s="139">
        <v>6.67</v>
      </c>
      <c r="AW673" s="139">
        <v>4.83</v>
      </c>
      <c r="AX673" s="140">
        <v>1.02</v>
      </c>
      <c r="AY673" s="140">
        <v>97.3</v>
      </c>
      <c r="AZ673" s="206">
        <v>78792</v>
      </c>
      <c r="BA673" s="140">
        <v>2.7000000000000028</v>
      </c>
      <c r="BB673" s="140">
        <v>1.56</v>
      </c>
      <c r="BC673" s="140">
        <v>26.4</v>
      </c>
      <c r="BD673" s="140">
        <v>0.46</v>
      </c>
      <c r="BE673" s="140">
        <v>31.9</v>
      </c>
      <c r="BF673" s="140">
        <v>0.56000000000000005</v>
      </c>
      <c r="BG673" s="139">
        <v>31.2</v>
      </c>
      <c r="BH673" s="139">
        <v>0.54</v>
      </c>
      <c r="BI673" s="139">
        <v>0.14000000000000001</v>
      </c>
      <c r="BJ673" s="118" t="s">
        <v>778</v>
      </c>
      <c r="BK673" s="211" t="s">
        <v>409</v>
      </c>
      <c r="BL673" s="211" t="s">
        <v>409</v>
      </c>
      <c r="BM673" s="215">
        <v>20868</v>
      </c>
      <c r="BN673" s="215">
        <v>80.599999999999994</v>
      </c>
      <c r="BO673" s="211">
        <v>19.399999999999999</v>
      </c>
      <c r="BP673" s="211" t="s">
        <v>409</v>
      </c>
      <c r="BQ673" s="211" t="s">
        <v>409</v>
      </c>
      <c r="BR673" s="211" t="s">
        <v>409</v>
      </c>
      <c r="BS673" s="211" t="s">
        <v>409</v>
      </c>
      <c r="BT673" s="210">
        <v>0</v>
      </c>
      <c r="BU673" s="258">
        <v>80.566847229132833</v>
      </c>
      <c r="BV673" s="138">
        <v>7.9217538461538464</v>
      </c>
    </row>
    <row r="674" spans="1:74">
      <c r="A674" s="116">
        <v>263</v>
      </c>
      <c r="B674" s="116">
        <f>COUNTIFS($D$2:D674,D674,$F$2:F674,F674)</f>
        <v>1</v>
      </c>
      <c r="C674" s="189">
        <v>9524</v>
      </c>
      <c r="D674" s="154" t="s">
        <v>1877</v>
      </c>
      <c r="E674" s="152" t="s">
        <v>1876</v>
      </c>
      <c r="F674" s="326">
        <v>6702180232</v>
      </c>
      <c r="G674" s="152">
        <v>51</v>
      </c>
      <c r="H674" s="152" t="s">
        <v>1874</v>
      </c>
      <c r="I674" s="324" t="s">
        <v>1875</v>
      </c>
      <c r="J674" s="153" t="s">
        <v>812</v>
      </c>
      <c r="K674" s="152" t="s">
        <v>670</v>
      </c>
      <c r="L674" s="152">
        <v>13</v>
      </c>
      <c r="M674" s="152" t="s">
        <v>1344</v>
      </c>
      <c r="N674" s="152" t="s">
        <v>409</v>
      </c>
      <c r="O674" s="152"/>
      <c r="P674" s="152" t="s">
        <v>1836</v>
      </c>
      <c r="Q674" s="116"/>
      <c r="R674" s="116"/>
      <c r="S674" s="261" t="s">
        <v>1521</v>
      </c>
      <c r="T674" s="286" t="s">
        <v>1515</v>
      </c>
      <c r="U674" s="261" t="s">
        <v>1477</v>
      </c>
      <c r="V674" s="264" t="s">
        <v>1514</v>
      </c>
      <c r="W674" s="261" t="s">
        <v>1511</v>
      </c>
      <c r="X674" s="261" t="s">
        <v>1477</v>
      </c>
      <c r="Y674" s="261" t="s">
        <v>1477</v>
      </c>
      <c r="Z674" s="116"/>
      <c r="AA674" s="327"/>
      <c r="AB674" s="116"/>
      <c r="AC674" s="346">
        <v>15122</v>
      </c>
      <c r="AD674" s="218">
        <v>1134</v>
      </c>
      <c r="AE674" s="218" t="s">
        <v>1477</v>
      </c>
      <c r="AF674" s="218" t="s">
        <v>1477</v>
      </c>
      <c r="AG674" s="222" t="s">
        <v>777</v>
      </c>
      <c r="AH674" s="126">
        <v>40.700000000000003</v>
      </c>
      <c r="AI674" s="125">
        <v>53.5</v>
      </c>
      <c r="AJ674" s="145">
        <v>4.08</v>
      </c>
      <c r="AK674" s="139">
        <v>28.126016260162604</v>
      </c>
      <c r="AL674" s="144">
        <v>0.22113821138211384</v>
      </c>
      <c r="AM674" s="139">
        <v>0.66</v>
      </c>
      <c r="AN674" s="278" t="s">
        <v>124</v>
      </c>
      <c r="AO674" s="139">
        <v>22.7</v>
      </c>
      <c r="AP674" s="272">
        <v>0.04</v>
      </c>
      <c r="AQ674" s="139">
        <v>29</v>
      </c>
      <c r="AR674" s="139">
        <v>71.3</v>
      </c>
      <c r="AS674" s="142">
        <v>0.4067321178120617</v>
      </c>
      <c r="AT674" s="141">
        <v>0.2</v>
      </c>
      <c r="AU674" s="259" t="s">
        <v>124</v>
      </c>
      <c r="AV674" s="139">
        <v>1.99</v>
      </c>
      <c r="AW674" s="139">
        <v>2.92</v>
      </c>
      <c r="AX674" s="140">
        <v>25.799999999999997</v>
      </c>
      <c r="AY674" s="140">
        <v>95.3</v>
      </c>
      <c r="AZ674" s="206">
        <v>47507</v>
      </c>
      <c r="BA674" s="140">
        <v>4.7000000000000028</v>
      </c>
      <c r="BB674" s="140">
        <v>50.3</v>
      </c>
      <c r="BC674" s="140">
        <v>26.3</v>
      </c>
      <c r="BD674" s="140">
        <v>14.1</v>
      </c>
      <c r="BE674" s="140">
        <v>21.9</v>
      </c>
      <c r="BF674" s="140">
        <v>11.7</v>
      </c>
      <c r="BG674" s="139">
        <v>45.9</v>
      </c>
      <c r="BH674" s="139">
        <v>24.5</v>
      </c>
      <c r="BI674" s="139">
        <v>1.01</v>
      </c>
      <c r="BJ674" s="116" t="s">
        <v>792</v>
      </c>
      <c r="BK674" s="211" t="s">
        <v>409</v>
      </c>
      <c r="BL674" s="211" t="s">
        <v>409</v>
      </c>
      <c r="BM674" s="211">
        <v>615</v>
      </c>
      <c r="BN674" s="211">
        <v>3.9</v>
      </c>
      <c r="BO674" s="211">
        <v>96.1</v>
      </c>
      <c r="BP674" s="211">
        <v>2.5</v>
      </c>
      <c r="BQ674" s="211">
        <v>706.7</v>
      </c>
      <c r="BR674" s="211" t="s">
        <v>409</v>
      </c>
      <c r="BS674" s="211">
        <v>2.6</v>
      </c>
      <c r="BT674" s="210">
        <v>0</v>
      </c>
      <c r="BU674" s="258">
        <v>9.0449034863970397</v>
      </c>
      <c r="BV674" s="138">
        <v>0.58475471698113213</v>
      </c>
    </row>
    <row r="675" spans="1:74">
      <c r="A675" s="116">
        <v>264</v>
      </c>
      <c r="B675" s="116">
        <f>COUNTIFS($D$2:D675,D675,$F$2:F675,F675)</f>
        <v>2</v>
      </c>
      <c r="C675" s="189">
        <v>9525</v>
      </c>
      <c r="D675" s="154" t="s">
        <v>95</v>
      </c>
      <c r="E675" s="152" t="s">
        <v>1259</v>
      </c>
      <c r="F675" s="326">
        <v>490719034</v>
      </c>
      <c r="G675" s="152">
        <v>69</v>
      </c>
      <c r="H675" s="152" t="s">
        <v>1874</v>
      </c>
      <c r="I675" s="324" t="s">
        <v>96</v>
      </c>
      <c r="J675" s="153" t="s">
        <v>812</v>
      </c>
      <c r="K675" s="152" t="s">
        <v>670</v>
      </c>
      <c r="L675" s="152">
        <v>28</v>
      </c>
      <c r="M675" s="152" t="s">
        <v>1332</v>
      </c>
      <c r="N675" s="152" t="s">
        <v>409</v>
      </c>
      <c r="O675" s="152"/>
      <c r="P675" s="152" t="s">
        <v>1836</v>
      </c>
      <c r="Q675" s="116"/>
      <c r="R675" s="116"/>
      <c r="S675" s="261" t="s">
        <v>1521</v>
      </c>
      <c r="T675" s="286" t="s">
        <v>1515</v>
      </c>
      <c r="U675" s="261" t="s">
        <v>1477</v>
      </c>
      <c r="V675" s="264" t="s">
        <v>1514</v>
      </c>
      <c r="W675" s="261" t="s">
        <v>1511</v>
      </c>
      <c r="X675" s="261" t="s">
        <v>1477</v>
      </c>
      <c r="Y675" s="261" t="s">
        <v>1477</v>
      </c>
      <c r="Z675" s="116"/>
      <c r="AA675" s="327"/>
      <c r="AB675" s="116"/>
      <c r="AC675" s="346">
        <v>551484</v>
      </c>
      <c r="AD675" s="218">
        <v>106000</v>
      </c>
      <c r="AE675" s="218">
        <v>4</v>
      </c>
      <c r="AF675" s="218">
        <v>26500</v>
      </c>
      <c r="AG675" s="222" t="s">
        <v>777</v>
      </c>
      <c r="AH675" s="126">
        <v>1.19</v>
      </c>
      <c r="AI675" s="125">
        <v>2.85</v>
      </c>
      <c r="AJ675" s="145">
        <v>95.4</v>
      </c>
      <c r="AK675" s="139">
        <v>0.79762162162162165</v>
      </c>
      <c r="AL675" s="144">
        <v>4.5578378378378387E-2</v>
      </c>
      <c r="AM675" s="139">
        <v>3.67</v>
      </c>
      <c r="AN675" s="278" t="s">
        <v>124</v>
      </c>
      <c r="AO675" s="139">
        <v>3.03</v>
      </c>
      <c r="AP675" s="272">
        <v>1.2E-2</v>
      </c>
      <c r="AQ675" s="139">
        <v>56.4</v>
      </c>
      <c r="AR675" s="139">
        <v>44.1</v>
      </c>
      <c r="AS675" s="142">
        <v>1.2789115646258502</v>
      </c>
      <c r="AT675" s="141">
        <v>0</v>
      </c>
      <c r="AU675" s="259" t="s">
        <v>124</v>
      </c>
      <c r="AV675" s="139">
        <v>10.8</v>
      </c>
      <c r="AW675" s="139">
        <v>17.399999999999999</v>
      </c>
      <c r="AX675" s="140">
        <v>2.0100000000000002</v>
      </c>
      <c r="AY675" s="140">
        <v>92.7</v>
      </c>
      <c r="AZ675" s="206">
        <v>56234</v>
      </c>
      <c r="BA675" s="140">
        <v>7.2999999999999972</v>
      </c>
      <c r="BB675" s="140">
        <v>2.5100000000000002</v>
      </c>
      <c r="BC675" s="140">
        <v>38.1</v>
      </c>
      <c r="BD675" s="140">
        <v>1.0900000000000001</v>
      </c>
      <c r="BE675" s="140">
        <v>32.4</v>
      </c>
      <c r="BF675" s="140">
        <v>0.92</v>
      </c>
      <c r="BG675" s="139">
        <v>17.600000000000001</v>
      </c>
      <c r="BH675" s="139">
        <v>0.5</v>
      </c>
      <c r="BI675" s="139">
        <v>7.4999999999999997E-2</v>
      </c>
      <c r="BJ675" s="117" t="s">
        <v>778</v>
      </c>
      <c r="BK675" s="211" t="s">
        <v>409</v>
      </c>
      <c r="BL675" s="211" t="s">
        <v>409</v>
      </c>
      <c r="BM675" s="211">
        <v>33211</v>
      </c>
      <c r="BN675" s="211">
        <v>91.6</v>
      </c>
      <c r="BO675" s="211">
        <v>8.4</v>
      </c>
      <c r="BP675" s="211" t="s">
        <v>409</v>
      </c>
      <c r="BQ675" s="211" t="s">
        <v>409</v>
      </c>
      <c r="BR675" s="211" t="s">
        <v>409</v>
      </c>
      <c r="BS675" s="211" t="s">
        <v>409</v>
      </c>
      <c r="BT675" s="210">
        <v>0</v>
      </c>
      <c r="BU675" s="258">
        <v>93.654703848375433</v>
      </c>
      <c r="BV675" s="138">
        <v>24.918526315789475</v>
      </c>
    </row>
    <row r="676" spans="1:74">
      <c r="A676" s="116">
        <v>265</v>
      </c>
      <c r="B676" s="116">
        <f>COUNTIFS($D$2:D676,D676,$F$2:F676,F676)</f>
        <v>1</v>
      </c>
      <c r="C676" s="189">
        <v>9546</v>
      </c>
      <c r="D676" s="154" t="s">
        <v>97</v>
      </c>
      <c r="E676" s="152" t="s">
        <v>1022</v>
      </c>
      <c r="F676" s="326">
        <v>415210405</v>
      </c>
      <c r="G676" s="152">
        <v>77</v>
      </c>
      <c r="H676" s="152" t="s">
        <v>1873</v>
      </c>
      <c r="I676" s="324" t="s">
        <v>93</v>
      </c>
      <c r="J676" s="153" t="s">
        <v>812</v>
      </c>
      <c r="K676" s="152" t="s">
        <v>670</v>
      </c>
      <c r="L676" s="152">
        <v>9</v>
      </c>
      <c r="M676" s="152">
        <v>6</v>
      </c>
      <c r="N676" s="152" t="s">
        <v>409</v>
      </c>
      <c r="O676" s="152"/>
      <c r="P676" s="152" t="s">
        <v>1836</v>
      </c>
      <c r="Q676" s="116"/>
      <c r="R676" s="116"/>
      <c r="S676" s="261" t="s">
        <v>1521</v>
      </c>
      <c r="T676" s="286" t="s">
        <v>1515</v>
      </c>
      <c r="U676" s="261" t="s">
        <v>1477</v>
      </c>
      <c r="V676" s="264" t="s">
        <v>1514</v>
      </c>
      <c r="W676" s="261" t="s">
        <v>1511</v>
      </c>
      <c r="X676" s="261" t="s">
        <v>1477</v>
      </c>
      <c r="Y676" s="261" t="s">
        <v>1477</v>
      </c>
      <c r="Z676" s="116"/>
      <c r="AA676" s="327"/>
      <c r="AB676" s="116"/>
      <c r="AC676" s="346">
        <v>143660</v>
      </c>
      <c r="AD676" s="218">
        <v>10775</v>
      </c>
      <c r="AE676" s="218">
        <v>3</v>
      </c>
      <c r="AF676" s="218">
        <v>10000</v>
      </c>
      <c r="AG676" s="222" t="s">
        <v>781</v>
      </c>
      <c r="AH676" s="126">
        <v>2.89</v>
      </c>
      <c r="AI676" s="125">
        <v>33.700000000000003</v>
      </c>
      <c r="AJ676" s="145">
        <v>59.6</v>
      </c>
      <c r="AK676" s="139">
        <v>1.6667906976744187</v>
      </c>
      <c r="AL676" s="144">
        <v>9.2279069767441865E-2</v>
      </c>
      <c r="AM676" s="139">
        <v>7.41</v>
      </c>
      <c r="AN676" s="278" t="s">
        <v>124</v>
      </c>
      <c r="AO676" s="139">
        <v>0.57999999999999996</v>
      </c>
      <c r="AP676" s="272">
        <v>4.4999999999999998E-2</v>
      </c>
      <c r="AQ676" s="139">
        <v>56.9</v>
      </c>
      <c r="AR676" s="139">
        <v>43.8</v>
      </c>
      <c r="AS676" s="142">
        <v>1.2990867579908676</v>
      </c>
      <c r="AT676" s="141">
        <v>0</v>
      </c>
      <c r="AU676" s="259" t="s">
        <v>124</v>
      </c>
      <c r="AV676" s="139">
        <v>0.88</v>
      </c>
      <c r="AW676" s="139">
        <v>1.31</v>
      </c>
      <c r="AX676" s="140">
        <v>27.9</v>
      </c>
      <c r="AY676" s="140">
        <v>98.2</v>
      </c>
      <c r="AZ676" s="206">
        <v>85725</v>
      </c>
      <c r="BA676" s="140">
        <v>1.7999999999999972</v>
      </c>
      <c r="BB676" s="140">
        <v>30.02</v>
      </c>
      <c r="BC676" s="140">
        <v>61.8</v>
      </c>
      <c r="BD676" s="140">
        <v>20.8</v>
      </c>
      <c r="BE676" s="140">
        <v>21</v>
      </c>
      <c r="BF676" s="140">
        <v>7.1</v>
      </c>
      <c r="BG676" s="139">
        <v>6.28</v>
      </c>
      <c r="BH676" s="139">
        <v>2.12</v>
      </c>
      <c r="BI676" s="139">
        <v>5.2999999999999999E-2</v>
      </c>
      <c r="BJ676" s="117" t="s">
        <v>789</v>
      </c>
      <c r="BK676" s="211">
        <v>20.399999999999999</v>
      </c>
      <c r="BL676" s="211" t="s">
        <v>409</v>
      </c>
      <c r="BM676" s="211">
        <v>6909</v>
      </c>
      <c r="BN676" s="211">
        <v>54.9</v>
      </c>
      <c r="BO676" s="211">
        <v>45.1</v>
      </c>
      <c r="BP676" s="211">
        <v>13.1</v>
      </c>
      <c r="BQ676" s="211">
        <v>2522</v>
      </c>
      <c r="BR676" s="211" t="s">
        <v>409</v>
      </c>
      <c r="BS676" s="211">
        <v>1.94</v>
      </c>
      <c r="BT676" s="210">
        <v>0</v>
      </c>
      <c r="BU676" s="258">
        <v>55.059663369504655</v>
      </c>
      <c r="BV676" s="138">
        <v>3.6964814814814813</v>
      </c>
    </row>
    <row r="677" spans="1:74">
      <c r="A677" s="116">
        <v>266</v>
      </c>
      <c r="B677" s="116">
        <f>COUNTIFS($D$2:D677,D677,$F$2:F677,F677)</f>
        <v>1</v>
      </c>
      <c r="C677" s="189">
        <v>9551</v>
      </c>
      <c r="D677" s="282" t="s">
        <v>1872</v>
      </c>
      <c r="E677" s="266" t="s">
        <v>1027</v>
      </c>
      <c r="F677" s="329">
        <v>420304141</v>
      </c>
      <c r="G677" s="266">
        <v>76</v>
      </c>
      <c r="H677" s="266" t="s">
        <v>1867</v>
      </c>
      <c r="I677" s="328" t="s">
        <v>1871</v>
      </c>
      <c r="J677" s="271" t="s">
        <v>812</v>
      </c>
      <c r="K677" s="266" t="s">
        <v>670</v>
      </c>
      <c r="L677" s="266">
        <v>5</v>
      </c>
      <c r="M677" s="266">
        <v>3</v>
      </c>
      <c r="N677" s="266" t="s">
        <v>409</v>
      </c>
      <c r="O677" s="266"/>
      <c r="P677" s="266" t="s">
        <v>1836</v>
      </c>
      <c r="Q677" s="116"/>
      <c r="R677" s="116"/>
      <c r="S677" s="269" t="s">
        <v>1477</v>
      </c>
      <c r="T677" s="319" t="s">
        <v>1477</v>
      </c>
      <c r="U677" s="261" t="s">
        <v>1477</v>
      </c>
      <c r="V677" s="262" t="s">
        <v>1502</v>
      </c>
      <c r="W677" s="262" t="s">
        <v>1511</v>
      </c>
      <c r="X677" s="261" t="s">
        <v>1477</v>
      </c>
      <c r="Y677" s="261" t="s">
        <v>1477</v>
      </c>
      <c r="Z677" s="116"/>
      <c r="AA677" s="327"/>
      <c r="AB677" s="116"/>
      <c r="AC677" s="346">
        <v>22377</v>
      </c>
      <c r="AD677" s="218">
        <v>224</v>
      </c>
      <c r="AE677" s="218" t="s">
        <v>1477</v>
      </c>
      <c r="AF677" s="218" t="s">
        <v>1477</v>
      </c>
      <c r="AG677" s="222" t="s">
        <v>781</v>
      </c>
      <c r="AH677" s="147">
        <v>65.7</v>
      </c>
      <c r="AI677" s="146">
        <v>29.8</v>
      </c>
      <c r="AJ677" s="145">
        <v>1.69</v>
      </c>
      <c r="AK677" s="139">
        <v>58.4</v>
      </c>
      <c r="AL677" s="144">
        <v>0.42</v>
      </c>
      <c r="AM677" s="139">
        <v>0.63</v>
      </c>
      <c r="AN677" s="139" t="s">
        <v>124</v>
      </c>
      <c r="AO677" s="143">
        <v>11.3</v>
      </c>
      <c r="AP677" s="116" t="s">
        <v>124</v>
      </c>
      <c r="AQ677" s="116">
        <v>42</v>
      </c>
      <c r="AR677" s="116">
        <v>58</v>
      </c>
      <c r="AS677" s="142">
        <v>0.72413793103448276</v>
      </c>
      <c r="AT677" s="141">
        <v>0.9</v>
      </c>
      <c r="AU677" s="116" t="s">
        <v>124</v>
      </c>
      <c r="AV677" s="139">
        <v>2.4300000000000002</v>
      </c>
      <c r="AW677" s="139">
        <v>2.08</v>
      </c>
      <c r="AX677" s="140">
        <v>13.219999999999999</v>
      </c>
      <c r="AY677" s="278" t="s">
        <v>124</v>
      </c>
      <c r="AZ677" s="278" t="s">
        <v>124</v>
      </c>
      <c r="BA677" s="278" t="s">
        <v>124</v>
      </c>
      <c r="BB677" s="140">
        <v>29.419999999999998</v>
      </c>
      <c r="BC677" s="139">
        <v>24.3</v>
      </c>
      <c r="BD677" s="139">
        <v>7.26</v>
      </c>
      <c r="BE677" s="139">
        <v>20</v>
      </c>
      <c r="BF677" s="139">
        <v>5.96</v>
      </c>
      <c r="BG677" s="139">
        <v>54.2</v>
      </c>
      <c r="BH677" s="139">
        <v>16.2</v>
      </c>
      <c r="BI677" s="139" t="s">
        <v>124</v>
      </c>
      <c r="BJ677" s="117" t="s">
        <v>793</v>
      </c>
      <c r="BK677" s="211">
        <v>0.6</v>
      </c>
      <c r="BL677" s="211" t="s">
        <v>409</v>
      </c>
      <c r="BM677" s="211">
        <v>387</v>
      </c>
      <c r="BN677" s="211">
        <v>16.5</v>
      </c>
      <c r="BO677" s="211">
        <v>83.5</v>
      </c>
      <c r="BP677" s="211" t="s">
        <v>409</v>
      </c>
      <c r="BQ677" s="211" t="s">
        <v>409</v>
      </c>
      <c r="BR677" s="211" t="s">
        <v>409</v>
      </c>
      <c r="BS677" s="211" t="s">
        <v>409</v>
      </c>
      <c r="BT677" s="210" t="s">
        <v>409</v>
      </c>
      <c r="BU677" s="258">
        <v>30.283830089868754</v>
      </c>
      <c r="BV677" s="138">
        <v>0.17032727272727272</v>
      </c>
    </row>
    <row r="678" spans="1:74">
      <c r="A678" s="116">
        <v>267</v>
      </c>
      <c r="B678" s="116">
        <f>COUNTIFS($D$2:D678,D678,$F$2:F678,F678)</f>
        <v>1</v>
      </c>
      <c r="C678" s="189">
        <v>9552</v>
      </c>
      <c r="D678" s="154" t="s">
        <v>1870</v>
      </c>
      <c r="E678" s="152" t="s">
        <v>816</v>
      </c>
      <c r="F678" s="326">
        <v>5612171499</v>
      </c>
      <c r="G678" s="152">
        <v>62</v>
      </c>
      <c r="H678" s="152" t="s">
        <v>1867</v>
      </c>
      <c r="I678" s="324" t="s">
        <v>1722</v>
      </c>
      <c r="J678" s="153" t="s">
        <v>812</v>
      </c>
      <c r="K678" s="152" t="s">
        <v>670</v>
      </c>
      <c r="L678" s="152">
        <v>8</v>
      </c>
      <c r="M678" s="152">
        <v>3</v>
      </c>
      <c r="N678" s="152" t="s">
        <v>409</v>
      </c>
      <c r="O678" s="152"/>
      <c r="P678" s="152" t="s">
        <v>1836</v>
      </c>
      <c r="Q678" s="152"/>
      <c r="R678" s="152"/>
      <c r="S678" s="261" t="s">
        <v>1477</v>
      </c>
      <c r="T678" s="286" t="s">
        <v>1477</v>
      </c>
      <c r="U678" s="261" t="s">
        <v>1477</v>
      </c>
      <c r="V678" s="262" t="s">
        <v>1502</v>
      </c>
      <c r="W678" s="261" t="s">
        <v>1477</v>
      </c>
      <c r="X678" s="261" t="s">
        <v>1477</v>
      </c>
      <c r="Y678" s="261" t="s">
        <v>1477</v>
      </c>
      <c r="Z678" s="116"/>
      <c r="AA678" s="327"/>
      <c r="AB678" s="116"/>
      <c r="AC678" s="218">
        <v>2271</v>
      </c>
      <c r="AD678" s="217">
        <v>17</v>
      </c>
      <c r="AE678" s="218" t="s">
        <v>1477</v>
      </c>
      <c r="AF678" s="218" t="s">
        <v>1477</v>
      </c>
      <c r="AG678" s="222" t="s">
        <v>1869</v>
      </c>
      <c r="AH678" s="147">
        <v>32.299999999999997</v>
      </c>
      <c r="AI678" s="146">
        <v>60.5</v>
      </c>
      <c r="AJ678" s="145">
        <v>1.89</v>
      </c>
      <c r="AK678" s="139">
        <v>24.8</v>
      </c>
      <c r="AL678" s="144">
        <v>1.57</v>
      </c>
      <c r="AM678" s="139">
        <v>4.8600000000000003</v>
      </c>
      <c r="AN678" s="139" t="s">
        <v>124</v>
      </c>
      <c r="AO678" s="143">
        <v>26.5</v>
      </c>
      <c r="AP678" s="116" t="s">
        <v>124</v>
      </c>
      <c r="AQ678" s="116">
        <v>42.2</v>
      </c>
      <c r="AR678" s="116">
        <v>57.8</v>
      </c>
      <c r="AS678" s="142">
        <v>0.73010380622837379</v>
      </c>
      <c r="AT678" s="141" t="s">
        <v>124</v>
      </c>
      <c r="AU678" s="116" t="s">
        <v>124</v>
      </c>
      <c r="AV678" s="139">
        <v>10.199999999999999</v>
      </c>
      <c r="AW678" s="139">
        <v>5.81</v>
      </c>
      <c r="AX678" s="140">
        <v>42.2</v>
      </c>
      <c r="AY678" s="278" t="s">
        <v>124</v>
      </c>
      <c r="AZ678" s="278" t="s">
        <v>124</v>
      </c>
      <c r="BA678" s="278" t="s">
        <v>124</v>
      </c>
      <c r="BB678" s="140">
        <v>59.900000000000006</v>
      </c>
      <c r="BC678" s="139">
        <v>34.200000000000003</v>
      </c>
      <c r="BD678" s="139">
        <v>20.7</v>
      </c>
      <c r="BE678" s="139">
        <v>35.6</v>
      </c>
      <c r="BF678" s="139">
        <v>21.5</v>
      </c>
      <c r="BG678" s="139">
        <v>29.3</v>
      </c>
      <c r="BH678" s="139">
        <v>17.7</v>
      </c>
      <c r="BI678" s="139" t="s">
        <v>124</v>
      </c>
      <c r="BJ678" s="117" t="s">
        <v>792</v>
      </c>
      <c r="BK678" s="211" t="s">
        <v>409</v>
      </c>
      <c r="BL678" s="211" t="s">
        <v>409</v>
      </c>
      <c r="BM678" s="211">
        <v>190</v>
      </c>
      <c r="BN678" s="211">
        <v>22.6</v>
      </c>
      <c r="BO678" s="211">
        <v>77.400000000000006</v>
      </c>
      <c r="BP678" s="211" t="s">
        <v>409</v>
      </c>
      <c r="BQ678" s="211" t="s">
        <v>409</v>
      </c>
      <c r="BR678" s="211" t="s">
        <v>409</v>
      </c>
      <c r="BS678" s="211" t="s">
        <v>409</v>
      </c>
      <c r="BT678" s="210">
        <v>0</v>
      </c>
      <c r="BU678" s="258">
        <v>12.911673676692326</v>
      </c>
      <c r="BV678" s="138">
        <v>7.567441860465117E-2</v>
      </c>
    </row>
    <row r="679" spans="1:74" ht="14.45" customHeight="1">
      <c r="A679" s="116">
        <v>268</v>
      </c>
      <c r="B679" s="116">
        <f>COUNTIFS($D$2:D679,D679,$F$2:F679,F679)</f>
        <v>2</v>
      </c>
      <c r="C679" s="189">
        <v>9553</v>
      </c>
      <c r="D679" s="154" t="s">
        <v>1868</v>
      </c>
      <c r="E679" s="152" t="s">
        <v>1001</v>
      </c>
      <c r="F679" s="326">
        <v>400319771</v>
      </c>
      <c r="G679" s="152">
        <v>78</v>
      </c>
      <c r="H679" s="152" t="s">
        <v>1867</v>
      </c>
      <c r="I679" s="324" t="s">
        <v>1866</v>
      </c>
      <c r="J679" s="153" t="s">
        <v>812</v>
      </c>
      <c r="K679" s="152" t="s">
        <v>670</v>
      </c>
      <c r="L679" s="152">
        <v>15</v>
      </c>
      <c r="M679" s="152">
        <v>3</v>
      </c>
      <c r="N679" s="152" t="s">
        <v>409</v>
      </c>
      <c r="O679" s="152"/>
      <c r="P679" s="152" t="s">
        <v>1836</v>
      </c>
      <c r="Q679" s="152"/>
      <c r="R679" s="152"/>
      <c r="S679" s="261" t="s">
        <v>1477</v>
      </c>
      <c r="T679" s="286" t="s">
        <v>1477</v>
      </c>
      <c r="U679" s="261" t="s">
        <v>1477</v>
      </c>
      <c r="V679" s="262" t="s">
        <v>1502</v>
      </c>
      <c r="W679" s="262" t="s">
        <v>1511</v>
      </c>
      <c r="X679" s="261" t="s">
        <v>1477</v>
      </c>
      <c r="Y679" s="261" t="s">
        <v>1477</v>
      </c>
      <c r="Z679" s="116"/>
      <c r="AA679" s="327"/>
      <c r="AB679" s="116"/>
      <c r="AC679" s="218">
        <v>24770</v>
      </c>
      <c r="AD679" s="217">
        <v>248</v>
      </c>
      <c r="AE679" s="218" t="s">
        <v>1477</v>
      </c>
      <c r="AF679" s="218" t="s">
        <v>1477</v>
      </c>
      <c r="AG679" s="222" t="s">
        <v>781</v>
      </c>
      <c r="AH679" s="147">
        <v>33.5</v>
      </c>
      <c r="AI679" s="146">
        <v>30.5</v>
      </c>
      <c r="AJ679" s="145">
        <v>29.8</v>
      </c>
      <c r="AK679" s="139">
        <v>21.8</v>
      </c>
      <c r="AL679" s="144">
        <v>0.73</v>
      </c>
      <c r="AM679" s="139">
        <v>2.38</v>
      </c>
      <c r="AN679" s="139" t="s">
        <v>124</v>
      </c>
      <c r="AO679" s="143">
        <v>6.06</v>
      </c>
      <c r="AP679" s="116" t="s">
        <v>124</v>
      </c>
      <c r="AQ679" s="116">
        <v>54.7</v>
      </c>
      <c r="AR679" s="116">
        <v>45.3</v>
      </c>
      <c r="AS679" s="142">
        <v>1.2075055187637971</v>
      </c>
      <c r="AT679" s="141">
        <v>0</v>
      </c>
      <c r="AU679" s="116" t="s">
        <v>124</v>
      </c>
      <c r="AV679" s="139">
        <v>9.43</v>
      </c>
      <c r="AW679" s="139">
        <v>5.63</v>
      </c>
      <c r="AX679" s="140">
        <v>7.93</v>
      </c>
      <c r="AY679" s="278" t="s">
        <v>124</v>
      </c>
      <c r="AZ679" s="278" t="s">
        <v>124</v>
      </c>
      <c r="BA679" s="278" t="s">
        <v>124</v>
      </c>
      <c r="BB679" s="140">
        <v>28.23</v>
      </c>
      <c r="BC679" s="139">
        <v>7.42</v>
      </c>
      <c r="BD679" s="139">
        <v>2.19</v>
      </c>
      <c r="BE679" s="139">
        <v>19.399999999999999</v>
      </c>
      <c r="BF679" s="139">
        <v>5.74</v>
      </c>
      <c r="BG679" s="139">
        <v>68.8</v>
      </c>
      <c r="BH679" s="139">
        <v>20.3</v>
      </c>
      <c r="BI679" s="139" t="s">
        <v>124</v>
      </c>
      <c r="BJ679" s="117" t="s">
        <v>792</v>
      </c>
      <c r="BK679" s="211" t="s">
        <v>409</v>
      </c>
      <c r="BL679" s="211" t="s">
        <v>409</v>
      </c>
      <c r="BM679" s="211">
        <v>48</v>
      </c>
      <c r="BN679" s="211">
        <v>35.4</v>
      </c>
      <c r="BO679" s="211">
        <v>64.599999999999994</v>
      </c>
      <c r="BP679" s="211" t="s">
        <v>409</v>
      </c>
      <c r="BQ679" s="211" t="s">
        <v>409</v>
      </c>
      <c r="BR679" s="211" t="s">
        <v>409</v>
      </c>
      <c r="BS679" s="211" t="s">
        <v>409</v>
      </c>
      <c r="BT679" s="210">
        <v>0</v>
      </c>
      <c r="BU679" s="258">
        <v>3.3681060973637393</v>
      </c>
      <c r="BV679" s="138">
        <v>2.2213333333333335E-2</v>
      </c>
    </row>
    <row r="680" spans="1:74" ht="14.45" customHeight="1">
      <c r="A680" s="116">
        <v>269</v>
      </c>
      <c r="B680" s="116">
        <f>COUNTIFS($D$2:D680,D680,$F$2:F680,F680)</f>
        <v>1</v>
      </c>
      <c r="C680" s="189">
        <v>9560</v>
      </c>
      <c r="D680" s="342" t="s">
        <v>361</v>
      </c>
      <c r="E680" s="338" t="s">
        <v>1116</v>
      </c>
      <c r="F680" s="338">
        <v>450924142</v>
      </c>
      <c r="G680" s="338">
        <v>73</v>
      </c>
      <c r="H680" s="338" t="s">
        <v>1860</v>
      </c>
      <c r="I680" s="341" t="s">
        <v>1865</v>
      </c>
      <c r="J680" s="340" t="s">
        <v>812</v>
      </c>
      <c r="K680" s="338" t="s">
        <v>670</v>
      </c>
      <c r="L680" s="338">
        <v>5</v>
      </c>
      <c r="M680" s="338" t="s">
        <v>1692</v>
      </c>
      <c r="N680" s="338" t="s">
        <v>409</v>
      </c>
      <c r="O680" s="339"/>
      <c r="P680" s="338" t="s">
        <v>1836</v>
      </c>
      <c r="Q680" s="334"/>
      <c r="R680" s="334"/>
      <c r="S680" s="336" t="s">
        <v>1521</v>
      </c>
      <c r="T680" s="337" t="s">
        <v>1515</v>
      </c>
      <c r="U680" s="336" t="s">
        <v>1477</v>
      </c>
      <c r="V680" s="331" t="s">
        <v>1514</v>
      </c>
      <c r="W680" s="336" t="s">
        <v>1511</v>
      </c>
      <c r="X680" s="336" t="s">
        <v>1477</v>
      </c>
      <c r="Y680" s="336" t="s">
        <v>1477</v>
      </c>
      <c r="Z680" s="334"/>
      <c r="AA680" s="335"/>
      <c r="AB680" s="334"/>
      <c r="AC680" s="333">
        <v>35575</v>
      </c>
      <c r="AD680" s="333">
        <v>356</v>
      </c>
      <c r="AE680" s="333" t="s">
        <v>1858</v>
      </c>
      <c r="AF680" s="333" t="s">
        <v>1858</v>
      </c>
      <c r="AG680" s="222" t="s">
        <v>781</v>
      </c>
      <c r="AH680" s="126">
        <v>33</v>
      </c>
      <c r="AI680" s="125">
        <v>34.6</v>
      </c>
      <c r="AJ680" s="145">
        <v>29</v>
      </c>
      <c r="AK680" s="139">
        <v>19.52268907563025</v>
      </c>
      <c r="AL680" s="144">
        <v>0.28396638655462181</v>
      </c>
      <c r="AM680" s="139">
        <v>4.04</v>
      </c>
      <c r="AN680" s="278" t="s">
        <v>124</v>
      </c>
      <c r="AO680" s="139">
        <v>17.3</v>
      </c>
      <c r="AP680" s="272">
        <v>6.5000000000000002E-2</v>
      </c>
      <c r="AQ680" s="139">
        <v>31.6</v>
      </c>
      <c r="AR680" s="139">
        <v>68.900000000000006</v>
      </c>
      <c r="AS680" s="142">
        <v>0.45863570391872277</v>
      </c>
      <c r="AT680" s="141">
        <v>0.1</v>
      </c>
      <c r="AU680" s="259" t="s">
        <v>124</v>
      </c>
      <c r="AV680" s="139">
        <v>11.5</v>
      </c>
      <c r="AW680" s="139">
        <v>13.3</v>
      </c>
      <c r="AX680" s="140">
        <v>22.33</v>
      </c>
      <c r="AY680" s="140">
        <v>95</v>
      </c>
      <c r="AZ680" s="206">
        <v>72829</v>
      </c>
      <c r="BA680" s="140">
        <v>5</v>
      </c>
      <c r="BB680" s="140">
        <v>32.43</v>
      </c>
      <c r="BC680" s="140">
        <v>43.6</v>
      </c>
      <c r="BD680" s="140">
        <v>15.1</v>
      </c>
      <c r="BE680" s="140">
        <v>20.9</v>
      </c>
      <c r="BF680" s="140">
        <v>7.23</v>
      </c>
      <c r="BG680" s="139">
        <v>29.2</v>
      </c>
      <c r="BH680" s="139">
        <v>10.1</v>
      </c>
      <c r="BI680" s="139">
        <v>0.92</v>
      </c>
      <c r="BJ680" s="117" t="s">
        <v>792</v>
      </c>
      <c r="BK680" s="211" t="s">
        <v>409</v>
      </c>
      <c r="BL680" s="211" t="s">
        <v>409</v>
      </c>
      <c r="BM680" s="211">
        <v>449</v>
      </c>
      <c r="BN680" s="211">
        <v>26.9</v>
      </c>
      <c r="BO680" s="211">
        <v>73.099999999999994</v>
      </c>
      <c r="BP680" s="211" t="s">
        <v>409</v>
      </c>
      <c r="BQ680" s="211" t="s">
        <v>409</v>
      </c>
      <c r="BR680" s="211" t="s">
        <v>409</v>
      </c>
      <c r="BS680" s="211" t="s">
        <v>409</v>
      </c>
      <c r="BT680" s="210">
        <v>0</v>
      </c>
      <c r="BU680" s="258">
        <v>2.4617050905152404</v>
      </c>
      <c r="BV680" s="138">
        <v>9.4985074626865673E-2</v>
      </c>
    </row>
    <row r="681" spans="1:74" ht="14.45" customHeight="1">
      <c r="A681" s="116">
        <v>270</v>
      </c>
      <c r="B681" s="116">
        <f>COUNTIFS($D$2:D681,D681,$F$2:F681,F681)</f>
        <v>1</v>
      </c>
      <c r="C681" s="189">
        <v>9561</v>
      </c>
      <c r="D681" s="342" t="s">
        <v>696</v>
      </c>
      <c r="E681" s="338" t="s">
        <v>826</v>
      </c>
      <c r="F681" s="338">
        <v>500826097</v>
      </c>
      <c r="G681" s="338">
        <v>68</v>
      </c>
      <c r="H681" s="338" t="s">
        <v>1860</v>
      </c>
      <c r="I681" s="341" t="s">
        <v>93</v>
      </c>
      <c r="J681" s="340" t="s">
        <v>812</v>
      </c>
      <c r="K681" s="338" t="s">
        <v>670</v>
      </c>
      <c r="L681" s="338">
        <v>7</v>
      </c>
      <c r="M681" s="338">
        <v>7</v>
      </c>
      <c r="N681" s="338" t="s">
        <v>409</v>
      </c>
      <c r="O681" s="339"/>
      <c r="P681" s="338" t="s">
        <v>1836</v>
      </c>
      <c r="Q681" s="334"/>
      <c r="R681" s="334"/>
      <c r="S681" s="336" t="s">
        <v>1477</v>
      </c>
      <c r="T681" s="337" t="s">
        <v>1477</v>
      </c>
      <c r="U681" s="336" t="s">
        <v>1477</v>
      </c>
      <c r="V681" s="262" t="s">
        <v>1502</v>
      </c>
      <c r="W681" s="336" t="s">
        <v>1477</v>
      </c>
      <c r="X681" s="336" t="s">
        <v>1477</v>
      </c>
      <c r="Y681" s="336" t="s">
        <v>1477</v>
      </c>
      <c r="Z681" s="334"/>
      <c r="AA681" s="335"/>
      <c r="AB681" s="334"/>
      <c r="AC681" s="333">
        <v>11243</v>
      </c>
      <c r="AD681" s="333">
        <v>112</v>
      </c>
      <c r="AE681" s="333" t="s">
        <v>1858</v>
      </c>
      <c r="AF681" s="333" t="s">
        <v>1858</v>
      </c>
      <c r="AG681" s="222" t="s">
        <v>777</v>
      </c>
      <c r="AH681" s="147">
        <v>43.2</v>
      </c>
      <c r="AI681" s="146">
        <v>43.3</v>
      </c>
      <c r="AJ681" s="145">
        <v>10.1</v>
      </c>
      <c r="AK681" s="139">
        <v>36.5</v>
      </c>
      <c r="AL681" s="144">
        <v>0.73</v>
      </c>
      <c r="AM681" s="139">
        <v>1.7</v>
      </c>
      <c r="AN681" s="139" t="s">
        <v>124</v>
      </c>
      <c r="AO681" s="143">
        <v>15.2</v>
      </c>
      <c r="AP681" s="116" t="s">
        <v>124</v>
      </c>
      <c r="AQ681" s="116">
        <v>44.8</v>
      </c>
      <c r="AR681" s="116">
        <v>55.2</v>
      </c>
      <c r="AS681" s="142">
        <v>0.81159420289855067</v>
      </c>
      <c r="AT681" s="141" t="s">
        <v>124</v>
      </c>
      <c r="AU681" s="116" t="s">
        <v>124</v>
      </c>
      <c r="AV681" s="139">
        <v>8.5</v>
      </c>
      <c r="AW681" s="139">
        <v>13.8</v>
      </c>
      <c r="AX681" s="140">
        <v>15.18</v>
      </c>
      <c r="AY681" s="278" t="s">
        <v>124</v>
      </c>
      <c r="AZ681" s="278" t="s">
        <v>124</v>
      </c>
      <c r="BA681" s="278" t="s">
        <v>124</v>
      </c>
      <c r="BB681" s="140">
        <v>42.379999999999995</v>
      </c>
      <c r="BC681" s="139">
        <v>21.4</v>
      </c>
      <c r="BD681" s="139">
        <v>9.25</v>
      </c>
      <c r="BE681" s="139">
        <v>13.7</v>
      </c>
      <c r="BF681" s="139">
        <v>5.93</v>
      </c>
      <c r="BG681" s="139">
        <v>62.7</v>
      </c>
      <c r="BH681" s="139">
        <v>27.2</v>
      </c>
      <c r="BI681" s="139" t="s">
        <v>124</v>
      </c>
      <c r="BJ681" s="116" t="s">
        <v>792</v>
      </c>
      <c r="BK681" s="211" t="s">
        <v>409</v>
      </c>
      <c r="BL681" s="211" t="s">
        <v>409</v>
      </c>
      <c r="BM681" s="211">
        <v>336</v>
      </c>
      <c r="BN681" s="211">
        <v>6.2</v>
      </c>
      <c r="BO681" s="211">
        <v>93.8</v>
      </c>
      <c r="BP681" s="211">
        <v>1.6</v>
      </c>
      <c r="BQ681" s="211" t="s">
        <v>797</v>
      </c>
      <c r="BR681" s="211"/>
      <c r="BS681" s="211">
        <v>2.59</v>
      </c>
      <c r="BT681" s="210">
        <v>0</v>
      </c>
      <c r="BU681" s="258">
        <v>21.434138737334372</v>
      </c>
      <c r="BV681" s="138">
        <v>0.10254237288135593</v>
      </c>
    </row>
    <row r="682" spans="1:74" ht="14.45" customHeight="1">
      <c r="A682" s="116">
        <v>271</v>
      </c>
      <c r="B682" s="116">
        <f>COUNTIFS($D$2:D682,D682,$F$2:F682,F682)</f>
        <v>2</v>
      </c>
      <c r="C682" s="189">
        <v>9562</v>
      </c>
      <c r="D682" s="342" t="s">
        <v>1864</v>
      </c>
      <c r="E682" s="338" t="s">
        <v>834</v>
      </c>
      <c r="F682" s="338">
        <v>5711252305</v>
      </c>
      <c r="G682" s="338">
        <v>61</v>
      </c>
      <c r="H682" s="338" t="s">
        <v>1860</v>
      </c>
      <c r="I682" s="341" t="s">
        <v>1863</v>
      </c>
      <c r="J682" s="340" t="s">
        <v>812</v>
      </c>
      <c r="K682" s="338" t="s">
        <v>670</v>
      </c>
      <c r="L682" s="338">
        <v>34</v>
      </c>
      <c r="M682" s="338">
        <v>3</v>
      </c>
      <c r="N682" s="338" t="s">
        <v>409</v>
      </c>
      <c r="O682" s="339"/>
      <c r="P682" s="338" t="s">
        <v>1836</v>
      </c>
      <c r="Q682" s="334"/>
      <c r="R682" s="334"/>
      <c r="S682" s="336" t="s">
        <v>1521</v>
      </c>
      <c r="T682" s="337" t="s">
        <v>1515</v>
      </c>
      <c r="U682" s="336" t="s">
        <v>1477</v>
      </c>
      <c r="V682" s="331" t="s">
        <v>1514</v>
      </c>
      <c r="W682" s="336" t="s">
        <v>1511</v>
      </c>
      <c r="X682" s="336" t="s">
        <v>1477</v>
      </c>
      <c r="Y682" s="336" t="s">
        <v>1477</v>
      </c>
      <c r="Z682" s="334"/>
      <c r="AA682" s="335"/>
      <c r="AB682" s="334"/>
      <c r="AC682" s="333">
        <v>18294</v>
      </c>
      <c r="AD682" s="333">
        <v>1372</v>
      </c>
      <c r="AE682" s="333" t="s">
        <v>1858</v>
      </c>
      <c r="AF682" s="333" t="s">
        <v>1858</v>
      </c>
      <c r="AG682" s="222" t="s">
        <v>1862</v>
      </c>
      <c r="AH682" s="126">
        <v>52</v>
      </c>
      <c r="AI682" s="125">
        <v>42.4</v>
      </c>
      <c r="AJ682" s="145">
        <v>4.71</v>
      </c>
      <c r="AK682" s="139">
        <v>35.2421875</v>
      </c>
      <c r="AL682" s="144">
        <v>1.7078906249999999</v>
      </c>
      <c r="AM682" s="139">
        <v>4.91</v>
      </c>
      <c r="AN682" s="278" t="s">
        <v>124</v>
      </c>
      <c r="AO682" s="139">
        <v>25.6</v>
      </c>
      <c r="AP682" s="272">
        <v>1.73</v>
      </c>
      <c r="AQ682" s="139">
        <v>23.1</v>
      </c>
      <c r="AR682" s="139">
        <v>77.2</v>
      </c>
      <c r="AS682" s="142">
        <v>0.29922279792746115</v>
      </c>
      <c r="AT682" s="141">
        <v>0.7</v>
      </c>
      <c r="AU682" s="259" t="s">
        <v>124</v>
      </c>
      <c r="AV682" s="139">
        <v>22.5</v>
      </c>
      <c r="AW682" s="139">
        <v>35</v>
      </c>
      <c r="AX682" s="140">
        <v>21.64</v>
      </c>
      <c r="AY682" s="140">
        <v>94.4</v>
      </c>
      <c r="AZ682" s="206">
        <v>63816</v>
      </c>
      <c r="BA682" s="140">
        <v>5.5999999999999943</v>
      </c>
      <c r="BB682" s="140">
        <v>39.340000000000003</v>
      </c>
      <c r="BC682" s="140">
        <v>37.4</v>
      </c>
      <c r="BD682" s="140">
        <v>15.9</v>
      </c>
      <c r="BE682" s="140">
        <v>13.5</v>
      </c>
      <c r="BF682" s="140">
        <v>5.74</v>
      </c>
      <c r="BG682" s="139">
        <v>41.6</v>
      </c>
      <c r="BH682" s="139">
        <v>17.7</v>
      </c>
      <c r="BI682" s="139">
        <v>1.3</v>
      </c>
      <c r="BJ682" s="117" t="s">
        <v>793</v>
      </c>
      <c r="BK682" s="214" t="s">
        <v>409</v>
      </c>
      <c r="BL682" s="214" t="s">
        <v>409</v>
      </c>
      <c r="BM682" s="211">
        <v>374</v>
      </c>
      <c r="BN682" s="211">
        <v>4.5</v>
      </c>
      <c r="BO682" s="211">
        <v>95.5</v>
      </c>
      <c r="BP682" s="212" t="s">
        <v>409</v>
      </c>
      <c r="BQ682" s="212" t="s">
        <v>409</v>
      </c>
      <c r="BR682" s="212" t="s">
        <v>409</v>
      </c>
      <c r="BS682" s="212" t="s">
        <v>409</v>
      </c>
      <c r="BT682" s="210">
        <v>0</v>
      </c>
      <c r="BU682" s="258">
        <v>36.797294849344844</v>
      </c>
      <c r="BV682" s="138">
        <v>0.20657627118644067</v>
      </c>
    </row>
    <row r="683" spans="1:74" ht="14.45" customHeight="1">
      <c r="A683" s="116">
        <v>272</v>
      </c>
      <c r="B683" s="116">
        <f>COUNTIFS($D$2:D683,D683,$F$2:F683,F683)</f>
        <v>1</v>
      </c>
      <c r="C683" s="189">
        <v>9563</v>
      </c>
      <c r="D683" s="345" t="s">
        <v>1861</v>
      </c>
      <c r="E683" s="339" t="s">
        <v>1022</v>
      </c>
      <c r="F683" s="339">
        <v>475517152</v>
      </c>
      <c r="G683" s="339">
        <v>71</v>
      </c>
      <c r="H683" s="339" t="s">
        <v>1860</v>
      </c>
      <c r="I683" s="341" t="s">
        <v>1859</v>
      </c>
      <c r="J683" s="344" t="s">
        <v>812</v>
      </c>
      <c r="K683" s="339" t="s">
        <v>670</v>
      </c>
      <c r="L683" s="339">
        <v>10</v>
      </c>
      <c r="M683" s="339">
        <v>3</v>
      </c>
      <c r="N683" s="339" t="s">
        <v>409</v>
      </c>
      <c r="O683" s="339"/>
      <c r="P683" s="339" t="s">
        <v>1836</v>
      </c>
      <c r="Q683" s="334"/>
      <c r="R683" s="334"/>
      <c r="S683" s="336" t="s">
        <v>1521</v>
      </c>
      <c r="T683" s="337" t="s">
        <v>1515</v>
      </c>
      <c r="U683" s="336" t="s">
        <v>1477</v>
      </c>
      <c r="V683" s="331" t="s">
        <v>1514</v>
      </c>
      <c r="W683" s="336" t="s">
        <v>1511</v>
      </c>
      <c r="X683" s="336" t="s">
        <v>1477</v>
      </c>
      <c r="Y683" s="336" t="s">
        <v>1477</v>
      </c>
      <c r="Z683" s="334"/>
      <c r="AA683" s="335"/>
      <c r="AB683" s="334"/>
      <c r="AC683" s="343">
        <v>32155</v>
      </c>
      <c r="AD683" s="343">
        <v>804</v>
      </c>
      <c r="AE683" s="343" t="s">
        <v>1858</v>
      </c>
      <c r="AF683" s="343" t="s">
        <v>1858</v>
      </c>
      <c r="AG683" s="222" t="s">
        <v>777</v>
      </c>
      <c r="AH683" s="126">
        <v>85.2</v>
      </c>
      <c r="AI683" s="125">
        <v>11.7</v>
      </c>
      <c r="AJ683" s="145">
        <v>2.34</v>
      </c>
      <c r="AK683" s="139">
        <v>76.528757396449706</v>
      </c>
      <c r="AL683" s="144">
        <v>1.5808757396449702</v>
      </c>
      <c r="AM683" s="139">
        <v>2.09</v>
      </c>
      <c r="AN683" s="278" t="s">
        <v>124</v>
      </c>
      <c r="AO683" s="139">
        <v>10.9</v>
      </c>
      <c r="AP683" s="272">
        <v>8.4000000000000005E-2</v>
      </c>
      <c r="AQ683" s="139">
        <v>52.9</v>
      </c>
      <c r="AR683" s="139">
        <v>47.6</v>
      </c>
      <c r="AS683" s="142">
        <v>1.1113445378151259</v>
      </c>
      <c r="AT683" s="141">
        <v>0.3</v>
      </c>
      <c r="AU683" s="259" t="s">
        <v>124</v>
      </c>
      <c r="AV683" s="139">
        <v>19</v>
      </c>
      <c r="AW683" s="139">
        <v>33.799999999999997</v>
      </c>
      <c r="AX683" s="140">
        <v>3.24</v>
      </c>
      <c r="AY683" s="140">
        <v>85.1</v>
      </c>
      <c r="AZ683" s="206">
        <v>32143</v>
      </c>
      <c r="BA683" s="140">
        <v>14.900000000000006</v>
      </c>
      <c r="BB683" s="140">
        <v>9.82</v>
      </c>
      <c r="BC683" s="140">
        <v>14.2</v>
      </c>
      <c r="BD683" s="140">
        <v>1.66</v>
      </c>
      <c r="BE683" s="140">
        <v>13.6</v>
      </c>
      <c r="BF683" s="140">
        <v>1.58</v>
      </c>
      <c r="BG683" s="139">
        <v>56.3</v>
      </c>
      <c r="BH683" s="139">
        <v>6.58</v>
      </c>
      <c r="BI683" s="139">
        <v>0.71</v>
      </c>
      <c r="BJ683" s="117" t="s">
        <v>173</v>
      </c>
      <c r="BK683" s="211" t="s">
        <v>409</v>
      </c>
      <c r="BL683" s="211" t="s">
        <v>409</v>
      </c>
      <c r="BM683" s="211">
        <v>752</v>
      </c>
      <c r="BN683" s="211">
        <v>8.6</v>
      </c>
      <c r="BO683" s="211">
        <v>91.4</v>
      </c>
      <c r="BP683" s="211" t="s">
        <v>409</v>
      </c>
      <c r="BQ683" s="211" t="s">
        <v>409</v>
      </c>
      <c r="BR683" s="211" t="s">
        <v>409</v>
      </c>
      <c r="BS683" s="211" t="s">
        <v>409</v>
      </c>
      <c r="BT683" s="210">
        <v>0</v>
      </c>
      <c r="BU683" s="258">
        <v>65.024216467197689</v>
      </c>
      <c r="BV683" s="138">
        <v>0.55067796610169484</v>
      </c>
    </row>
    <row r="684" spans="1:74" ht="14.45" customHeight="1">
      <c r="A684" s="116">
        <v>273</v>
      </c>
      <c r="B684" s="116">
        <f>COUNTIFS($D$2:D684,D684,$F$2:F684,F684)</f>
        <v>1</v>
      </c>
      <c r="C684" s="189">
        <v>9591</v>
      </c>
      <c r="D684" s="345" t="s">
        <v>360</v>
      </c>
      <c r="E684" s="339" t="s">
        <v>941</v>
      </c>
      <c r="F684" s="339">
        <v>400512430</v>
      </c>
      <c r="G684" s="339">
        <v>78</v>
      </c>
      <c r="H684" s="339" t="s">
        <v>1852</v>
      </c>
      <c r="I684" s="341" t="s">
        <v>1857</v>
      </c>
      <c r="J684" s="344" t="s">
        <v>812</v>
      </c>
      <c r="K684" s="339" t="s">
        <v>670</v>
      </c>
      <c r="L684" s="339">
        <v>4</v>
      </c>
      <c r="M684" s="339">
        <v>6</v>
      </c>
      <c r="N684" s="339" t="s">
        <v>409</v>
      </c>
      <c r="O684" s="339"/>
      <c r="P684" s="339" t="s">
        <v>1836</v>
      </c>
      <c r="Q684" s="334"/>
      <c r="R684" s="334"/>
      <c r="S684" s="336" t="s">
        <v>1521</v>
      </c>
      <c r="T684" s="337" t="s">
        <v>1515</v>
      </c>
      <c r="U684" s="336" t="s">
        <v>1477</v>
      </c>
      <c r="V684" s="331" t="s">
        <v>1514</v>
      </c>
      <c r="W684" s="336" t="s">
        <v>1511</v>
      </c>
      <c r="X684" s="336" t="s">
        <v>1477</v>
      </c>
      <c r="Y684" s="336" t="s">
        <v>1477</v>
      </c>
      <c r="Z684" s="334"/>
      <c r="AA684" s="335"/>
      <c r="AB684" s="334"/>
      <c r="AC684" s="343">
        <v>59142</v>
      </c>
      <c r="AD684" s="343">
        <v>1479</v>
      </c>
      <c r="AE684" s="332" t="s">
        <v>1477</v>
      </c>
      <c r="AF684" s="116" t="s">
        <v>1477</v>
      </c>
      <c r="AG684" s="222" t="s">
        <v>1029</v>
      </c>
      <c r="AH684" s="126">
        <v>58.8</v>
      </c>
      <c r="AI684" s="125">
        <v>28.5</v>
      </c>
      <c r="AJ684" s="145">
        <v>8.8000000000000007</v>
      </c>
      <c r="AK684" s="139" t="s">
        <v>124</v>
      </c>
      <c r="AL684" s="139" t="s">
        <v>124</v>
      </c>
      <c r="AM684" s="139" t="s">
        <v>124</v>
      </c>
      <c r="AN684" s="139" t="s">
        <v>124</v>
      </c>
      <c r="AO684" s="139" t="s">
        <v>124</v>
      </c>
      <c r="AP684" s="272">
        <v>0.01</v>
      </c>
      <c r="AQ684" s="139" t="s">
        <v>124</v>
      </c>
      <c r="AR684" s="139" t="s">
        <v>124</v>
      </c>
      <c r="AS684" s="139" t="s">
        <v>124</v>
      </c>
      <c r="AT684" s="141" t="s">
        <v>124</v>
      </c>
      <c r="AU684" s="259" t="s">
        <v>124</v>
      </c>
      <c r="AV684" s="139" t="s">
        <v>124</v>
      </c>
      <c r="AW684" s="139" t="s">
        <v>124</v>
      </c>
      <c r="AX684" s="140">
        <v>9.02</v>
      </c>
      <c r="AY684" s="140">
        <v>91.2</v>
      </c>
      <c r="AZ684" s="206">
        <v>36889</v>
      </c>
      <c r="BA684" s="140">
        <v>8.7999999999999972</v>
      </c>
      <c r="BB684" s="140">
        <v>24.92</v>
      </c>
      <c r="BC684" s="140">
        <v>5.83</v>
      </c>
      <c r="BD684" s="140">
        <v>1.66</v>
      </c>
      <c r="BE684" s="140">
        <v>25.8</v>
      </c>
      <c r="BF684" s="140">
        <v>7.36</v>
      </c>
      <c r="BG684" s="139">
        <v>55.8</v>
      </c>
      <c r="BH684" s="139">
        <v>15.9</v>
      </c>
      <c r="BI684" s="139">
        <v>1.78</v>
      </c>
      <c r="BJ684" s="117" t="s">
        <v>793</v>
      </c>
      <c r="BK684" s="211">
        <v>3.2</v>
      </c>
      <c r="BL684" s="211">
        <v>5.9</v>
      </c>
      <c r="BM684" s="211">
        <v>285</v>
      </c>
      <c r="BN684" s="211">
        <v>13.7</v>
      </c>
      <c r="BO684" s="211">
        <v>86.3</v>
      </c>
      <c r="BP684" s="211" t="s">
        <v>409</v>
      </c>
      <c r="BQ684" s="211" t="s">
        <v>409</v>
      </c>
      <c r="BR684" s="211" t="s">
        <v>409</v>
      </c>
      <c r="BS684" s="211" t="s">
        <v>409</v>
      </c>
      <c r="BT684" s="210">
        <v>0</v>
      </c>
      <c r="BU684" s="258">
        <v>0.28491709294335665</v>
      </c>
      <c r="BV684" s="138">
        <v>2.1893333333333334E-2</v>
      </c>
    </row>
    <row r="685" spans="1:74" ht="14.45" customHeight="1">
      <c r="A685" s="116">
        <v>274</v>
      </c>
      <c r="B685" s="116">
        <f>COUNTIFS($D$2:D685,D685,$F$2:F685,F685)</f>
        <v>2</v>
      </c>
      <c r="C685" s="189">
        <v>9593</v>
      </c>
      <c r="D685" s="345" t="s">
        <v>1856</v>
      </c>
      <c r="E685" s="339" t="s">
        <v>1419</v>
      </c>
      <c r="F685" s="339">
        <v>361024410</v>
      </c>
      <c r="G685" s="339">
        <v>82</v>
      </c>
      <c r="H685" s="339" t="s">
        <v>1852</v>
      </c>
      <c r="I685" s="341" t="s">
        <v>93</v>
      </c>
      <c r="J685" s="344" t="s">
        <v>812</v>
      </c>
      <c r="K685" s="339" t="s">
        <v>670</v>
      </c>
      <c r="L685" s="339">
        <v>6</v>
      </c>
      <c r="M685" s="339" t="s">
        <v>868</v>
      </c>
      <c r="N685" s="339" t="s">
        <v>409</v>
      </c>
      <c r="O685" s="339"/>
      <c r="P685" s="339" t="s">
        <v>1836</v>
      </c>
      <c r="Q685" s="334"/>
      <c r="R685" s="334"/>
      <c r="S685" s="336" t="s">
        <v>1477</v>
      </c>
      <c r="T685" s="337" t="s">
        <v>1477</v>
      </c>
      <c r="U685" s="336" t="s">
        <v>1477</v>
      </c>
      <c r="V685" s="262" t="s">
        <v>1502</v>
      </c>
      <c r="W685" s="336" t="s">
        <v>1477</v>
      </c>
      <c r="X685" s="336" t="s">
        <v>1477</v>
      </c>
      <c r="Y685" s="336" t="s">
        <v>1477</v>
      </c>
      <c r="Z685" s="334"/>
      <c r="AA685" s="335"/>
      <c r="AB685" s="334"/>
      <c r="AC685" s="343">
        <v>6469</v>
      </c>
      <c r="AD685" s="343">
        <v>49</v>
      </c>
      <c r="AE685" s="332" t="s">
        <v>1477</v>
      </c>
      <c r="AF685" s="116" t="s">
        <v>1477</v>
      </c>
      <c r="AG685" s="222" t="s">
        <v>777</v>
      </c>
      <c r="AH685" s="147">
        <v>29.1</v>
      </c>
      <c r="AI685" s="146">
        <v>46.1</v>
      </c>
      <c r="AJ685" s="145">
        <v>16.899999999999999</v>
      </c>
      <c r="AK685" s="139">
        <v>22.5</v>
      </c>
      <c r="AL685" s="144">
        <v>0.6</v>
      </c>
      <c r="AM685" s="116">
        <v>2.2000000000000002</v>
      </c>
      <c r="AN685" s="139" t="s">
        <v>124</v>
      </c>
      <c r="AO685" s="139">
        <v>19.399999999999999</v>
      </c>
      <c r="AP685" s="272" t="s">
        <v>124</v>
      </c>
      <c r="AQ685" s="139">
        <v>45.9</v>
      </c>
      <c r="AR685" s="139">
        <v>54.1</v>
      </c>
      <c r="AS685" s="142">
        <v>0.84842883548983361</v>
      </c>
      <c r="AT685" s="141" t="s">
        <v>124</v>
      </c>
      <c r="AU685" s="259" t="s">
        <v>124</v>
      </c>
      <c r="AV685" s="139">
        <v>4.3</v>
      </c>
      <c r="AW685" s="139">
        <v>6.7</v>
      </c>
      <c r="AX685" s="140">
        <v>31.700000000000003</v>
      </c>
      <c r="AY685" s="118" t="s">
        <v>124</v>
      </c>
      <c r="AZ685" s="118" t="s">
        <v>124</v>
      </c>
      <c r="BA685" s="140" t="s">
        <v>124</v>
      </c>
      <c r="BB685" s="140">
        <v>45</v>
      </c>
      <c r="BC685" s="139">
        <v>33.299999999999997</v>
      </c>
      <c r="BD685" s="139">
        <v>15.4</v>
      </c>
      <c r="BE685" s="139">
        <v>35.299999999999997</v>
      </c>
      <c r="BF685" s="139">
        <v>16.3</v>
      </c>
      <c r="BG685" s="139">
        <v>28.8</v>
      </c>
      <c r="BH685" s="139">
        <v>13.3</v>
      </c>
      <c r="BI685" s="139" t="s">
        <v>124</v>
      </c>
      <c r="BJ685" s="117" t="s">
        <v>792</v>
      </c>
      <c r="BK685" s="211" t="s">
        <v>409</v>
      </c>
      <c r="BL685" s="211" t="s">
        <v>409</v>
      </c>
      <c r="BM685" s="211">
        <v>116</v>
      </c>
      <c r="BN685" s="211">
        <v>30.2</v>
      </c>
      <c r="BO685" s="211">
        <v>69.8</v>
      </c>
      <c r="BP685" s="211" t="s">
        <v>409</v>
      </c>
      <c r="BQ685" s="211" t="s">
        <v>409</v>
      </c>
      <c r="BR685" s="211" t="s">
        <v>409</v>
      </c>
      <c r="BS685" s="211" t="s">
        <v>409</v>
      </c>
      <c r="BT685" s="210">
        <v>0</v>
      </c>
      <c r="BU685" s="258">
        <v>13.788475304223336</v>
      </c>
      <c r="BV685" s="138">
        <v>5.2237288135593217E-2</v>
      </c>
    </row>
    <row r="686" spans="1:74" ht="14.45" customHeight="1">
      <c r="A686" s="116">
        <v>275</v>
      </c>
      <c r="B686" s="116">
        <f>COUNTIFS($D$2:D686,D686,$F$2:F686,F686)</f>
        <v>2</v>
      </c>
      <c r="C686" s="189">
        <v>9594</v>
      </c>
      <c r="D686" s="342" t="s">
        <v>1855</v>
      </c>
      <c r="E686" s="338" t="s">
        <v>1328</v>
      </c>
      <c r="F686" s="338">
        <v>400921478</v>
      </c>
      <c r="G686" s="338">
        <v>78</v>
      </c>
      <c r="H686" s="338" t="s">
        <v>1852</v>
      </c>
      <c r="I686" s="341" t="s">
        <v>93</v>
      </c>
      <c r="J686" s="340" t="s">
        <v>812</v>
      </c>
      <c r="K686" s="338" t="s">
        <v>670</v>
      </c>
      <c r="L686" s="338">
        <v>7</v>
      </c>
      <c r="M686" s="338" t="s">
        <v>868</v>
      </c>
      <c r="N686" s="338" t="s">
        <v>409</v>
      </c>
      <c r="O686" s="339"/>
      <c r="P686" s="338" t="s">
        <v>1836</v>
      </c>
      <c r="Q686" s="334"/>
      <c r="R686" s="334"/>
      <c r="S686" s="336" t="s">
        <v>1477</v>
      </c>
      <c r="T686" s="337" t="s">
        <v>1477</v>
      </c>
      <c r="U686" s="336" t="s">
        <v>1477</v>
      </c>
      <c r="V686" s="262" t="s">
        <v>1502</v>
      </c>
      <c r="W686" s="336" t="s">
        <v>1477</v>
      </c>
      <c r="X686" s="336" t="s">
        <v>1477</v>
      </c>
      <c r="Y686" s="336" t="s">
        <v>1477</v>
      </c>
      <c r="Z686" s="334"/>
      <c r="AA686" s="335"/>
      <c r="AB686" s="334"/>
      <c r="AC686" s="333">
        <v>9867</v>
      </c>
      <c r="AD686" s="333">
        <v>99</v>
      </c>
      <c r="AE686" s="332" t="s">
        <v>1477</v>
      </c>
      <c r="AF686" s="116" t="s">
        <v>1477</v>
      </c>
      <c r="AG686" s="222" t="s">
        <v>777</v>
      </c>
      <c r="AH686" s="147">
        <v>26.7</v>
      </c>
      <c r="AI686" s="146">
        <v>49.1</v>
      </c>
      <c r="AJ686" s="145">
        <v>18.600000000000001</v>
      </c>
      <c r="AK686" s="139">
        <v>21.1</v>
      </c>
      <c r="AL686" s="144">
        <v>0.7</v>
      </c>
      <c r="AM686" s="277">
        <v>2.6</v>
      </c>
      <c r="AN686" s="139" t="s">
        <v>124</v>
      </c>
      <c r="AO686" s="139">
        <v>11.7</v>
      </c>
      <c r="AP686" s="272" t="s">
        <v>124</v>
      </c>
      <c r="AQ686" s="139">
        <v>45.5</v>
      </c>
      <c r="AR686" s="139">
        <v>54.5</v>
      </c>
      <c r="AS686" s="142">
        <v>0.83486238532110091</v>
      </c>
      <c r="AT686" s="141" t="s">
        <v>124</v>
      </c>
      <c r="AU686" s="259" t="s">
        <v>124</v>
      </c>
      <c r="AV686" s="139">
        <v>2.9</v>
      </c>
      <c r="AW686" s="139">
        <v>3.9</v>
      </c>
      <c r="AX686" s="140">
        <v>27.6</v>
      </c>
      <c r="AY686" s="118" t="s">
        <v>124</v>
      </c>
      <c r="AZ686" s="118" t="s">
        <v>124</v>
      </c>
      <c r="BA686" s="140" t="s">
        <v>124</v>
      </c>
      <c r="BB686" s="140">
        <v>46.7</v>
      </c>
      <c r="BC686" s="139">
        <v>29.8</v>
      </c>
      <c r="BD686" s="139">
        <v>14.6</v>
      </c>
      <c r="BE686" s="139">
        <v>26.5</v>
      </c>
      <c r="BF686" s="139">
        <v>13</v>
      </c>
      <c r="BG686" s="139">
        <v>38.9</v>
      </c>
      <c r="BH686" s="139">
        <v>19.100000000000001</v>
      </c>
      <c r="BI686" s="139" t="s">
        <v>124</v>
      </c>
      <c r="BJ686" s="117" t="s">
        <v>792</v>
      </c>
      <c r="BK686" s="211" t="s">
        <v>409</v>
      </c>
      <c r="BL686" s="211" t="s">
        <v>409</v>
      </c>
      <c r="BM686" s="211">
        <v>399</v>
      </c>
      <c r="BN686" s="211">
        <v>44.1</v>
      </c>
      <c r="BO686" s="211">
        <v>55.9</v>
      </c>
      <c r="BP686" s="211" t="s">
        <v>409</v>
      </c>
      <c r="BQ686" s="211" t="s">
        <v>409</v>
      </c>
      <c r="BR686" s="211" t="s">
        <v>409</v>
      </c>
      <c r="BS686" s="211" t="s">
        <v>409</v>
      </c>
      <c r="BT686" s="210">
        <v>0</v>
      </c>
      <c r="BU686" s="258">
        <v>9.4811669128508118</v>
      </c>
      <c r="BV686" s="138">
        <v>8.0549019607843136E-2</v>
      </c>
    </row>
    <row r="687" spans="1:74" ht="14.45" customHeight="1">
      <c r="A687" s="116">
        <v>276</v>
      </c>
      <c r="B687" s="116">
        <f>COUNTIFS($D$2:D687,D687,$F$2:F687,F687)</f>
        <v>1</v>
      </c>
      <c r="C687" s="189">
        <v>9595</v>
      </c>
      <c r="D687" s="342" t="s">
        <v>1854</v>
      </c>
      <c r="E687" s="338" t="s">
        <v>831</v>
      </c>
      <c r="F687" s="338">
        <v>6358170489</v>
      </c>
      <c r="G687" s="338">
        <v>55</v>
      </c>
      <c r="H687" s="338" t="s">
        <v>1852</v>
      </c>
      <c r="I687" s="341" t="s">
        <v>1853</v>
      </c>
      <c r="J687" s="340" t="s">
        <v>812</v>
      </c>
      <c r="K687" s="338" t="s">
        <v>670</v>
      </c>
      <c r="L687" s="338">
        <v>9</v>
      </c>
      <c r="M687" s="338">
        <v>3</v>
      </c>
      <c r="N687" s="338" t="s">
        <v>409</v>
      </c>
      <c r="O687" s="339"/>
      <c r="P687" s="338" t="s">
        <v>1836</v>
      </c>
      <c r="Q687" s="334"/>
      <c r="R687" s="334"/>
      <c r="S687" s="336" t="s">
        <v>1521</v>
      </c>
      <c r="T687" s="337" t="s">
        <v>1515</v>
      </c>
      <c r="U687" s="336" t="s">
        <v>1477</v>
      </c>
      <c r="V687" s="331" t="s">
        <v>1514</v>
      </c>
      <c r="W687" s="336" t="s">
        <v>1511</v>
      </c>
      <c r="X687" s="336" t="s">
        <v>1477</v>
      </c>
      <c r="Y687" s="336" t="s">
        <v>1477</v>
      </c>
      <c r="Z687" s="334"/>
      <c r="AA687" s="335"/>
      <c r="AB687" s="334"/>
      <c r="AC687" s="333">
        <v>37988</v>
      </c>
      <c r="AD687" s="333">
        <v>380</v>
      </c>
      <c r="AE687" s="332" t="s">
        <v>1477</v>
      </c>
      <c r="AF687" s="116" t="s">
        <v>1477</v>
      </c>
      <c r="AG687" s="222" t="s">
        <v>777</v>
      </c>
      <c r="AH687" s="126">
        <v>51.7</v>
      </c>
      <c r="AI687" s="125">
        <v>25.6</v>
      </c>
      <c r="AJ687" s="145">
        <v>21.6</v>
      </c>
      <c r="AK687" s="139">
        <v>34.6</v>
      </c>
      <c r="AL687" s="144">
        <v>0.88</v>
      </c>
      <c r="AM687" s="277">
        <v>2.1</v>
      </c>
      <c r="AN687" s="278" t="s">
        <v>124</v>
      </c>
      <c r="AO687" s="139">
        <v>12</v>
      </c>
      <c r="AP687" s="272">
        <v>0.17</v>
      </c>
      <c r="AQ687" s="139">
        <v>26.7</v>
      </c>
      <c r="AR687" s="139">
        <v>73.7</v>
      </c>
      <c r="AS687" s="142">
        <v>0.36227951153324284</v>
      </c>
      <c r="AT687" s="141">
        <v>0.3</v>
      </c>
      <c r="AU687" s="259" t="s">
        <v>124</v>
      </c>
      <c r="AV687" s="139">
        <v>12.2</v>
      </c>
      <c r="AW687" s="139">
        <v>24.3</v>
      </c>
      <c r="AX687" s="140">
        <v>9.8800000000000008</v>
      </c>
      <c r="AY687" s="140">
        <v>94.7</v>
      </c>
      <c r="AZ687" s="206">
        <v>62222</v>
      </c>
      <c r="BA687" s="140">
        <v>5.2999999999999972</v>
      </c>
      <c r="BB687" s="140">
        <v>23.58</v>
      </c>
      <c r="BC687" s="140">
        <v>29.2</v>
      </c>
      <c r="BD687" s="140">
        <v>7.48</v>
      </c>
      <c r="BE687" s="140">
        <v>9.4</v>
      </c>
      <c r="BF687" s="140">
        <v>2.4</v>
      </c>
      <c r="BG687" s="139">
        <v>53.5</v>
      </c>
      <c r="BH687" s="139">
        <v>13.7</v>
      </c>
      <c r="BI687" s="139">
        <v>1.3</v>
      </c>
      <c r="BJ687" s="117" t="s">
        <v>173</v>
      </c>
      <c r="BK687" s="211" t="s">
        <v>409</v>
      </c>
      <c r="BL687" s="211" t="s">
        <v>409</v>
      </c>
      <c r="BM687" s="211">
        <v>369</v>
      </c>
      <c r="BN687" s="213">
        <v>14.1</v>
      </c>
      <c r="BO687" s="213">
        <v>85.9</v>
      </c>
      <c r="BP687" s="211">
        <v>0.9</v>
      </c>
      <c r="BQ687" s="211">
        <v>1024</v>
      </c>
      <c r="BR687" s="211" t="s">
        <v>409</v>
      </c>
      <c r="BS687" s="211">
        <v>2.04</v>
      </c>
      <c r="BT687" s="275">
        <v>0</v>
      </c>
      <c r="BU687" s="258">
        <v>17.072022160664819</v>
      </c>
      <c r="BV687" s="138">
        <v>0.19565079365079366</v>
      </c>
    </row>
    <row r="688" spans="1:74" ht="14.45" customHeight="1">
      <c r="A688" s="116">
        <v>277</v>
      </c>
      <c r="B688" s="116">
        <f>COUNTIFS($D$2:D688,D688,$F$2:F688,F688)</f>
        <v>1</v>
      </c>
      <c r="C688" s="189">
        <v>9596</v>
      </c>
      <c r="D688" s="345" t="s">
        <v>103</v>
      </c>
      <c r="E688" s="339" t="s">
        <v>1116</v>
      </c>
      <c r="F688" s="339">
        <v>6008271885</v>
      </c>
      <c r="G688" s="339">
        <v>58</v>
      </c>
      <c r="H688" s="339" t="s">
        <v>1852</v>
      </c>
      <c r="I688" s="341" t="s">
        <v>82</v>
      </c>
      <c r="J688" s="344" t="s">
        <v>812</v>
      </c>
      <c r="K688" s="339" t="s">
        <v>670</v>
      </c>
      <c r="L688" s="339">
        <v>18</v>
      </c>
      <c r="M688" s="339" t="s">
        <v>1692</v>
      </c>
      <c r="N688" s="339" t="s">
        <v>409</v>
      </c>
      <c r="O688" s="339"/>
      <c r="P688" s="339" t="s">
        <v>1836</v>
      </c>
      <c r="Q688" s="334"/>
      <c r="R688" s="334"/>
      <c r="S688" s="336" t="s">
        <v>1521</v>
      </c>
      <c r="T688" s="337" t="s">
        <v>1515</v>
      </c>
      <c r="U688" s="336" t="s">
        <v>1477</v>
      </c>
      <c r="V688" s="331" t="s">
        <v>1514</v>
      </c>
      <c r="W688" s="336" t="s">
        <v>1511</v>
      </c>
      <c r="X688" s="336" t="s">
        <v>1477</v>
      </c>
      <c r="Y688" s="336" t="s">
        <v>1477</v>
      </c>
      <c r="Z688" s="334"/>
      <c r="AA688" s="335"/>
      <c r="AB688" s="334"/>
      <c r="AC688" s="343">
        <v>106615</v>
      </c>
      <c r="AD688" s="343">
        <v>26654</v>
      </c>
      <c r="AE688" s="332">
        <v>3</v>
      </c>
      <c r="AF688" s="116">
        <v>26000</v>
      </c>
      <c r="AG688" s="222" t="s">
        <v>777</v>
      </c>
      <c r="AH688" s="126">
        <v>24</v>
      </c>
      <c r="AI688" s="125">
        <v>32.1</v>
      </c>
      <c r="AJ688" s="145">
        <v>39.1</v>
      </c>
      <c r="AK688" s="139">
        <v>9.5</v>
      </c>
      <c r="AL688" s="144">
        <v>0.1</v>
      </c>
      <c r="AM688" s="116">
        <v>0.5</v>
      </c>
      <c r="AN688" s="278" t="s">
        <v>124</v>
      </c>
      <c r="AO688" s="139" t="s">
        <v>124</v>
      </c>
      <c r="AP688" s="272">
        <v>0.1</v>
      </c>
      <c r="AQ688" s="139">
        <v>62.8</v>
      </c>
      <c r="AR688" s="139">
        <v>37.799999999999997</v>
      </c>
      <c r="AS688" s="142">
        <v>1.6613756613756614</v>
      </c>
      <c r="AT688" s="141">
        <v>0.27</v>
      </c>
      <c r="AU688" s="259" t="s">
        <v>124</v>
      </c>
      <c r="AV688" s="139">
        <v>8.6999999999999993</v>
      </c>
      <c r="AW688" s="139">
        <v>23.9</v>
      </c>
      <c r="AX688" s="140">
        <v>21.5</v>
      </c>
      <c r="AY688" s="140">
        <v>97.6</v>
      </c>
      <c r="AZ688" s="206">
        <v>67507</v>
      </c>
      <c r="BA688" s="140">
        <v>2.4000000000000057</v>
      </c>
      <c r="BB688" s="140">
        <v>27.4</v>
      </c>
      <c r="BC688" s="140">
        <v>15.4</v>
      </c>
      <c r="BD688" s="140">
        <v>4.7</v>
      </c>
      <c r="BE688" s="140">
        <v>55.2</v>
      </c>
      <c r="BF688" s="140">
        <v>16.8</v>
      </c>
      <c r="BG688" s="139">
        <v>19.5</v>
      </c>
      <c r="BH688" s="139">
        <v>5.9</v>
      </c>
      <c r="BI688" s="139">
        <v>0.5</v>
      </c>
      <c r="BJ688" s="118" t="s">
        <v>786</v>
      </c>
      <c r="BK688" s="211">
        <v>20</v>
      </c>
      <c r="BL688" s="211">
        <v>6.2</v>
      </c>
      <c r="BM688" s="211">
        <v>2379</v>
      </c>
      <c r="BN688" s="211">
        <v>46.4</v>
      </c>
      <c r="BO688" s="211">
        <v>53.6</v>
      </c>
      <c r="BP688" s="211">
        <v>7.4</v>
      </c>
      <c r="BQ688" s="211">
        <v>1556</v>
      </c>
      <c r="BR688" s="211" t="s">
        <v>409</v>
      </c>
      <c r="BS688" s="211">
        <v>7.97</v>
      </c>
      <c r="BT688" s="210">
        <v>0</v>
      </c>
      <c r="BU688" s="258">
        <v>5.0333242566875427</v>
      </c>
      <c r="BV688" s="138">
        <v>0.95550769230769228</v>
      </c>
    </row>
    <row r="689" spans="1:74" ht="14.45" customHeight="1">
      <c r="A689" s="116">
        <v>278</v>
      </c>
      <c r="B689" s="116">
        <f>COUNTIFS($D$2:D689,D689,$F$2:F689,F689)</f>
        <v>1</v>
      </c>
      <c r="C689" s="189">
        <v>9599</v>
      </c>
      <c r="D689" s="345" t="s">
        <v>663</v>
      </c>
      <c r="E689" s="339" t="s">
        <v>1012</v>
      </c>
      <c r="F689" s="339">
        <v>481003096</v>
      </c>
      <c r="G689" s="339">
        <v>70</v>
      </c>
      <c r="H689" s="339" t="s">
        <v>1851</v>
      </c>
      <c r="I689" s="341" t="s">
        <v>664</v>
      </c>
      <c r="J689" s="344" t="s">
        <v>812</v>
      </c>
      <c r="K689" s="339" t="s">
        <v>670</v>
      </c>
      <c r="L689" s="339">
        <v>8</v>
      </c>
      <c r="M689" s="339" t="s">
        <v>1692</v>
      </c>
      <c r="N689" s="339" t="s">
        <v>409</v>
      </c>
      <c r="O689" s="339"/>
      <c r="P689" s="339" t="s">
        <v>1836</v>
      </c>
      <c r="Q689" s="334"/>
      <c r="R689" s="334"/>
      <c r="S689" s="336" t="s">
        <v>1521</v>
      </c>
      <c r="T689" s="337" t="s">
        <v>1515</v>
      </c>
      <c r="U689" s="336" t="s">
        <v>1477</v>
      </c>
      <c r="V689" s="331" t="s">
        <v>1514</v>
      </c>
      <c r="W689" s="336" t="s">
        <v>1511</v>
      </c>
      <c r="X689" s="336" t="s">
        <v>1477</v>
      </c>
      <c r="Y689" s="336" t="s">
        <v>1477</v>
      </c>
      <c r="Z689" s="334"/>
      <c r="AA689" s="335"/>
      <c r="AB689" s="334"/>
      <c r="AC689" s="343">
        <v>34880</v>
      </c>
      <c r="AD689" s="343">
        <v>2616</v>
      </c>
      <c r="AE689" s="332">
        <v>2</v>
      </c>
      <c r="AF689" s="116">
        <v>2200</v>
      </c>
      <c r="AG689" s="222" t="s">
        <v>777</v>
      </c>
      <c r="AH689" s="126">
        <v>26.7</v>
      </c>
      <c r="AI689" s="125">
        <v>4.4000000000000004</v>
      </c>
      <c r="AJ689" s="145">
        <v>66.599999999999994</v>
      </c>
      <c r="AK689" s="139">
        <v>17.2</v>
      </c>
      <c r="AL689" s="144">
        <v>0.36</v>
      </c>
      <c r="AM689" s="277">
        <v>1.6</v>
      </c>
      <c r="AN689" s="118" t="s">
        <v>124</v>
      </c>
      <c r="AO689" s="139">
        <v>2</v>
      </c>
      <c r="AP689" s="272">
        <v>0.11</v>
      </c>
      <c r="AQ689" s="139">
        <v>37.700000000000003</v>
      </c>
      <c r="AR689" s="139">
        <v>62.9</v>
      </c>
      <c r="AS689" s="142">
        <v>0.59936406995230529</v>
      </c>
      <c r="AT689" s="141">
        <v>0.7</v>
      </c>
      <c r="AU689" s="259" t="s">
        <v>124</v>
      </c>
      <c r="AV689" s="139">
        <v>17.600000000000001</v>
      </c>
      <c r="AW689" s="139">
        <v>22.8</v>
      </c>
      <c r="AX689" s="140">
        <v>1.4</v>
      </c>
      <c r="AY689" s="116">
        <v>94.5</v>
      </c>
      <c r="AZ689" s="116">
        <v>65084</v>
      </c>
      <c r="BA689" s="140">
        <v>5.5</v>
      </c>
      <c r="BB689" s="140">
        <v>3.5</v>
      </c>
      <c r="BC689" s="116">
        <v>13.1</v>
      </c>
      <c r="BD689" s="116">
        <v>0.6</v>
      </c>
      <c r="BE689" s="116">
        <v>18.7</v>
      </c>
      <c r="BF689" s="116">
        <v>0.8</v>
      </c>
      <c r="BG689" s="116">
        <v>47.7</v>
      </c>
      <c r="BH689" s="139">
        <v>2.1</v>
      </c>
      <c r="BI689" s="139">
        <v>0.5</v>
      </c>
      <c r="BJ689" s="117" t="s">
        <v>790</v>
      </c>
      <c r="BK689" s="211" t="s">
        <v>409</v>
      </c>
      <c r="BL689" s="211" t="s">
        <v>409</v>
      </c>
      <c r="BM689" s="211">
        <v>970</v>
      </c>
      <c r="BN689" s="211">
        <v>65.099999999999994</v>
      </c>
      <c r="BO689" s="211">
        <v>34.9</v>
      </c>
      <c r="BP689" s="211">
        <v>0.9</v>
      </c>
      <c r="BQ689" s="211">
        <v>493</v>
      </c>
      <c r="BR689" s="211" t="s">
        <v>409</v>
      </c>
      <c r="BS689" s="211">
        <v>4.66</v>
      </c>
      <c r="BT689" s="210">
        <v>0</v>
      </c>
      <c r="BU689" s="258">
        <v>3.7890209000508834</v>
      </c>
      <c r="BV689" s="138">
        <v>0.57231428571428566</v>
      </c>
    </row>
    <row r="690" spans="1:74" ht="14.45" customHeight="1">
      <c r="A690" s="116">
        <v>279</v>
      </c>
      <c r="B690" s="116">
        <f>COUNTIFS($D$2:D690,D690,$F$2:F690,F690)</f>
        <v>1</v>
      </c>
      <c r="C690" s="189">
        <v>9624</v>
      </c>
      <c r="D690" s="342" t="s">
        <v>576</v>
      </c>
      <c r="E690" s="338" t="s">
        <v>1268</v>
      </c>
      <c r="F690" s="338">
        <v>7056042906</v>
      </c>
      <c r="G690" s="338">
        <v>48</v>
      </c>
      <c r="H690" s="338" t="s">
        <v>1850</v>
      </c>
      <c r="I690" s="341" t="s">
        <v>577</v>
      </c>
      <c r="J690" s="340" t="s">
        <v>812</v>
      </c>
      <c r="K690" s="338" t="s">
        <v>670</v>
      </c>
      <c r="L690" s="338">
        <v>4</v>
      </c>
      <c r="M690" s="338">
        <v>7</v>
      </c>
      <c r="N690" s="338" t="s">
        <v>409</v>
      </c>
      <c r="O690" s="339"/>
      <c r="P690" s="338" t="s">
        <v>1836</v>
      </c>
      <c r="Q690" s="334"/>
      <c r="R690" s="334"/>
      <c r="S690" s="336" t="s">
        <v>1521</v>
      </c>
      <c r="T690" s="337" t="s">
        <v>1515</v>
      </c>
      <c r="U690" s="336" t="s">
        <v>1477</v>
      </c>
      <c r="V690" s="331" t="s">
        <v>1514</v>
      </c>
      <c r="W690" s="336" t="s">
        <v>1511</v>
      </c>
      <c r="X690" s="336" t="s">
        <v>1477</v>
      </c>
      <c r="Y690" s="336" t="s">
        <v>1477</v>
      </c>
      <c r="Z690" s="334"/>
      <c r="AA690" s="335"/>
      <c r="AB690" s="334"/>
      <c r="AC690" s="333">
        <v>313167</v>
      </c>
      <c r="AD690" s="333">
        <v>78292</v>
      </c>
      <c r="AE690" s="332">
        <v>3</v>
      </c>
      <c r="AF690" s="116">
        <v>78000</v>
      </c>
      <c r="AG690" s="222" t="s">
        <v>777</v>
      </c>
      <c r="AH690" s="126">
        <v>2.5</v>
      </c>
      <c r="AI690" s="125">
        <v>4.2</v>
      </c>
      <c r="AJ690" s="145">
        <v>93.1</v>
      </c>
      <c r="AK690" s="139">
        <v>1.6</v>
      </c>
      <c r="AL690" s="144">
        <v>0.06</v>
      </c>
      <c r="AM690" s="277">
        <v>2.5</v>
      </c>
      <c r="AN690" s="118" t="s">
        <v>124</v>
      </c>
      <c r="AO690" s="139">
        <v>1.8</v>
      </c>
      <c r="AP690" s="272">
        <v>0.08</v>
      </c>
      <c r="AQ690" s="139">
        <v>72.599999999999994</v>
      </c>
      <c r="AR690" s="139">
        <v>27.9</v>
      </c>
      <c r="AS690" s="142">
        <v>2.6021505376344085</v>
      </c>
      <c r="AT690" s="141">
        <v>0</v>
      </c>
      <c r="AU690" s="259" t="s">
        <v>124</v>
      </c>
      <c r="AV690" s="139">
        <v>4.9000000000000004</v>
      </c>
      <c r="AW690" s="139">
        <v>7.3</v>
      </c>
      <c r="AX690" s="140">
        <v>2.9</v>
      </c>
      <c r="AY690" s="116">
        <v>94.7</v>
      </c>
      <c r="AZ690" s="116">
        <v>65820</v>
      </c>
      <c r="BA690" s="140">
        <v>5.2999999999999972</v>
      </c>
      <c r="BB690" s="140">
        <v>3.8</v>
      </c>
      <c r="BC690" s="116">
        <v>35.200000000000003</v>
      </c>
      <c r="BD690" s="116">
        <v>1.5</v>
      </c>
      <c r="BE690" s="116">
        <v>34</v>
      </c>
      <c r="BF690" s="116">
        <v>1.4</v>
      </c>
      <c r="BG690" s="116">
        <v>21.6</v>
      </c>
      <c r="BH690" s="139">
        <v>0.9</v>
      </c>
      <c r="BI690" s="139">
        <v>0.09</v>
      </c>
      <c r="BJ690" s="117" t="s">
        <v>784</v>
      </c>
      <c r="BK690" s="211">
        <v>109.2</v>
      </c>
      <c r="BL690" s="211" t="s">
        <v>409</v>
      </c>
      <c r="BM690" s="211">
        <v>37330</v>
      </c>
      <c r="BN690" s="211">
        <v>93.1</v>
      </c>
      <c r="BO690" s="211">
        <v>6.9</v>
      </c>
      <c r="BP690" s="211">
        <v>60.9</v>
      </c>
      <c r="BQ690" s="211" t="s">
        <v>411</v>
      </c>
      <c r="BR690" s="211" t="s">
        <v>409</v>
      </c>
      <c r="BS690" s="211">
        <v>4.08</v>
      </c>
      <c r="BT690" s="210">
        <v>0</v>
      </c>
      <c r="BU690" s="258">
        <v>89.305894941455293</v>
      </c>
      <c r="BV690" s="138">
        <v>23.302479999999999</v>
      </c>
    </row>
    <row r="691" spans="1:74">
      <c r="A691" s="116">
        <v>280</v>
      </c>
      <c r="B691" s="116">
        <f>COUNTIFS($D$2:D691,D691,$F$2:F691,F691)</f>
        <v>2</v>
      </c>
      <c r="C691" s="189">
        <v>9646</v>
      </c>
      <c r="D691" s="154" t="s">
        <v>1260</v>
      </c>
      <c r="E691" s="152" t="s">
        <v>1259</v>
      </c>
      <c r="F691" s="152">
        <v>470727406</v>
      </c>
      <c r="G691" s="152">
        <v>71</v>
      </c>
      <c r="H691" s="152" t="s">
        <v>1843</v>
      </c>
      <c r="I691" s="274" t="s">
        <v>60</v>
      </c>
      <c r="J691" s="153" t="s">
        <v>812</v>
      </c>
      <c r="K691" s="318" t="s">
        <v>670</v>
      </c>
      <c r="L691" s="152">
        <v>6</v>
      </c>
      <c r="M691" s="152" t="s">
        <v>1849</v>
      </c>
      <c r="N691" s="152" t="s">
        <v>409</v>
      </c>
      <c r="O691" s="152"/>
      <c r="P691" s="152" t="s">
        <v>1836</v>
      </c>
      <c r="Q691" s="116"/>
      <c r="R691" s="116"/>
      <c r="S691" s="261" t="s">
        <v>1477</v>
      </c>
      <c r="T691" s="286" t="s">
        <v>1477</v>
      </c>
      <c r="U691" s="261" t="s">
        <v>1477</v>
      </c>
      <c r="V691" s="262" t="s">
        <v>1502</v>
      </c>
      <c r="W691" s="261" t="s">
        <v>1477</v>
      </c>
      <c r="X691" s="261" t="s">
        <v>1477</v>
      </c>
      <c r="Y691" s="261" t="s">
        <v>1477</v>
      </c>
      <c r="AC691" s="218">
        <v>8507</v>
      </c>
      <c r="AD691" s="218">
        <v>85</v>
      </c>
      <c r="AE691" s="127" t="s">
        <v>1477</v>
      </c>
      <c r="AF691" s="116" t="s">
        <v>1477</v>
      </c>
      <c r="AG691" s="222" t="s">
        <v>781</v>
      </c>
      <c r="AH691" s="126">
        <v>31.6</v>
      </c>
      <c r="AI691" s="125">
        <v>60.7</v>
      </c>
      <c r="AJ691" s="124">
        <v>3.9</v>
      </c>
      <c r="AK691" s="139">
        <v>24.5</v>
      </c>
      <c r="AL691" s="144">
        <v>0.7</v>
      </c>
      <c r="AM691" s="277">
        <v>2.2999999999999998</v>
      </c>
      <c r="AN691" s="280" t="s">
        <v>124</v>
      </c>
      <c r="AO691" s="139">
        <v>23.8</v>
      </c>
      <c r="AP691" s="272" t="s">
        <v>124</v>
      </c>
      <c r="AQ691" s="139">
        <v>32.799999999999997</v>
      </c>
      <c r="AR691" s="139">
        <v>67.2</v>
      </c>
      <c r="AS691" s="142">
        <v>0.48809523809523803</v>
      </c>
      <c r="AT691" s="141" t="s">
        <v>124</v>
      </c>
      <c r="AU691" s="259" t="s">
        <v>124</v>
      </c>
      <c r="AV691" s="139">
        <v>4.5</v>
      </c>
      <c r="AW691" s="139">
        <v>6.6</v>
      </c>
      <c r="AX691" s="140">
        <v>34.599999999999994</v>
      </c>
      <c r="AY691" s="118" t="s">
        <v>124</v>
      </c>
      <c r="AZ691" s="118" t="s">
        <v>124</v>
      </c>
      <c r="BA691" s="140" t="s">
        <v>124</v>
      </c>
      <c r="BB691" s="140">
        <v>59.499999999999993</v>
      </c>
      <c r="BC691" s="118">
        <v>35.299999999999997</v>
      </c>
      <c r="BD691" s="118">
        <v>21.4</v>
      </c>
      <c r="BE691" s="118">
        <v>21.8</v>
      </c>
      <c r="BF691" s="118">
        <v>13.2</v>
      </c>
      <c r="BG691" s="118">
        <v>41.1</v>
      </c>
      <c r="BH691" s="118">
        <v>24.9</v>
      </c>
      <c r="BI691" s="116" t="s">
        <v>124</v>
      </c>
      <c r="BJ691" s="117" t="s">
        <v>792</v>
      </c>
      <c r="BK691" s="211" t="s">
        <v>409</v>
      </c>
      <c r="BL691" s="211" t="s">
        <v>409</v>
      </c>
      <c r="BM691" s="211">
        <v>197</v>
      </c>
      <c r="BN691" s="211">
        <v>8.1999999999999993</v>
      </c>
      <c r="BO691" s="211">
        <v>91.8</v>
      </c>
      <c r="BP691" s="211" t="s">
        <v>409</v>
      </c>
      <c r="BQ691" s="211" t="s">
        <v>409</v>
      </c>
      <c r="BR691" s="211" t="s">
        <v>409</v>
      </c>
      <c r="BS691" s="211" t="s">
        <v>409</v>
      </c>
      <c r="BT691" s="210">
        <v>0</v>
      </c>
      <c r="BU691" s="258">
        <v>18.45179335307667</v>
      </c>
      <c r="BV691" s="138">
        <v>9.3458333333333324E-2</v>
      </c>
    </row>
    <row r="692" spans="1:74">
      <c r="A692" s="116">
        <v>281</v>
      </c>
      <c r="B692" s="116">
        <f>COUNTIFS($D$2:D692,D692,$F$2:F692,F692)</f>
        <v>3</v>
      </c>
      <c r="C692" s="189">
        <v>9647</v>
      </c>
      <c r="D692" s="154" t="s">
        <v>536</v>
      </c>
      <c r="E692" s="152" t="s">
        <v>1012</v>
      </c>
      <c r="F692" s="152">
        <v>5607271560</v>
      </c>
      <c r="G692" s="152">
        <v>62</v>
      </c>
      <c r="H692" s="152" t="s">
        <v>1843</v>
      </c>
      <c r="I692" s="274" t="s">
        <v>1848</v>
      </c>
      <c r="J692" s="153" t="s">
        <v>812</v>
      </c>
      <c r="K692" s="318" t="s">
        <v>670</v>
      </c>
      <c r="L692" s="152">
        <v>6</v>
      </c>
      <c r="M692" s="152" t="s">
        <v>1847</v>
      </c>
      <c r="N692" s="152" t="s">
        <v>409</v>
      </c>
      <c r="O692" s="152"/>
      <c r="P692" s="152" t="s">
        <v>1836</v>
      </c>
      <c r="Q692" s="116"/>
      <c r="R692" s="116"/>
      <c r="S692" s="261" t="s">
        <v>1477</v>
      </c>
      <c r="T692" s="286" t="s">
        <v>1477</v>
      </c>
      <c r="U692" s="261" t="s">
        <v>1477</v>
      </c>
      <c r="V692" s="262" t="s">
        <v>1502</v>
      </c>
      <c r="W692" s="261" t="s">
        <v>1477</v>
      </c>
      <c r="X692" s="261" t="s">
        <v>1477</v>
      </c>
      <c r="Y692" s="261" t="s">
        <v>1477</v>
      </c>
      <c r="AC692" s="218">
        <v>13610</v>
      </c>
      <c r="AD692" s="218">
        <v>136</v>
      </c>
      <c r="AE692" s="127" t="s">
        <v>1477</v>
      </c>
      <c r="AF692" s="116" t="s">
        <v>1477</v>
      </c>
      <c r="AG692" s="222" t="s">
        <v>781</v>
      </c>
      <c r="AH692" s="126">
        <v>40.799999999999997</v>
      </c>
      <c r="AI692" s="125">
        <v>7.4</v>
      </c>
      <c r="AJ692" s="124">
        <v>43.5</v>
      </c>
      <c r="AK692" s="139">
        <v>36</v>
      </c>
      <c r="AL692" s="144">
        <v>2.9</v>
      </c>
      <c r="AM692" s="277">
        <v>7.1</v>
      </c>
      <c r="AN692" s="280" t="s">
        <v>124</v>
      </c>
      <c r="AO692" s="139">
        <v>2</v>
      </c>
      <c r="AP692" s="272" t="s">
        <v>124</v>
      </c>
      <c r="AQ692" s="139">
        <v>60.8</v>
      </c>
      <c r="AR692" s="139">
        <v>39.1</v>
      </c>
      <c r="AS692" s="142">
        <v>1.5549872122762147</v>
      </c>
      <c r="AT692" s="141" t="s">
        <v>124</v>
      </c>
      <c r="AU692" s="259" t="s">
        <v>124</v>
      </c>
      <c r="AV692" s="139">
        <v>5.5</v>
      </c>
      <c r="AW692" s="139">
        <v>8.1</v>
      </c>
      <c r="AX692" s="118" t="s">
        <v>124</v>
      </c>
      <c r="AY692" s="118" t="s">
        <v>124</v>
      </c>
      <c r="AZ692" s="118" t="s">
        <v>124</v>
      </c>
      <c r="BA692" s="140" t="s">
        <v>124</v>
      </c>
      <c r="BB692" s="140" t="s">
        <v>124</v>
      </c>
      <c r="BC692" s="140" t="s">
        <v>124</v>
      </c>
      <c r="BD692" s="140" t="s">
        <v>124</v>
      </c>
      <c r="BE692" s="140" t="s">
        <v>124</v>
      </c>
      <c r="BF692" s="140" t="s">
        <v>124</v>
      </c>
      <c r="BG692" s="140" t="s">
        <v>124</v>
      </c>
      <c r="BH692" s="140" t="s">
        <v>124</v>
      </c>
      <c r="BI692" s="116" t="s">
        <v>124</v>
      </c>
      <c r="BJ692" s="116" t="s">
        <v>790</v>
      </c>
      <c r="BK692" s="211" t="s">
        <v>409</v>
      </c>
      <c r="BL692" s="211" t="s">
        <v>409</v>
      </c>
      <c r="BM692" s="211">
        <v>256</v>
      </c>
      <c r="BN692" s="211">
        <v>15.2</v>
      </c>
      <c r="BO692" s="211">
        <v>84.8</v>
      </c>
      <c r="BP692" s="211">
        <v>0.8</v>
      </c>
      <c r="BQ692" s="211">
        <v>107.1</v>
      </c>
      <c r="BR692" s="211" t="s">
        <v>409</v>
      </c>
      <c r="BS692" s="211">
        <v>2.08</v>
      </c>
      <c r="BT692" s="210">
        <v>0</v>
      </c>
      <c r="BU692" s="258">
        <v>0.22579126221854098</v>
      </c>
      <c r="BV692" s="138">
        <v>5.3066666666666672E-2</v>
      </c>
    </row>
    <row r="693" spans="1:74">
      <c r="A693" s="116">
        <v>282</v>
      </c>
      <c r="B693" s="116">
        <f>COUNTIFS($D$2:D693,D693,$F$2:F693,F693)</f>
        <v>2</v>
      </c>
      <c r="C693" s="189">
        <v>9648</v>
      </c>
      <c r="D693" s="154" t="s">
        <v>83</v>
      </c>
      <c r="E693" s="152" t="s">
        <v>1051</v>
      </c>
      <c r="F693" s="152">
        <v>6408100578</v>
      </c>
      <c r="G693" s="152">
        <v>54</v>
      </c>
      <c r="H693" s="152" t="s">
        <v>1843</v>
      </c>
      <c r="I693" s="274" t="s">
        <v>1846</v>
      </c>
      <c r="J693" s="153" t="s">
        <v>812</v>
      </c>
      <c r="K693" s="318" t="s">
        <v>670</v>
      </c>
      <c r="L693" s="152">
        <v>7</v>
      </c>
      <c r="M693" s="152">
        <v>3</v>
      </c>
      <c r="N693" s="152" t="s">
        <v>409</v>
      </c>
      <c r="O693" s="152"/>
      <c r="P693" s="152" t="s">
        <v>1836</v>
      </c>
      <c r="Q693" s="116"/>
      <c r="R693" s="116"/>
      <c r="S693" s="261" t="s">
        <v>1521</v>
      </c>
      <c r="T693" s="286" t="s">
        <v>1515</v>
      </c>
      <c r="U693" s="261" t="s">
        <v>1477</v>
      </c>
      <c r="V693" s="331" t="s">
        <v>1514</v>
      </c>
      <c r="W693" s="261" t="s">
        <v>1511</v>
      </c>
      <c r="X693" s="261" t="s">
        <v>1477</v>
      </c>
      <c r="Y693" s="261" t="s">
        <v>1477</v>
      </c>
      <c r="AC693" s="218">
        <v>62685</v>
      </c>
      <c r="AD693" s="218">
        <v>1567</v>
      </c>
      <c r="AE693" s="127" t="s">
        <v>1477</v>
      </c>
      <c r="AF693" s="116" t="s">
        <v>1477</v>
      </c>
      <c r="AG693" s="222" t="s">
        <v>777</v>
      </c>
      <c r="AH693" s="126">
        <v>15.1</v>
      </c>
      <c r="AI693" s="125">
        <v>45.5</v>
      </c>
      <c r="AJ693" s="124">
        <v>35.299999999999997</v>
      </c>
      <c r="AK693" s="139">
        <v>7.8</v>
      </c>
      <c r="AL693" s="144">
        <v>0.1</v>
      </c>
      <c r="AM693" s="330">
        <v>0.65</v>
      </c>
      <c r="AN693" s="280" t="s">
        <v>124</v>
      </c>
      <c r="AO693" s="139">
        <v>10.1</v>
      </c>
      <c r="AP693" s="272">
        <v>0.38</v>
      </c>
      <c r="AQ693" s="139">
        <v>47.6</v>
      </c>
      <c r="AR693" s="139">
        <v>52.8</v>
      </c>
      <c r="AS693" s="142">
        <v>0.9015151515151516</v>
      </c>
      <c r="AT693" s="141">
        <v>0.06</v>
      </c>
      <c r="AU693" s="259" t="s">
        <v>124</v>
      </c>
      <c r="AV693" s="139">
        <v>19.8</v>
      </c>
      <c r="AW693" s="139">
        <v>35</v>
      </c>
      <c r="AX693" s="140">
        <v>25.200000000000003</v>
      </c>
      <c r="AY693" s="118">
        <v>89.8</v>
      </c>
      <c r="AZ693" s="118">
        <v>54064</v>
      </c>
      <c r="BA693" s="140">
        <v>10.200000000000003</v>
      </c>
      <c r="BB693" s="140">
        <v>40</v>
      </c>
      <c r="BC693" s="118">
        <v>31.6</v>
      </c>
      <c r="BD693" s="118">
        <v>14.4</v>
      </c>
      <c r="BE693" s="118">
        <v>23.6</v>
      </c>
      <c r="BF693" s="118">
        <v>10.8</v>
      </c>
      <c r="BG693" s="118">
        <v>32.5</v>
      </c>
      <c r="BH693" s="118">
        <v>14.8</v>
      </c>
      <c r="BI693" s="116">
        <v>0.3</v>
      </c>
      <c r="BJ693" s="118" t="s">
        <v>786</v>
      </c>
      <c r="BK693" s="211" t="s">
        <v>409</v>
      </c>
      <c r="BL693" s="211" t="s">
        <v>409</v>
      </c>
      <c r="BM693" s="211">
        <v>616</v>
      </c>
      <c r="BN693" s="211">
        <v>30.8</v>
      </c>
      <c r="BO693" s="211">
        <v>69.2</v>
      </c>
      <c r="BP693" s="211" t="s">
        <v>409</v>
      </c>
      <c r="BQ693" s="211" t="s">
        <v>409</v>
      </c>
      <c r="BR693" s="211" t="s">
        <v>409</v>
      </c>
      <c r="BS693" s="211" t="s">
        <v>409</v>
      </c>
      <c r="BT693" s="210">
        <v>0</v>
      </c>
      <c r="BU693" s="258">
        <v>15.843008553156576</v>
      </c>
      <c r="BV693" s="138">
        <v>0.3758933333333333</v>
      </c>
    </row>
    <row r="694" spans="1:74">
      <c r="A694" s="116">
        <v>283</v>
      </c>
      <c r="B694" s="116">
        <f>COUNTIFS($D$2:D694,D694,$F$2:F694,F694)</f>
        <v>1</v>
      </c>
      <c r="C694" s="189">
        <v>9649</v>
      </c>
      <c r="D694" s="154" t="s">
        <v>1845</v>
      </c>
      <c r="E694" s="152" t="s">
        <v>1844</v>
      </c>
      <c r="F694" s="152">
        <v>9653044841</v>
      </c>
      <c r="G694" s="152">
        <v>22</v>
      </c>
      <c r="H694" s="152" t="s">
        <v>1843</v>
      </c>
      <c r="I694" s="274" t="s">
        <v>1842</v>
      </c>
      <c r="J694" s="153" t="s">
        <v>812</v>
      </c>
      <c r="K694" s="318" t="s">
        <v>670</v>
      </c>
      <c r="L694" s="152">
        <v>5</v>
      </c>
      <c r="M694" s="152">
        <v>6</v>
      </c>
      <c r="N694" s="152" t="s">
        <v>409</v>
      </c>
      <c r="O694" s="152"/>
      <c r="P694" s="152" t="s">
        <v>1836</v>
      </c>
      <c r="Q694" s="116"/>
      <c r="R694" s="116"/>
      <c r="S694" s="261" t="s">
        <v>1477</v>
      </c>
      <c r="T694" s="286" t="s">
        <v>1477</v>
      </c>
      <c r="U694" s="261" t="s">
        <v>1477</v>
      </c>
      <c r="V694" s="262" t="s">
        <v>1502</v>
      </c>
      <c r="W694" s="262" t="s">
        <v>1511</v>
      </c>
      <c r="X694" s="261" t="s">
        <v>1477</v>
      </c>
      <c r="Y694" s="261" t="s">
        <v>1477</v>
      </c>
      <c r="AC694" s="218">
        <v>8898</v>
      </c>
      <c r="AD694" s="218">
        <v>222</v>
      </c>
      <c r="AE694" s="127" t="s">
        <v>1477</v>
      </c>
      <c r="AF694" s="116" t="s">
        <v>1477</v>
      </c>
      <c r="AG694" s="222" t="s">
        <v>781</v>
      </c>
      <c r="AH694" s="147">
        <v>19.2</v>
      </c>
      <c r="AI694" s="146">
        <v>63.3</v>
      </c>
      <c r="AJ694" s="145">
        <v>13.7</v>
      </c>
      <c r="AK694" s="139">
        <v>13.2</v>
      </c>
      <c r="AL694" s="144">
        <v>0.5</v>
      </c>
      <c r="AM694" s="330">
        <v>2.65</v>
      </c>
      <c r="AN694" s="280" t="s">
        <v>124</v>
      </c>
      <c r="AO694" s="139">
        <v>16.3</v>
      </c>
      <c r="AP694" s="272" t="s">
        <v>124</v>
      </c>
      <c r="AQ694" s="139">
        <v>53.2</v>
      </c>
      <c r="AR694" s="139">
        <v>46.8</v>
      </c>
      <c r="AS694" s="142">
        <v>1.1367521367521369</v>
      </c>
      <c r="AT694" s="141">
        <v>0.22</v>
      </c>
      <c r="AU694" s="259" t="s">
        <v>124</v>
      </c>
      <c r="AV694" s="139">
        <v>3.6</v>
      </c>
      <c r="AW694" s="139">
        <v>3.7</v>
      </c>
      <c r="AX694" s="140">
        <v>30.9</v>
      </c>
      <c r="AY694" s="118" t="s">
        <v>124</v>
      </c>
      <c r="AZ694" s="118" t="s">
        <v>124</v>
      </c>
      <c r="BA694" s="140" t="s">
        <v>124</v>
      </c>
      <c r="BB694" s="140">
        <v>61.4</v>
      </c>
      <c r="BC694" s="118">
        <v>30.5</v>
      </c>
      <c r="BD694" s="118">
        <v>19.3</v>
      </c>
      <c r="BE694" s="118">
        <v>18.399999999999999</v>
      </c>
      <c r="BF694" s="118">
        <v>11.6</v>
      </c>
      <c r="BG694" s="118">
        <v>48.1</v>
      </c>
      <c r="BH694" s="118">
        <v>30.5</v>
      </c>
      <c r="BI694" s="116" t="s">
        <v>124</v>
      </c>
      <c r="BJ694" s="117" t="s">
        <v>172</v>
      </c>
      <c r="BK694" s="211" t="s">
        <v>409</v>
      </c>
      <c r="BL694" s="211" t="s">
        <v>409</v>
      </c>
      <c r="BM694" s="211">
        <v>899</v>
      </c>
      <c r="BN694" s="211">
        <v>16.7</v>
      </c>
      <c r="BO694" s="211">
        <v>83.3</v>
      </c>
      <c r="BP694" s="211" t="s">
        <v>409</v>
      </c>
      <c r="BQ694" s="211" t="s">
        <v>409</v>
      </c>
      <c r="BR694" s="211" t="s">
        <v>409</v>
      </c>
      <c r="BS694" s="211" t="s">
        <v>409</v>
      </c>
      <c r="BT694" s="210" t="s">
        <v>1841</v>
      </c>
      <c r="BU694" s="258">
        <v>11.740614989161919</v>
      </c>
      <c r="BV694" s="138">
        <v>0.46192452830188679</v>
      </c>
    </row>
    <row r="695" spans="1:74">
      <c r="A695" s="116">
        <v>284</v>
      </c>
      <c r="B695" s="116">
        <f>COUNTIFS($D$2:D695,D695,$F$2:F695,F695)</f>
        <v>1</v>
      </c>
      <c r="C695" s="189">
        <v>9660</v>
      </c>
      <c r="D695" s="154" t="s">
        <v>1809</v>
      </c>
      <c r="E695" s="152" t="s">
        <v>1387</v>
      </c>
      <c r="F695" s="152">
        <v>385226402</v>
      </c>
      <c r="G695" s="152">
        <v>80</v>
      </c>
      <c r="H695" s="152" t="s">
        <v>1840</v>
      </c>
      <c r="I695" s="274" t="s">
        <v>60</v>
      </c>
      <c r="J695" s="153" t="s">
        <v>812</v>
      </c>
      <c r="K695" s="318" t="s">
        <v>670</v>
      </c>
      <c r="L695" s="152">
        <v>21</v>
      </c>
      <c r="M695" s="152" t="s">
        <v>868</v>
      </c>
      <c r="N695" s="152" t="s">
        <v>409</v>
      </c>
      <c r="O695" s="152"/>
      <c r="P695" s="152" t="s">
        <v>1836</v>
      </c>
      <c r="Q695" s="116"/>
      <c r="R695" s="116"/>
      <c r="S695" s="261" t="s">
        <v>1477</v>
      </c>
      <c r="T695" s="286" t="s">
        <v>1477</v>
      </c>
      <c r="U695" s="261" t="s">
        <v>1477</v>
      </c>
      <c r="V695" s="262" t="s">
        <v>1502</v>
      </c>
      <c r="W695" s="262" t="s">
        <v>1511</v>
      </c>
      <c r="X695" s="261" t="s">
        <v>1477</v>
      </c>
      <c r="Y695" s="261" t="s">
        <v>1477</v>
      </c>
      <c r="AC695" s="218">
        <v>7328</v>
      </c>
      <c r="AD695" s="218">
        <v>183</v>
      </c>
      <c r="AE695" s="127" t="s">
        <v>1477</v>
      </c>
      <c r="AF695" s="116" t="s">
        <v>1477</v>
      </c>
      <c r="AG695" s="222" t="s">
        <v>777</v>
      </c>
      <c r="AH695" s="147">
        <v>47.9</v>
      </c>
      <c r="AI695" s="146">
        <v>45.9</v>
      </c>
      <c r="AJ695" s="145">
        <v>4.5999999999999996</v>
      </c>
      <c r="AK695" s="139">
        <v>42.1</v>
      </c>
      <c r="AL695" s="144">
        <v>0.28999999999999998</v>
      </c>
      <c r="AM695" s="277">
        <v>0.6</v>
      </c>
      <c r="AN695" s="280" t="s">
        <v>124</v>
      </c>
      <c r="AO695" s="139">
        <v>12.9</v>
      </c>
      <c r="AP695" s="272" t="s">
        <v>124</v>
      </c>
      <c r="AQ695" s="139">
        <v>37.5</v>
      </c>
      <c r="AR695" s="139">
        <v>62.5</v>
      </c>
      <c r="AS695" s="142">
        <v>0.6</v>
      </c>
      <c r="AT695" s="141">
        <v>0.59</v>
      </c>
      <c r="AU695" s="259" t="s">
        <v>124</v>
      </c>
      <c r="AV695" s="139">
        <v>5.0999999999999996</v>
      </c>
      <c r="AW695" s="139">
        <v>8.6</v>
      </c>
      <c r="AX695" s="140">
        <v>21.2</v>
      </c>
      <c r="AY695" s="118" t="s">
        <v>124</v>
      </c>
      <c r="AZ695" s="118" t="s">
        <v>124</v>
      </c>
      <c r="BA695" s="140" t="s">
        <v>124</v>
      </c>
      <c r="BB695" s="140">
        <v>44.7</v>
      </c>
      <c r="BC695" s="118">
        <v>27.5</v>
      </c>
      <c r="BD695" s="118">
        <v>12.6</v>
      </c>
      <c r="BE695" s="118">
        <v>18.8</v>
      </c>
      <c r="BF695" s="118">
        <v>8.6</v>
      </c>
      <c r="BG695" s="118">
        <v>51.2</v>
      </c>
      <c r="BH695" s="118">
        <v>23.5</v>
      </c>
      <c r="BI695" s="116" t="s">
        <v>124</v>
      </c>
      <c r="BJ695" s="117" t="s">
        <v>173</v>
      </c>
      <c r="BK695" s="211" t="s">
        <v>409</v>
      </c>
      <c r="BL695" s="211" t="s">
        <v>409</v>
      </c>
      <c r="BM695" s="211">
        <v>286</v>
      </c>
      <c r="BN695" s="211">
        <v>9.1</v>
      </c>
      <c r="BO695" s="211">
        <v>90.9</v>
      </c>
      <c r="BP695" s="211" t="s">
        <v>409</v>
      </c>
      <c r="BQ695" s="211" t="s">
        <v>409</v>
      </c>
      <c r="BR695" s="211" t="s">
        <v>409</v>
      </c>
      <c r="BS695" s="211" t="s">
        <v>409</v>
      </c>
      <c r="BT695" s="210">
        <v>0</v>
      </c>
      <c r="BU695" s="258">
        <v>27.787812529708148</v>
      </c>
      <c r="BV695" s="138">
        <v>0.11462745098039215</v>
      </c>
    </row>
    <row r="696" spans="1:74">
      <c r="A696" s="116">
        <v>285</v>
      </c>
      <c r="B696" s="116">
        <f>COUNTIFS($D$2:D696,D696,$F$2:F696,F696)</f>
        <v>1</v>
      </c>
      <c r="C696" s="189">
        <v>9661</v>
      </c>
      <c r="D696" s="154" t="s">
        <v>98</v>
      </c>
      <c r="E696" s="152" t="s">
        <v>1419</v>
      </c>
      <c r="F696" s="152">
        <v>5503042655</v>
      </c>
      <c r="G696" s="152">
        <v>63</v>
      </c>
      <c r="H696" s="152" t="s">
        <v>1840</v>
      </c>
      <c r="I696" s="274" t="s">
        <v>99</v>
      </c>
      <c r="J696" s="153" t="s">
        <v>812</v>
      </c>
      <c r="K696" s="318" t="s">
        <v>670</v>
      </c>
      <c r="L696" s="152">
        <v>30</v>
      </c>
      <c r="M696" s="152">
        <v>6</v>
      </c>
      <c r="N696" s="152" t="s">
        <v>409</v>
      </c>
      <c r="O696" s="152"/>
      <c r="P696" s="152" t="s">
        <v>1836</v>
      </c>
      <c r="Q696" s="116"/>
      <c r="R696" s="116"/>
      <c r="S696" s="261" t="s">
        <v>1521</v>
      </c>
      <c r="T696" s="286" t="s">
        <v>1515</v>
      </c>
      <c r="U696" s="261" t="s">
        <v>1477</v>
      </c>
      <c r="V696" s="264" t="s">
        <v>1514</v>
      </c>
      <c r="W696" s="261" t="s">
        <v>1511</v>
      </c>
      <c r="X696" s="261" t="s">
        <v>1477</v>
      </c>
      <c r="Y696" s="261" t="s">
        <v>1477</v>
      </c>
      <c r="AC696" s="218">
        <v>17669</v>
      </c>
      <c r="AD696" s="218">
        <v>1325</v>
      </c>
      <c r="AE696" s="127">
        <v>1</v>
      </c>
      <c r="AF696" s="116">
        <v>420</v>
      </c>
      <c r="AG696" s="222" t="s">
        <v>777</v>
      </c>
      <c r="AH696" s="147">
        <v>46.1</v>
      </c>
      <c r="AI696" s="146">
        <v>44.7</v>
      </c>
      <c r="AJ696" s="145">
        <v>5</v>
      </c>
      <c r="AK696" s="139">
        <v>37.9</v>
      </c>
      <c r="AL696" s="144">
        <v>0.09</v>
      </c>
      <c r="AM696" s="277">
        <v>0.2</v>
      </c>
      <c r="AN696" s="280" t="s">
        <v>124</v>
      </c>
      <c r="AO696" s="139" t="s">
        <v>124</v>
      </c>
      <c r="AP696" s="272" t="s">
        <v>124</v>
      </c>
      <c r="AQ696" s="139">
        <v>9.3000000000000007</v>
      </c>
      <c r="AR696" s="139">
        <v>90.7</v>
      </c>
      <c r="AS696" s="142">
        <v>0.10253583241455348</v>
      </c>
      <c r="AT696" s="141">
        <v>0.1</v>
      </c>
      <c r="AU696" s="259" t="s">
        <v>124</v>
      </c>
      <c r="AV696" s="139">
        <v>9.9</v>
      </c>
      <c r="AW696" s="139">
        <v>41.6</v>
      </c>
      <c r="AX696" s="140">
        <v>18.299999999999997</v>
      </c>
      <c r="AY696" s="118">
        <v>93.3</v>
      </c>
      <c r="AZ696" s="118">
        <v>53610</v>
      </c>
      <c r="BA696" s="140">
        <v>6.7000000000000028</v>
      </c>
      <c r="BB696" s="140">
        <v>41.099999999999994</v>
      </c>
      <c r="BC696" s="118">
        <v>26.2</v>
      </c>
      <c r="BD696" s="118">
        <v>11.7</v>
      </c>
      <c r="BE696" s="118">
        <v>14.6</v>
      </c>
      <c r="BF696" s="118">
        <v>6.6</v>
      </c>
      <c r="BG696" s="118">
        <v>51</v>
      </c>
      <c r="BH696" s="118">
        <v>22.8</v>
      </c>
      <c r="BI696" s="116">
        <v>0.9</v>
      </c>
      <c r="BJ696" s="117" t="s">
        <v>792</v>
      </c>
      <c r="BK696" s="211" t="s">
        <v>409</v>
      </c>
      <c r="BL696" s="211" t="s">
        <v>409</v>
      </c>
      <c r="BM696" s="211">
        <v>225</v>
      </c>
      <c r="BN696" s="211">
        <v>5.4</v>
      </c>
      <c r="BO696" s="211">
        <v>94.6</v>
      </c>
      <c r="BP696" s="211" t="s">
        <v>409</v>
      </c>
      <c r="BQ696" s="211" t="s">
        <v>409</v>
      </c>
      <c r="BR696" s="211" t="s">
        <v>409</v>
      </c>
      <c r="BS696" s="211" t="s">
        <v>409</v>
      </c>
      <c r="BT696" s="210">
        <v>0</v>
      </c>
      <c r="BU696" s="258">
        <v>4.011435200530328</v>
      </c>
      <c r="BV696" s="138">
        <v>0.15368253968253967</v>
      </c>
    </row>
    <row r="697" spans="1:74">
      <c r="A697" s="116">
        <v>286</v>
      </c>
      <c r="B697" s="116">
        <f>COUNTIFS($D$2:D697,D697,$F$2:F697,F697)</f>
        <v>1</v>
      </c>
      <c r="C697" s="189">
        <v>9662</v>
      </c>
      <c r="D697" s="154" t="s">
        <v>100</v>
      </c>
      <c r="E697" s="152" t="s">
        <v>1346</v>
      </c>
      <c r="F697" s="152">
        <v>6512060951</v>
      </c>
      <c r="G697" s="152">
        <v>53</v>
      </c>
      <c r="H697" s="152" t="s">
        <v>1840</v>
      </c>
      <c r="I697" s="274" t="s">
        <v>60</v>
      </c>
      <c r="J697" s="153" t="s">
        <v>812</v>
      </c>
      <c r="K697" s="318" t="s">
        <v>670</v>
      </c>
      <c r="L697" s="152">
        <v>25</v>
      </c>
      <c r="M697" s="152">
        <v>7</v>
      </c>
      <c r="N697" s="152" t="s">
        <v>409</v>
      </c>
      <c r="O697" s="152"/>
      <c r="P697" s="152" t="s">
        <v>1836</v>
      </c>
      <c r="Q697" s="116"/>
      <c r="R697" s="116"/>
      <c r="S697" s="261" t="s">
        <v>1521</v>
      </c>
      <c r="T697" s="286" t="s">
        <v>1515</v>
      </c>
      <c r="U697" s="261" t="s">
        <v>1477</v>
      </c>
      <c r="V697" s="264" t="s">
        <v>1514</v>
      </c>
      <c r="W697" s="261" t="s">
        <v>1511</v>
      </c>
      <c r="X697" s="261" t="s">
        <v>1477</v>
      </c>
      <c r="Y697" s="261" t="s">
        <v>1477</v>
      </c>
      <c r="AC697" s="218">
        <v>327305</v>
      </c>
      <c r="AD697" s="218">
        <v>81826</v>
      </c>
      <c r="AE697" s="127">
        <v>3</v>
      </c>
      <c r="AF697" s="116">
        <v>81700</v>
      </c>
      <c r="AG697" s="222" t="s">
        <v>777</v>
      </c>
      <c r="AH697" s="147">
        <v>0.7</v>
      </c>
      <c r="AI697" s="146">
        <v>1.4</v>
      </c>
      <c r="AJ697" s="145">
        <v>97.2</v>
      </c>
      <c r="AK697" s="139">
        <v>0.3</v>
      </c>
      <c r="AL697" s="144">
        <v>7.0000000000000007E-2</v>
      </c>
      <c r="AM697" s="277">
        <v>5.4</v>
      </c>
      <c r="AN697" s="280" t="s">
        <v>124</v>
      </c>
      <c r="AO697" s="139">
        <v>2.7</v>
      </c>
      <c r="AP697" s="272">
        <v>0.01</v>
      </c>
      <c r="AQ697" s="139">
        <v>67.5</v>
      </c>
      <c r="AR697" s="139">
        <v>33</v>
      </c>
      <c r="AS697" s="142">
        <v>2.0454545454545454</v>
      </c>
      <c r="AT697" s="141">
        <v>8.0000000000000002E-3</v>
      </c>
      <c r="AU697" s="259" t="s">
        <v>124</v>
      </c>
      <c r="AV697" s="139">
        <v>4.2</v>
      </c>
      <c r="AW697" s="139">
        <v>6.8</v>
      </c>
      <c r="AX697" s="140">
        <f>BD697+BF697</f>
        <v>0.9</v>
      </c>
      <c r="AY697" s="118">
        <v>87.7</v>
      </c>
      <c r="AZ697" s="118">
        <v>41395</v>
      </c>
      <c r="BA697" s="140">
        <f>100-AY697</f>
        <v>12.299999999999997</v>
      </c>
      <c r="BB697" s="140">
        <f>BD697+BF697+BH697</f>
        <v>1.2</v>
      </c>
      <c r="BC697" s="118">
        <v>35.5</v>
      </c>
      <c r="BD697" s="118">
        <v>0.5</v>
      </c>
      <c r="BE697" s="118">
        <v>25.9</v>
      </c>
      <c r="BF697" s="118">
        <v>0.4</v>
      </c>
      <c r="BG697" s="118">
        <v>21.4</v>
      </c>
      <c r="BH697" s="118">
        <v>0.3</v>
      </c>
      <c r="BI697" s="116">
        <v>0.02</v>
      </c>
      <c r="BJ697" s="117" t="s">
        <v>778</v>
      </c>
      <c r="BK697" s="211" t="s">
        <v>409</v>
      </c>
      <c r="BL697" s="211" t="s">
        <v>409</v>
      </c>
      <c r="BM697" s="211">
        <v>35718</v>
      </c>
      <c r="BN697" s="211">
        <v>93</v>
      </c>
      <c r="BO697" s="211">
        <v>7</v>
      </c>
      <c r="BP697" s="211" t="s">
        <v>409</v>
      </c>
      <c r="BQ697" s="211" t="s">
        <v>409</v>
      </c>
      <c r="BR697" s="211" t="s">
        <v>409</v>
      </c>
      <c r="BS697" s="211" t="s">
        <v>409</v>
      </c>
      <c r="BT697" s="210">
        <v>0</v>
      </c>
      <c r="BU697" s="258">
        <v>85.522022567262169</v>
      </c>
      <c r="BV697" s="138">
        <v>20.09225</v>
      </c>
    </row>
    <row r="698" spans="1:74">
      <c r="A698" s="116">
        <v>287</v>
      </c>
      <c r="B698" s="116">
        <f>COUNTIFS($D$2:D698,D698,$F$2:F698,F698)</f>
        <v>1</v>
      </c>
      <c r="C698" s="189">
        <v>9672</v>
      </c>
      <c r="D698" s="154" t="s">
        <v>1839</v>
      </c>
      <c r="E698" s="152" t="s">
        <v>1657</v>
      </c>
      <c r="F698" s="152">
        <v>5408090941</v>
      </c>
      <c r="G698" s="152">
        <v>64</v>
      </c>
      <c r="H698" s="152" t="s">
        <v>1838</v>
      </c>
      <c r="I698" s="274" t="s">
        <v>1837</v>
      </c>
      <c r="J698" s="194" t="s">
        <v>1031</v>
      </c>
      <c r="K698" s="318" t="s">
        <v>670</v>
      </c>
      <c r="L698" s="152">
        <v>4</v>
      </c>
      <c r="M698" s="152">
        <v>1</v>
      </c>
      <c r="N698" s="152" t="s">
        <v>822</v>
      </c>
      <c r="O698" s="152"/>
      <c r="P698" s="152" t="s">
        <v>1836</v>
      </c>
      <c r="Q698" s="116"/>
      <c r="R698" s="116"/>
      <c r="S698" s="261" t="s">
        <v>1477</v>
      </c>
      <c r="T698" s="286" t="s">
        <v>1477</v>
      </c>
      <c r="U698" s="261" t="s">
        <v>1477</v>
      </c>
      <c r="V698" s="262" t="s">
        <v>1502</v>
      </c>
      <c r="W698" s="261" t="s">
        <v>1477</v>
      </c>
      <c r="X698" s="261" t="s">
        <v>1477</v>
      </c>
      <c r="Y698" s="261" t="s">
        <v>1477</v>
      </c>
      <c r="AC698" s="218" t="s">
        <v>1477</v>
      </c>
      <c r="AD698" s="218" t="s">
        <v>1477</v>
      </c>
      <c r="AE698" s="127" t="s">
        <v>1477</v>
      </c>
      <c r="AF698" s="116" t="s">
        <v>1477</v>
      </c>
      <c r="AG698" s="222" t="s">
        <v>1835</v>
      </c>
      <c r="AH698" s="147">
        <v>64.8</v>
      </c>
      <c r="AI698" s="146">
        <v>17.5</v>
      </c>
      <c r="AJ698" s="145">
        <v>12.8</v>
      </c>
      <c r="AK698" s="139">
        <v>58.7</v>
      </c>
      <c r="AL698" s="144">
        <v>1.01</v>
      </c>
      <c r="AM698" s="277">
        <v>1.6</v>
      </c>
      <c r="AN698" s="280" t="s">
        <v>124</v>
      </c>
      <c r="AO698" s="139">
        <v>40.5</v>
      </c>
      <c r="AP698" s="272" t="s">
        <v>124</v>
      </c>
      <c r="AQ698" s="139">
        <v>48.7</v>
      </c>
      <c r="AR698" s="139">
        <v>51.3</v>
      </c>
      <c r="AS698" s="142">
        <v>0.94931773879142312</v>
      </c>
      <c r="AT698" s="141" t="s">
        <v>124</v>
      </c>
      <c r="AU698" s="259" t="s">
        <v>124</v>
      </c>
      <c r="AV698" s="139">
        <v>2.6</v>
      </c>
      <c r="AW698" s="139">
        <v>3.1</v>
      </c>
      <c r="AX698" s="118" t="s">
        <v>124</v>
      </c>
      <c r="AY698" s="118" t="s">
        <v>124</v>
      </c>
      <c r="AZ698" s="118" t="s">
        <v>124</v>
      </c>
      <c r="BA698" s="140" t="s">
        <v>124</v>
      </c>
      <c r="BB698" s="140" t="s">
        <v>124</v>
      </c>
      <c r="BC698" s="118" t="s">
        <v>124</v>
      </c>
      <c r="BD698" s="118" t="s">
        <v>124</v>
      </c>
      <c r="BE698" s="118" t="s">
        <v>124</v>
      </c>
      <c r="BF698" s="118" t="s">
        <v>124</v>
      </c>
      <c r="BG698" s="118" t="s">
        <v>124</v>
      </c>
      <c r="BH698" s="118" t="s">
        <v>124</v>
      </c>
      <c r="BI698" s="118" t="s">
        <v>124</v>
      </c>
      <c r="BJ698" s="117" t="s">
        <v>793</v>
      </c>
      <c r="BK698" s="211" t="s">
        <v>409</v>
      </c>
      <c r="BL698" s="211" t="s">
        <v>409</v>
      </c>
      <c r="BM698" s="211">
        <v>184</v>
      </c>
      <c r="BN698" s="211">
        <v>17.399999999999999</v>
      </c>
      <c r="BO698" s="211">
        <v>82.6</v>
      </c>
      <c r="BP698" s="211">
        <v>6.1</v>
      </c>
      <c r="BQ698" s="211" t="s">
        <v>409</v>
      </c>
      <c r="BR698" s="211" t="s">
        <v>409</v>
      </c>
      <c r="BS698" s="211">
        <v>2.2599999999999998</v>
      </c>
      <c r="BT698" s="210" t="s">
        <v>409</v>
      </c>
      <c r="BU698" s="258">
        <v>8.7922258213789917</v>
      </c>
      <c r="BV698" s="138">
        <v>2.5333333333333333E-2</v>
      </c>
    </row>
    <row r="699" spans="1:74">
      <c r="A699" s="116">
        <v>288</v>
      </c>
      <c r="B699" s="116">
        <f>COUNTIFS($D$2:D699,D699,$F$2:F699,F699)</f>
        <v>1</v>
      </c>
      <c r="C699" s="189">
        <v>9678</v>
      </c>
      <c r="D699" s="154" t="s">
        <v>1834</v>
      </c>
      <c r="E699" s="152" t="s">
        <v>831</v>
      </c>
      <c r="F699" s="152">
        <v>5962191345</v>
      </c>
      <c r="G699" s="152">
        <v>59</v>
      </c>
      <c r="H699" s="152" t="s">
        <v>1833</v>
      </c>
      <c r="I699" s="274" t="s">
        <v>163</v>
      </c>
      <c r="J699" s="153" t="s">
        <v>812</v>
      </c>
      <c r="K699" s="318" t="s">
        <v>670</v>
      </c>
      <c r="L699" s="152">
        <v>6</v>
      </c>
      <c r="M699" s="152">
        <v>1</v>
      </c>
      <c r="N699" s="152" t="s">
        <v>409</v>
      </c>
      <c r="O699" s="152"/>
      <c r="P699" s="152" t="s">
        <v>1793</v>
      </c>
      <c r="Q699" s="116"/>
      <c r="R699" s="116"/>
      <c r="S699" s="261" t="s">
        <v>1477</v>
      </c>
      <c r="T699" s="286" t="s">
        <v>1477</v>
      </c>
      <c r="U699" s="261" t="s">
        <v>1477</v>
      </c>
      <c r="V699" s="262" t="s">
        <v>1502</v>
      </c>
      <c r="W699" s="261" t="s">
        <v>1477</v>
      </c>
      <c r="X699" s="261" t="s">
        <v>1477</v>
      </c>
      <c r="Y699" s="261" t="s">
        <v>1477</v>
      </c>
      <c r="AC699" s="218">
        <v>19100</v>
      </c>
      <c r="AD699" s="218">
        <v>143</v>
      </c>
      <c r="AE699" s="127" t="s">
        <v>1493</v>
      </c>
      <c r="AF699" s="116" t="s">
        <v>1493</v>
      </c>
      <c r="AG699" s="222" t="s">
        <v>781</v>
      </c>
      <c r="AH699" s="147">
        <v>45.1</v>
      </c>
      <c r="AI699" s="146">
        <v>49.3</v>
      </c>
      <c r="AJ699" s="145">
        <v>2.2000000000000002</v>
      </c>
      <c r="AK699" s="139">
        <v>39.5</v>
      </c>
      <c r="AL699" s="144">
        <v>0.72</v>
      </c>
      <c r="AM699" s="277">
        <v>1.6</v>
      </c>
      <c r="AN699" s="280" t="s">
        <v>124</v>
      </c>
      <c r="AO699" s="139">
        <v>3.4</v>
      </c>
      <c r="AP699" s="272" t="s">
        <v>124</v>
      </c>
      <c r="AQ699" s="139">
        <v>36.4</v>
      </c>
      <c r="AR699" s="139">
        <v>62.9</v>
      </c>
      <c r="AS699" s="142">
        <v>0.57869634340222575</v>
      </c>
      <c r="AT699" s="141" t="s">
        <v>124</v>
      </c>
      <c r="AU699" s="259" t="s">
        <v>124</v>
      </c>
      <c r="AV699" s="139">
        <v>0.2</v>
      </c>
      <c r="AW699" s="139">
        <v>0.6</v>
      </c>
      <c r="AX699" s="140">
        <v>10.3</v>
      </c>
      <c r="AY699" s="118" t="s">
        <v>124</v>
      </c>
      <c r="AZ699" s="118" t="s">
        <v>124</v>
      </c>
      <c r="BA699" s="140" t="s">
        <v>124</v>
      </c>
      <c r="BB699" s="140">
        <v>48.900000000000006</v>
      </c>
      <c r="BC699" s="118">
        <v>9</v>
      </c>
      <c r="BD699" s="118">
        <v>4.4000000000000004</v>
      </c>
      <c r="BE699" s="118">
        <v>11.9</v>
      </c>
      <c r="BF699" s="118">
        <v>5.9</v>
      </c>
      <c r="BG699" s="118">
        <v>78.2</v>
      </c>
      <c r="BH699" s="118">
        <v>38.6</v>
      </c>
      <c r="BI699" s="116" t="s">
        <v>124</v>
      </c>
      <c r="BJ699" s="117" t="s">
        <v>172</v>
      </c>
      <c r="BK699" s="211" t="s">
        <v>409</v>
      </c>
      <c r="BL699" s="211" t="s">
        <v>409</v>
      </c>
      <c r="BM699" s="211">
        <v>377</v>
      </c>
      <c r="BN699" s="211">
        <v>12.7</v>
      </c>
      <c r="BO699" s="211">
        <v>87.3</v>
      </c>
      <c r="BP699" s="211" t="s">
        <v>409</v>
      </c>
      <c r="BQ699" s="211" t="s">
        <v>409</v>
      </c>
      <c r="BR699" s="211" t="s">
        <v>409</v>
      </c>
      <c r="BS699" s="211" t="s">
        <v>409</v>
      </c>
      <c r="BT699" s="210">
        <v>0</v>
      </c>
      <c r="BU699" s="258">
        <v>26.005563491466805</v>
      </c>
      <c r="BV699" s="138">
        <v>0.10026086956521739</v>
      </c>
    </row>
    <row r="700" spans="1:74">
      <c r="A700" s="116">
        <v>289</v>
      </c>
      <c r="B700" s="116">
        <f>COUNTIFS($D$2:D700,D700,$F$2:F700,F700)</f>
        <v>1</v>
      </c>
      <c r="C700" s="189">
        <v>9679</v>
      </c>
      <c r="D700" s="154" t="s">
        <v>101</v>
      </c>
      <c r="E700" s="152" t="s">
        <v>1305</v>
      </c>
      <c r="F700" s="152">
        <v>6310241322</v>
      </c>
      <c r="G700" s="152">
        <v>55</v>
      </c>
      <c r="H700" s="152" t="s">
        <v>1833</v>
      </c>
      <c r="I700" s="274" t="s">
        <v>102</v>
      </c>
      <c r="J700" s="153" t="s">
        <v>812</v>
      </c>
      <c r="K700" s="318" t="s">
        <v>670</v>
      </c>
      <c r="L700" s="152">
        <v>3</v>
      </c>
      <c r="M700" s="152" t="s">
        <v>1832</v>
      </c>
      <c r="N700" s="152" t="s">
        <v>409</v>
      </c>
      <c r="O700" s="152"/>
      <c r="P700" s="152" t="s">
        <v>1831</v>
      </c>
      <c r="Q700" s="116"/>
      <c r="R700" s="116"/>
      <c r="S700" s="261" t="s">
        <v>1521</v>
      </c>
      <c r="T700" s="286" t="s">
        <v>1515</v>
      </c>
      <c r="U700" s="261" t="s">
        <v>1477</v>
      </c>
      <c r="V700" s="264" t="s">
        <v>1514</v>
      </c>
      <c r="W700" s="261" t="s">
        <v>1511</v>
      </c>
      <c r="X700" s="261" t="s">
        <v>1477</v>
      </c>
      <c r="Y700" s="261" t="s">
        <v>1477</v>
      </c>
      <c r="AC700" s="218">
        <v>524000</v>
      </c>
      <c r="AD700" s="218">
        <v>131000</v>
      </c>
      <c r="AE700" s="127">
        <v>4</v>
      </c>
      <c r="AF700" s="116">
        <v>30900</v>
      </c>
      <c r="AG700" s="222" t="s">
        <v>781</v>
      </c>
      <c r="AH700" s="147">
        <v>0.8</v>
      </c>
      <c r="AI700" s="146">
        <v>2</v>
      </c>
      <c r="AJ700" s="145">
        <v>96.7</v>
      </c>
      <c r="AK700" s="139">
        <v>0.4</v>
      </c>
      <c r="AL700" s="144">
        <v>0.03</v>
      </c>
      <c r="AM700" s="277">
        <v>1.8</v>
      </c>
      <c r="AN700" s="280" t="s">
        <v>124</v>
      </c>
      <c r="AO700" s="139">
        <v>2.2999999999999998</v>
      </c>
      <c r="AP700" s="272">
        <v>0</v>
      </c>
      <c r="AQ700" s="139">
        <v>41.5</v>
      </c>
      <c r="AR700" s="139">
        <v>59</v>
      </c>
      <c r="AS700" s="142">
        <v>0.70338983050847459</v>
      </c>
      <c r="AT700" s="141">
        <v>8.0000000000000002E-3</v>
      </c>
      <c r="AU700" s="259" t="s">
        <v>124</v>
      </c>
      <c r="AV700" s="139">
        <v>19.5</v>
      </c>
      <c r="AW700" s="139">
        <v>23.6</v>
      </c>
      <c r="AX700" s="140" t="s">
        <v>124</v>
      </c>
      <c r="AY700" s="118">
        <v>87</v>
      </c>
      <c r="AZ700" s="118">
        <v>40932</v>
      </c>
      <c r="BA700" s="140">
        <f>100-AY700</f>
        <v>13</v>
      </c>
      <c r="BB700" s="140" t="s">
        <v>124</v>
      </c>
      <c r="BC700" s="118" t="s">
        <v>124</v>
      </c>
      <c r="BD700" s="118" t="s">
        <v>124</v>
      </c>
      <c r="BE700" s="118" t="s">
        <v>124</v>
      </c>
      <c r="BF700" s="118" t="s">
        <v>124</v>
      </c>
      <c r="BG700" s="118" t="s">
        <v>124</v>
      </c>
      <c r="BH700" s="118" t="s">
        <v>124</v>
      </c>
      <c r="BI700" s="116">
        <v>0.02</v>
      </c>
      <c r="BJ700" s="117" t="s">
        <v>778</v>
      </c>
      <c r="BK700" s="211">
        <v>318.3</v>
      </c>
      <c r="BL700" s="211" t="s">
        <v>409</v>
      </c>
      <c r="BM700" s="211">
        <v>261707</v>
      </c>
      <c r="BN700" s="211">
        <v>97.1</v>
      </c>
      <c r="BO700" s="211">
        <v>2.9</v>
      </c>
      <c r="BP700" s="211">
        <v>152.30000000000001</v>
      </c>
      <c r="BQ700" s="211" t="s">
        <v>411</v>
      </c>
      <c r="BR700" s="211" t="s">
        <v>409</v>
      </c>
      <c r="BS700" s="211">
        <v>13.9</v>
      </c>
      <c r="BT700" s="210" t="s">
        <v>412</v>
      </c>
      <c r="BU700" s="258">
        <v>84.018492239961319</v>
      </c>
      <c r="BV700" s="138">
        <v>126.18580821917809</v>
      </c>
    </row>
    <row r="701" spans="1:74">
      <c r="A701" s="116">
        <v>290</v>
      </c>
      <c r="B701" s="116">
        <f>COUNTIFS($D$2:D701,D701,$F$2:F701,F701)</f>
        <v>2</v>
      </c>
      <c r="C701" s="189">
        <v>9688</v>
      </c>
      <c r="D701" s="154" t="s">
        <v>103</v>
      </c>
      <c r="E701" s="152" t="s">
        <v>1116</v>
      </c>
      <c r="F701" s="326">
        <v>6008271885</v>
      </c>
      <c r="G701" s="152">
        <f t="shared" ref="G701:G712" si="0">LEFT(H701,4)-CONCATENATE(19,LEFT(F701,2))</f>
        <v>58</v>
      </c>
      <c r="H701" s="152" t="s">
        <v>1830</v>
      </c>
      <c r="I701" s="324" t="s">
        <v>104</v>
      </c>
      <c r="J701" s="153" t="s">
        <v>812</v>
      </c>
      <c r="K701" s="152" t="s">
        <v>670</v>
      </c>
      <c r="L701" s="152">
        <v>20</v>
      </c>
      <c r="M701" s="152" t="s">
        <v>1585</v>
      </c>
      <c r="N701" s="152" t="s">
        <v>409</v>
      </c>
      <c r="O701" s="152"/>
      <c r="P701" s="152" t="s">
        <v>1793</v>
      </c>
      <c r="Q701" s="116"/>
      <c r="R701" s="116"/>
      <c r="S701" s="261" t="s">
        <v>1521</v>
      </c>
      <c r="T701" s="286" t="s">
        <v>1515</v>
      </c>
      <c r="U701" s="261" t="s">
        <v>1477</v>
      </c>
      <c r="V701" s="264" t="s">
        <v>1514</v>
      </c>
      <c r="W701" s="261" t="s">
        <v>1511</v>
      </c>
      <c r="X701" s="261" t="s">
        <v>1477</v>
      </c>
      <c r="Y701" s="261" t="s">
        <v>1477</v>
      </c>
      <c r="AC701" s="218">
        <v>205000</v>
      </c>
      <c r="AD701" s="217">
        <v>15300</v>
      </c>
      <c r="AE701" s="218">
        <v>3</v>
      </c>
      <c r="AF701" s="218">
        <v>4900</v>
      </c>
      <c r="AG701" s="222" t="s">
        <v>798</v>
      </c>
      <c r="AH701" s="147">
        <v>9.4</v>
      </c>
      <c r="AI701" s="146">
        <v>38.200000000000003</v>
      </c>
      <c r="AJ701" s="145">
        <v>50.6</v>
      </c>
      <c r="AK701" s="139">
        <v>7</v>
      </c>
      <c r="AL701" s="144">
        <v>0.25</v>
      </c>
      <c r="AM701" s="277">
        <v>2.9</v>
      </c>
      <c r="AN701" s="280" t="s">
        <v>124</v>
      </c>
      <c r="AO701" s="139">
        <v>1.9</v>
      </c>
      <c r="AP701" s="272">
        <v>0.02</v>
      </c>
      <c r="AQ701" s="139">
        <v>60.7</v>
      </c>
      <c r="AR701" s="139">
        <v>39.9</v>
      </c>
      <c r="AS701" s="142">
        <f>AQ701/AR701</f>
        <v>1.5213032581453636</v>
      </c>
      <c r="AT701" s="141">
        <v>0.3</v>
      </c>
      <c r="AU701" s="259" t="s">
        <v>124</v>
      </c>
      <c r="AV701" s="139">
        <v>5.6</v>
      </c>
      <c r="AW701" s="139">
        <v>20.5</v>
      </c>
      <c r="AX701" s="140">
        <f t="shared" ref="AX701:AX706" si="1">BD701+BF701</f>
        <v>21.4</v>
      </c>
      <c r="AY701" s="118">
        <v>87.7</v>
      </c>
      <c r="AZ701" s="118">
        <v>48999</v>
      </c>
      <c r="BA701" s="140">
        <f>100-AY701</f>
        <v>12.299999999999997</v>
      </c>
      <c r="BB701" s="140">
        <f t="shared" ref="BB701:BB706" si="2">BD701+BF701+BH701</f>
        <v>31.9</v>
      </c>
      <c r="BC701" s="118">
        <v>21.7</v>
      </c>
      <c r="BD701" s="118">
        <v>8.3000000000000007</v>
      </c>
      <c r="BE701" s="118">
        <v>34.4</v>
      </c>
      <c r="BF701" s="118">
        <v>13.1</v>
      </c>
      <c r="BG701" s="118">
        <v>27.4</v>
      </c>
      <c r="BH701" s="118">
        <v>10.5</v>
      </c>
      <c r="BI701" s="116">
        <v>0.1</v>
      </c>
      <c r="BJ701" s="117" t="s">
        <v>786</v>
      </c>
      <c r="BK701" s="211">
        <v>10.3</v>
      </c>
      <c r="BL701" s="211">
        <v>9.3000000000000007</v>
      </c>
      <c r="BM701" s="211">
        <v>2599</v>
      </c>
      <c r="BN701" s="211">
        <v>58.6</v>
      </c>
      <c r="BO701" s="211">
        <v>41.4</v>
      </c>
      <c r="BP701" s="211">
        <v>4.5</v>
      </c>
      <c r="BQ701" s="211">
        <v>1739</v>
      </c>
      <c r="BR701" s="211" t="s">
        <v>409</v>
      </c>
      <c r="BS701" s="211">
        <v>9.27</v>
      </c>
      <c r="BT701" s="210">
        <v>0</v>
      </c>
      <c r="BU701" s="258">
        <v>4.0591268276295223</v>
      </c>
      <c r="BV701" s="138">
        <v>1.2550322580645161</v>
      </c>
    </row>
    <row r="702" spans="1:74">
      <c r="A702" s="116">
        <v>291</v>
      </c>
      <c r="B702" s="116">
        <f>COUNTIFS($D$2:D702,D702,$F$2:F702,F702)</f>
        <v>2</v>
      </c>
      <c r="C702" s="189">
        <v>9696</v>
      </c>
      <c r="D702" s="154" t="s">
        <v>140</v>
      </c>
      <c r="E702" s="152" t="s">
        <v>1107</v>
      </c>
      <c r="F702" s="326">
        <v>336103083</v>
      </c>
      <c r="G702" s="152">
        <f t="shared" si="0"/>
        <v>85</v>
      </c>
      <c r="H702" s="152" t="s">
        <v>1827</v>
      </c>
      <c r="I702" s="324" t="s">
        <v>60</v>
      </c>
      <c r="J702" s="153" t="s">
        <v>812</v>
      </c>
      <c r="K702" s="152" t="s">
        <v>670</v>
      </c>
      <c r="L702" s="152">
        <v>33</v>
      </c>
      <c r="M702" s="152" t="s">
        <v>881</v>
      </c>
      <c r="N702" s="152" t="s">
        <v>409</v>
      </c>
      <c r="O702" s="152"/>
      <c r="P702" s="152" t="s">
        <v>1793</v>
      </c>
      <c r="Q702" s="116"/>
      <c r="R702" s="116"/>
      <c r="S702" s="261" t="s">
        <v>1521</v>
      </c>
      <c r="T702" s="286" t="s">
        <v>1515</v>
      </c>
      <c r="U702" s="261" t="s">
        <v>1477</v>
      </c>
      <c r="V702" s="264" t="s">
        <v>1514</v>
      </c>
      <c r="W702" s="261" t="s">
        <v>1511</v>
      </c>
      <c r="X702" s="260" t="s">
        <v>1477</v>
      </c>
      <c r="Y702" s="260" t="s">
        <v>1477</v>
      </c>
      <c r="Z702" s="116"/>
      <c r="AA702" s="327"/>
      <c r="AB702" s="116"/>
      <c r="AC702" s="218">
        <v>76561</v>
      </c>
      <c r="AD702" s="217">
        <v>19140</v>
      </c>
      <c r="AE702" s="218">
        <v>3</v>
      </c>
      <c r="AF702" s="218">
        <v>5980</v>
      </c>
      <c r="AG702" s="222" t="s">
        <v>781</v>
      </c>
      <c r="AH702" s="147">
        <v>35.299999999999997</v>
      </c>
      <c r="AI702" s="146">
        <v>9.5</v>
      </c>
      <c r="AJ702" s="145">
        <v>53.7</v>
      </c>
      <c r="AK702" s="139">
        <v>24.6</v>
      </c>
      <c r="AL702" s="144">
        <v>0.4</v>
      </c>
      <c r="AM702" s="277">
        <v>1.4</v>
      </c>
      <c r="AN702" s="280" t="s">
        <v>124</v>
      </c>
      <c r="AO702" s="139">
        <v>4.4000000000000004</v>
      </c>
      <c r="AP702" s="272">
        <v>0.11</v>
      </c>
      <c r="AQ702" s="139">
        <v>59.5</v>
      </c>
      <c r="AR702" s="139">
        <v>41.1</v>
      </c>
      <c r="AS702" s="142">
        <f>AQ702/AR702</f>
        <v>1.4476885644768855</v>
      </c>
      <c r="AT702" s="141">
        <v>1.1000000000000001</v>
      </c>
      <c r="AU702" s="259" t="s">
        <v>124</v>
      </c>
      <c r="AV702" s="139">
        <v>5</v>
      </c>
      <c r="AW702" s="139">
        <v>7.1</v>
      </c>
      <c r="AX702" s="140">
        <f t="shared" si="1"/>
        <v>0</v>
      </c>
      <c r="AY702" s="116" t="s">
        <v>124</v>
      </c>
      <c r="AZ702" s="116" t="s">
        <v>124</v>
      </c>
      <c r="BA702" s="116" t="s">
        <v>124</v>
      </c>
      <c r="BB702" s="140">
        <f t="shared" si="2"/>
        <v>0</v>
      </c>
      <c r="BI702" s="116" t="s">
        <v>124</v>
      </c>
      <c r="BJ702" s="116" t="s">
        <v>780</v>
      </c>
      <c r="BK702" s="211" t="s">
        <v>409</v>
      </c>
      <c r="BL702" s="211" t="s">
        <v>409</v>
      </c>
      <c r="BM702" s="211">
        <v>3408</v>
      </c>
      <c r="BN702" s="211">
        <v>38.9</v>
      </c>
      <c r="BO702" s="211">
        <v>61.1</v>
      </c>
      <c r="BP702" s="211" t="s">
        <v>409</v>
      </c>
      <c r="BQ702" s="211" t="s">
        <v>409</v>
      </c>
      <c r="BR702" s="211" t="s">
        <v>409</v>
      </c>
      <c r="BS702" s="211" t="s">
        <v>409</v>
      </c>
      <c r="BT702" s="210">
        <v>0</v>
      </c>
      <c r="BU702" s="258">
        <v>56.278690705874524</v>
      </c>
      <c r="BV702" s="138">
        <v>2.0507272727272725</v>
      </c>
    </row>
    <row r="703" spans="1:74">
      <c r="A703" s="116">
        <v>292</v>
      </c>
      <c r="B703" s="116">
        <f>COUNTIFS($D$2:D703,D703,$F$2:F703,F703)</f>
        <v>1</v>
      </c>
      <c r="C703" s="189">
        <v>9697</v>
      </c>
      <c r="D703" s="154" t="s">
        <v>1829</v>
      </c>
      <c r="E703" s="266" t="s">
        <v>1828</v>
      </c>
      <c r="F703" s="329">
        <v>6561031059</v>
      </c>
      <c r="G703" s="266">
        <f t="shared" si="0"/>
        <v>53</v>
      </c>
      <c r="H703" s="266" t="s">
        <v>1827</v>
      </c>
      <c r="I703" s="328" t="s">
        <v>1482</v>
      </c>
      <c r="J703" s="271" t="s">
        <v>812</v>
      </c>
      <c r="K703" s="266" t="s">
        <v>670</v>
      </c>
      <c r="L703" s="266">
        <v>2.5</v>
      </c>
      <c r="M703" s="266" t="s">
        <v>868</v>
      </c>
      <c r="N703" s="266" t="s">
        <v>409</v>
      </c>
      <c r="O703" s="266"/>
      <c r="P703" s="266" t="s">
        <v>1793</v>
      </c>
      <c r="Q703" s="116"/>
      <c r="R703" s="116"/>
      <c r="S703" s="269" t="s">
        <v>1477</v>
      </c>
      <c r="T703" s="269" t="s">
        <v>1477</v>
      </c>
      <c r="U703" s="269" t="s">
        <v>1477</v>
      </c>
      <c r="V703" s="300" t="s">
        <v>1502</v>
      </c>
      <c r="W703" s="269" t="s">
        <v>1477</v>
      </c>
      <c r="X703" s="268" t="s">
        <v>1477</v>
      </c>
      <c r="Y703" s="268" t="s">
        <v>1477</v>
      </c>
      <c r="Z703" s="116"/>
      <c r="AA703" s="327"/>
      <c r="AB703" s="116"/>
      <c r="AC703" s="218" t="s">
        <v>1477</v>
      </c>
      <c r="AD703" s="217" t="s">
        <v>1477</v>
      </c>
      <c r="AE703" s="218" t="s">
        <v>1477</v>
      </c>
      <c r="AF703" s="218" t="s">
        <v>1477</v>
      </c>
      <c r="AG703" s="222" t="s">
        <v>777</v>
      </c>
      <c r="AH703" s="147">
        <v>55.5</v>
      </c>
      <c r="AI703" s="146">
        <v>28.8</v>
      </c>
      <c r="AJ703" s="145">
        <v>11.6</v>
      </c>
      <c r="AK703" s="139">
        <v>49.4</v>
      </c>
      <c r="AL703" s="144">
        <v>1.5</v>
      </c>
      <c r="AM703" s="277">
        <v>2.6</v>
      </c>
      <c r="AN703" s="280" t="s">
        <v>124</v>
      </c>
      <c r="AO703" s="139">
        <v>2.2000000000000002</v>
      </c>
      <c r="AP703" s="272" t="s">
        <v>124</v>
      </c>
      <c r="AQ703" s="139">
        <v>30.3</v>
      </c>
      <c r="AR703" s="139">
        <v>69.5</v>
      </c>
      <c r="AS703" s="142">
        <f>AQ703/AR703</f>
        <v>0.43597122302158275</v>
      </c>
      <c r="AT703" s="141" t="s">
        <v>124</v>
      </c>
      <c r="AU703" s="259" t="s">
        <v>124</v>
      </c>
      <c r="AV703" s="139">
        <v>0.2</v>
      </c>
      <c r="AW703" s="139">
        <v>0.3</v>
      </c>
      <c r="AX703" s="140">
        <f t="shared" si="1"/>
        <v>16.299999999999997</v>
      </c>
      <c r="AY703" s="116" t="s">
        <v>124</v>
      </c>
      <c r="AZ703" s="116" t="s">
        <v>124</v>
      </c>
      <c r="BA703" s="116" t="s">
        <v>124</v>
      </c>
      <c r="BB703" s="140">
        <f t="shared" si="2"/>
        <v>28.499999999999996</v>
      </c>
      <c r="BC703" s="118">
        <v>28.4</v>
      </c>
      <c r="BD703" s="118">
        <v>8.1999999999999993</v>
      </c>
      <c r="BE703" s="118">
        <v>28.1</v>
      </c>
      <c r="BF703" s="118">
        <v>8.1</v>
      </c>
      <c r="BG703" s="118">
        <v>42.5</v>
      </c>
      <c r="BH703" s="118">
        <v>12.2</v>
      </c>
      <c r="BI703" s="116" t="s">
        <v>124</v>
      </c>
      <c r="BJ703" s="117" t="s">
        <v>173</v>
      </c>
      <c r="BK703" s="211" t="s">
        <v>409</v>
      </c>
      <c r="BL703" s="211" t="s">
        <v>409</v>
      </c>
      <c r="BM703" s="211">
        <v>113</v>
      </c>
      <c r="BN703" s="211">
        <v>15.9</v>
      </c>
      <c r="BO703" s="211">
        <v>84.1</v>
      </c>
      <c r="BP703" s="211" t="s">
        <v>409</v>
      </c>
      <c r="BQ703" s="211" t="s">
        <v>409</v>
      </c>
      <c r="BR703" s="211" t="s">
        <v>409</v>
      </c>
      <c r="BS703" s="211" t="s">
        <v>409</v>
      </c>
      <c r="BT703" s="210">
        <v>0</v>
      </c>
      <c r="BU703" s="258">
        <v>1.7222729507620989</v>
      </c>
      <c r="BV703" s="138">
        <v>4.3785714285714282E-2</v>
      </c>
    </row>
    <row r="704" spans="1:74">
      <c r="A704" s="116">
        <v>293</v>
      </c>
      <c r="B704" s="116">
        <f>COUNTIFS($D$2:D704,D704,$F$2:F704,F704)</f>
        <v>1</v>
      </c>
      <c r="C704" s="189">
        <v>9703</v>
      </c>
      <c r="D704" s="154" t="s">
        <v>1826</v>
      </c>
      <c r="E704" s="152" t="s">
        <v>1001</v>
      </c>
      <c r="F704" s="326">
        <v>470118463</v>
      </c>
      <c r="G704" s="152">
        <f t="shared" si="0"/>
        <v>71</v>
      </c>
      <c r="H704" s="152" t="s">
        <v>1825</v>
      </c>
      <c r="I704" s="324" t="s">
        <v>1824</v>
      </c>
      <c r="J704" s="194" t="s">
        <v>1031</v>
      </c>
      <c r="K704" s="152" t="s">
        <v>670</v>
      </c>
      <c r="L704" s="152">
        <v>6</v>
      </c>
      <c r="M704" s="152">
        <v>1</v>
      </c>
      <c r="N704" s="152" t="s">
        <v>409</v>
      </c>
      <c r="O704" s="152"/>
      <c r="P704" s="152" t="s">
        <v>1793</v>
      </c>
      <c r="Q704" s="152"/>
      <c r="R704" s="152"/>
      <c r="S704" s="261" t="s">
        <v>1477</v>
      </c>
      <c r="T704" s="261" t="s">
        <v>1477</v>
      </c>
      <c r="U704" s="261" t="s">
        <v>1477</v>
      </c>
      <c r="V704" s="262" t="s">
        <v>1502</v>
      </c>
      <c r="W704" s="261" t="s">
        <v>1477</v>
      </c>
      <c r="X704" s="260" t="s">
        <v>1477</v>
      </c>
      <c r="Y704" s="260" t="s">
        <v>1477</v>
      </c>
      <c r="Z704" s="116"/>
      <c r="AA704" s="327"/>
      <c r="AB704" s="116"/>
      <c r="AC704" s="218">
        <v>14760</v>
      </c>
      <c r="AD704" s="217">
        <v>73</v>
      </c>
      <c r="AE704" s="218" t="s">
        <v>1493</v>
      </c>
      <c r="AF704" s="218" t="s">
        <v>1493</v>
      </c>
      <c r="AG704" s="222" t="s">
        <v>777</v>
      </c>
      <c r="AH704" s="147">
        <v>57.8</v>
      </c>
      <c r="AI704" s="146">
        <v>16</v>
      </c>
      <c r="AJ704" s="145">
        <v>22.6</v>
      </c>
      <c r="AK704" s="139">
        <v>53.9</v>
      </c>
      <c r="AL704" s="144">
        <v>0.57999999999999996</v>
      </c>
      <c r="AM704" s="277">
        <v>1</v>
      </c>
      <c r="AN704" s="280" t="s">
        <v>124</v>
      </c>
      <c r="AO704" s="139">
        <v>14.2</v>
      </c>
      <c r="AP704" s="272" t="s">
        <v>124</v>
      </c>
      <c r="AQ704" s="139">
        <v>18.2</v>
      </c>
      <c r="AR704" s="139">
        <v>81.8</v>
      </c>
      <c r="AS704" s="142">
        <f>AQ704/AR704</f>
        <v>0.22249388753056235</v>
      </c>
      <c r="AT704" s="141" t="s">
        <v>124</v>
      </c>
      <c r="AU704" s="259" t="s">
        <v>124</v>
      </c>
      <c r="AV704" s="139">
        <v>2.2999999999999998</v>
      </c>
      <c r="AW704" s="139">
        <v>5</v>
      </c>
      <c r="AX704" s="140">
        <f t="shared" si="1"/>
        <v>0</v>
      </c>
      <c r="AY704" s="116" t="s">
        <v>124</v>
      </c>
      <c r="AZ704" s="116" t="s">
        <v>124</v>
      </c>
      <c r="BA704" s="116" t="s">
        <v>124</v>
      </c>
      <c r="BB704" s="140">
        <f t="shared" si="2"/>
        <v>0</v>
      </c>
      <c r="BI704" s="116" t="s">
        <v>124</v>
      </c>
      <c r="BJ704" s="117" t="s">
        <v>793</v>
      </c>
      <c r="BK704" s="211" t="s">
        <v>409</v>
      </c>
      <c r="BL704" s="211" t="s">
        <v>409</v>
      </c>
      <c r="BM704" s="211" t="s">
        <v>409</v>
      </c>
      <c r="BN704" s="211" t="s">
        <v>409</v>
      </c>
      <c r="BO704" s="211" t="s">
        <v>409</v>
      </c>
      <c r="BP704" s="211" t="s">
        <v>409</v>
      </c>
      <c r="BQ704" s="211" t="s">
        <v>409</v>
      </c>
      <c r="BR704" s="211" t="s">
        <v>409</v>
      </c>
      <c r="BS704" s="211" t="s">
        <v>409</v>
      </c>
      <c r="BT704" s="211" t="s">
        <v>409</v>
      </c>
      <c r="BU704" s="258">
        <v>13.883600761490346</v>
      </c>
      <c r="BV704" s="138">
        <v>4.6409090909090907E-2</v>
      </c>
    </row>
    <row r="705" spans="1:74">
      <c r="A705" s="116">
        <v>294</v>
      </c>
      <c r="B705" s="116">
        <f>COUNTIFS($D$2:D705,D705,$F$2:F705,F705)</f>
        <v>2</v>
      </c>
      <c r="C705" s="189">
        <v>9731</v>
      </c>
      <c r="D705" s="154" t="s">
        <v>1823</v>
      </c>
      <c r="E705" s="152" t="s">
        <v>816</v>
      </c>
      <c r="F705" s="326">
        <v>380706435</v>
      </c>
      <c r="G705" s="152">
        <f t="shared" si="0"/>
        <v>80</v>
      </c>
      <c r="H705" s="152" t="s">
        <v>1822</v>
      </c>
      <c r="I705" s="324" t="s">
        <v>643</v>
      </c>
      <c r="J705" s="153" t="s">
        <v>812</v>
      </c>
      <c r="K705" s="152" t="s">
        <v>670</v>
      </c>
      <c r="L705" s="152">
        <v>19</v>
      </c>
      <c r="M705" s="152" t="s">
        <v>1706</v>
      </c>
      <c r="N705" s="152" t="s">
        <v>409</v>
      </c>
      <c r="O705" s="152"/>
      <c r="P705" s="152" t="s">
        <v>1793</v>
      </c>
      <c r="Q705" s="116"/>
      <c r="R705" s="116"/>
      <c r="S705" s="261" t="s">
        <v>1521</v>
      </c>
      <c r="T705" s="286" t="s">
        <v>1515</v>
      </c>
      <c r="U705" s="261" t="s">
        <v>1477</v>
      </c>
      <c r="V705" s="264" t="s">
        <v>1514</v>
      </c>
      <c r="W705" s="261" t="s">
        <v>1511</v>
      </c>
      <c r="X705" s="260" t="s">
        <v>1477</v>
      </c>
      <c r="Y705" s="260" t="s">
        <v>1477</v>
      </c>
      <c r="Z705" s="116"/>
      <c r="AA705" s="327"/>
      <c r="AB705" s="116"/>
      <c r="AC705" s="218">
        <v>10261</v>
      </c>
      <c r="AD705" s="217">
        <v>7519</v>
      </c>
      <c r="AE705" s="218">
        <v>3</v>
      </c>
      <c r="AF705" s="218">
        <v>2100</v>
      </c>
      <c r="AG705" s="222" t="s">
        <v>1126</v>
      </c>
      <c r="AH705" s="147">
        <v>32.5</v>
      </c>
      <c r="AI705" s="146">
        <v>55</v>
      </c>
      <c r="AJ705" s="145">
        <v>4.96</v>
      </c>
      <c r="AK705" s="139" t="s">
        <v>124</v>
      </c>
      <c r="AL705" s="144" t="s">
        <v>124</v>
      </c>
      <c r="AM705" s="277" t="s">
        <v>124</v>
      </c>
      <c r="AN705" s="280" t="s">
        <v>124</v>
      </c>
      <c r="AO705" s="139" t="s">
        <v>124</v>
      </c>
      <c r="AP705" s="272" t="s">
        <v>124</v>
      </c>
      <c r="AQ705" s="139" t="s">
        <v>124</v>
      </c>
      <c r="AR705" s="139" t="s">
        <v>124</v>
      </c>
      <c r="AS705" s="142" t="s">
        <v>124</v>
      </c>
      <c r="AT705" s="141">
        <v>0.2</v>
      </c>
      <c r="AU705" s="259" t="s">
        <v>124</v>
      </c>
      <c r="AV705" s="139" t="s">
        <v>124</v>
      </c>
      <c r="AW705" s="139" t="s">
        <v>1080</v>
      </c>
      <c r="AX705" s="140">
        <f t="shared" si="1"/>
        <v>14.540000000000001</v>
      </c>
      <c r="AY705" s="118">
        <v>90.7</v>
      </c>
      <c r="AZ705" s="118">
        <v>49832</v>
      </c>
      <c r="BA705" s="140">
        <f>100-AY705</f>
        <v>9.2999999999999972</v>
      </c>
      <c r="BB705" s="140">
        <f t="shared" si="2"/>
        <v>46.44</v>
      </c>
      <c r="BC705" s="118">
        <v>9.51</v>
      </c>
      <c r="BD705" s="118">
        <v>5.24</v>
      </c>
      <c r="BE705" s="118">
        <v>16.899999999999999</v>
      </c>
      <c r="BF705" s="118">
        <v>9.3000000000000007</v>
      </c>
      <c r="BG705" s="118">
        <v>57.9</v>
      </c>
      <c r="BH705" s="118">
        <v>31.9</v>
      </c>
      <c r="BI705" s="116">
        <v>1.1000000000000001</v>
      </c>
      <c r="BJ705" s="117" t="s">
        <v>792</v>
      </c>
      <c r="BK705" s="211" t="s">
        <v>409</v>
      </c>
      <c r="BL705" s="211" t="s">
        <v>409</v>
      </c>
      <c r="BM705" s="211">
        <v>1498</v>
      </c>
      <c r="BN705" s="211">
        <v>43.9</v>
      </c>
      <c r="BO705" s="211">
        <v>56.1</v>
      </c>
      <c r="BP705" s="211" t="s">
        <v>409</v>
      </c>
      <c r="BQ705" s="211" t="s">
        <v>409</v>
      </c>
      <c r="BR705" s="211">
        <v>135.30000000000001</v>
      </c>
      <c r="BS705" s="211" t="s">
        <v>409</v>
      </c>
      <c r="BT705" s="210">
        <v>0</v>
      </c>
      <c r="BU705" s="258">
        <v>1.4046749623259773</v>
      </c>
      <c r="BV705" s="138">
        <v>0.19625454545454546</v>
      </c>
    </row>
    <row r="706" spans="1:74">
      <c r="A706" s="116">
        <v>295</v>
      </c>
      <c r="B706" s="116">
        <f>COUNTIFS($D$2:D706,D706,$F$2:F706,F706)</f>
        <v>1</v>
      </c>
      <c r="C706" s="189">
        <v>9737</v>
      </c>
      <c r="D706" s="154" t="s">
        <v>1821</v>
      </c>
      <c r="E706" s="152" t="s">
        <v>1293</v>
      </c>
      <c r="F706" s="326">
        <v>466115404</v>
      </c>
      <c r="G706" s="152">
        <f t="shared" si="0"/>
        <v>72</v>
      </c>
      <c r="H706" s="152" t="s">
        <v>1820</v>
      </c>
      <c r="I706" s="324" t="s">
        <v>643</v>
      </c>
      <c r="J706" s="194" t="s">
        <v>1031</v>
      </c>
      <c r="K706" s="152" t="s">
        <v>670</v>
      </c>
      <c r="L706" s="152">
        <v>6</v>
      </c>
      <c r="M706" s="152" t="s">
        <v>881</v>
      </c>
      <c r="N706" s="152" t="s">
        <v>409</v>
      </c>
      <c r="O706" s="152"/>
      <c r="P706" s="152" t="s">
        <v>1793</v>
      </c>
      <c r="Q706" s="116"/>
      <c r="R706" s="116"/>
      <c r="S706" s="261" t="s">
        <v>1477</v>
      </c>
      <c r="T706" s="286" t="s">
        <v>1477</v>
      </c>
      <c r="U706" s="261" t="s">
        <v>1477</v>
      </c>
      <c r="V706" s="262" t="s">
        <v>1502</v>
      </c>
      <c r="W706" s="261" t="s">
        <v>1511</v>
      </c>
      <c r="X706" s="260" t="s">
        <v>1477</v>
      </c>
      <c r="Y706" s="260" t="s">
        <v>1477</v>
      </c>
      <c r="Z706" s="116"/>
      <c r="AA706" s="327"/>
      <c r="AB706" s="116"/>
      <c r="AC706" s="218"/>
      <c r="AD706" s="112"/>
      <c r="AE706" s="112"/>
      <c r="AF706" s="112"/>
      <c r="AG706" s="222" t="s">
        <v>787</v>
      </c>
      <c r="AH706" s="147">
        <v>70.900000000000006</v>
      </c>
      <c r="AI706" s="146">
        <v>23.3</v>
      </c>
      <c r="AJ706" s="145">
        <v>2.0499999999999998</v>
      </c>
      <c r="AK706" s="139">
        <v>67</v>
      </c>
      <c r="AL706" s="144">
        <v>1.34</v>
      </c>
      <c r="AM706" s="277">
        <v>1.89</v>
      </c>
      <c r="AN706" s="280" t="s">
        <v>124</v>
      </c>
      <c r="AO706" s="139">
        <v>15.7</v>
      </c>
      <c r="AP706" s="272" t="s">
        <v>124</v>
      </c>
      <c r="AQ706" s="139">
        <v>29.2</v>
      </c>
      <c r="AR706" s="139">
        <v>70.8</v>
      </c>
      <c r="AS706" s="142">
        <f>AQ706/AR706</f>
        <v>0.41242937853107348</v>
      </c>
      <c r="AT706" s="141">
        <v>0.9</v>
      </c>
      <c r="AU706" s="259" t="s">
        <v>124</v>
      </c>
      <c r="AV706" s="139">
        <v>4.5</v>
      </c>
      <c r="AW706" s="139">
        <v>4.7</v>
      </c>
      <c r="AX706" s="140">
        <f t="shared" si="1"/>
        <v>0</v>
      </c>
      <c r="AY706" s="116" t="s">
        <v>124</v>
      </c>
      <c r="AZ706" s="116" t="s">
        <v>124</v>
      </c>
      <c r="BA706" s="116" t="s">
        <v>124</v>
      </c>
      <c r="BB706" s="140">
        <f t="shared" si="2"/>
        <v>0</v>
      </c>
      <c r="BI706" s="116" t="s">
        <v>124</v>
      </c>
      <c r="BJ706" s="117" t="s">
        <v>173</v>
      </c>
      <c r="BK706" s="211">
        <v>2.5</v>
      </c>
      <c r="BL706" s="211">
        <v>3.8</v>
      </c>
      <c r="BM706" s="211">
        <v>686</v>
      </c>
      <c r="BN706" s="211">
        <v>39.200000000000003</v>
      </c>
      <c r="BO706" s="211">
        <v>60.8</v>
      </c>
      <c r="BP706" s="211">
        <v>0.6</v>
      </c>
      <c r="BQ706" s="211">
        <v>216</v>
      </c>
      <c r="BR706" s="211" t="s">
        <v>409</v>
      </c>
      <c r="BS706" s="211">
        <v>4.28</v>
      </c>
      <c r="BT706" s="210">
        <v>0</v>
      </c>
      <c r="BU706" s="258">
        <v>4.5723497060496872</v>
      </c>
      <c r="BV706" s="138">
        <v>8.1728813559322031E-2</v>
      </c>
    </row>
    <row r="707" spans="1:74">
      <c r="A707" s="116">
        <v>296</v>
      </c>
      <c r="B707" s="116">
        <f>COUNTIFS($D$2:D707,D707,$F$2:F707,F707)</f>
        <v>1</v>
      </c>
      <c r="C707" s="189">
        <v>9751</v>
      </c>
      <c r="D707" s="154" t="s">
        <v>1819</v>
      </c>
      <c r="E707" s="152" t="s">
        <v>816</v>
      </c>
      <c r="F707" s="326">
        <v>430206405</v>
      </c>
      <c r="G707" s="152">
        <f t="shared" si="0"/>
        <v>75</v>
      </c>
      <c r="H707" s="152" t="s">
        <v>1817</v>
      </c>
      <c r="I707" s="324" t="s">
        <v>1818</v>
      </c>
      <c r="J707" s="194" t="s">
        <v>1031</v>
      </c>
      <c r="K707" s="152" t="s">
        <v>670</v>
      </c>
      <c r="L707" s="152">
        <v>7</v>
      </c>
      <c r="M707" s="152" t="s">
        <v>1064</v>
      </c>
      <c r="N707" s="152" t="s">
        <v>409</v>
      </c>
      <c r="O707" s="152"/>
      <c r="P707" s="152" t="s">
        <v>1793</v>
      </c>
      <c r="Q707" s="116"/>
      <c r="R707" s="116"/>
      <c r="S707" s="269" t="s">
        <v>1477</v>
      </c>
      <c r="T707" s="269" t="s">
        <v>1477</v>
      </c>
      <c r="U707" s="269" t="s">
        <v>1477</v>
      </c>
      <c r="V707" s="300" t="s">
        <v>1502</v>
      </c>
      <c r="W707" s="269" t="s">
        <v>1477</v>
      </c>
      <c r="X707" s="268" t="s">
        <v>1477</v>
      </c>
      <c r="Y707" s="268" t="s">
        <v>1477</v>
      </c>
      <c r="Z707" s="116"/>
      <c r="AA707" s="327"/>
      <c r="AB707" s="116"/>
      <c r="AC707" s="218">
        <v>34500</v>
      </c>
      <c r="AD707" s="217">
        <v>183</v>
      </c>
      <c r="AE707" s="218" t="s">
        <v>1477</v>
      </c>
      <c r="AF707" s="218" t="s">
        <v>1477</v>
      </c>
      <c r="AG707" s="222" t="s">
        <v>777</v>
      </c>
      <c r="AH707" s="147" t="s">
        <v>124</v>
      </c>
      <c r="AI707" s="146" t="s">
        <v>124</v>
      </c>
      <c r="AJ707" s="145" t="s">
        <v>124</v>
      </c>
      <c r="AK707" s="116" t="s">
        <v>124</v>
      </c>
      <c r="AL707" s="116" t="s">
        <v>124</v>
      </c>
      <c r="AM707" s="116" t="s">
        <v>124</v>
      </c>
      <c r="AN707" s="116" t="s">
        <v>124</v>
      </c>
      <c r="AO707" s="116" t="s">
        <v>124</v>
      </c>
      <c r="AP707" s="116" t="s">
        <v>124</v>
      </c>
      <c r="AQ707" s="116" t="s">
        <v>124</v>
      </c>
      <c r="AR707" s="139" t="s">
        <v>124</v>
      </c>
      <c r="AS707" s="116" t="s">
        <v>124</v>
      </c>
      <c r="AT707" s="116" t="s">
        <v>124</v>
      </c>
      <c r="AU707" s="116" t="s">
        <v>124</v>
      </c>
      <c r="AV707" s="116" t="s">
        <v>124</v>
      </c>
      <c r="AW707" s="116" t="s">
        <v>124</v>
      </c>
      <c r="AX707" s="116" t="s">
        <v>124</v>
      </c>
      <c r="AY707" s="116" t="s">
        <v>124</v>
      </c>
      <c r="AZ707" s="116" t="s">
        <v>124</v>
      </c>
      <c r="BA707" s="116" t="s">
        <v>124</v>
      </c>
      <c r="BB707" s="116" t="s">
        <v>124</v>
      </c>
      <c r="BC707" s="116" t="s">
        <v>124</v>
      </c>
      <c r="BD707" s="116" t="s">
        <v>124</v>
      </c>
      <c r="BE707" s="116" t="s">
        <v>124</v>
      </c>
      <c r="BF707" s="116" t="s">
        <v>124</v>
      </c>
      <c r="BG707" s="116" t="s">
        <v>124</v>
      </c>
      <c r="BH707" s="116" t="s">
        <v>124</v>
      </c>
      <c r="BI707" s="116" t="s">
        <v>124</v>
      </c>
      <c r="BK707" s="211" t="s">
        <v>409</v>
      </c>
      <c r="BL707" s="211" t="s">
        <v>409</v>
      </c>
      <c r="BM707" s="211" t="s">
        <v>409</v>
      </c>
      <c r="BN707" s="211" t="s">
        <v>409</v>
      </c>
      <c r="BO707" s="211" t="s">
        <v>409</v>
      </c>
      <c r="BP707" s="211" t="s">
        <v>409</v>
      </c>
      <c r="BQ707" s="211" t="s">
        <v>409</v>
      </c>
      <c r="BR707" s="211" t="s">
        <v>409</v>
      </c>
      <c r="BS707" s="211" t="s">
        <v>409</v>
      </c>
      <c r="BT707" s="211" t="s">
        <v>409</v>
      </c>
      <c r="BU707" s="258">
        <v>0.36494422384419656</v>
      </c>
      <c r="BV707" s="138">
        <v>2.7180327868852459E-2</v>
      </c>
    </row>
    <row r="708" spans="1:74">
      <c r="A708" s="116">
        <v>297</v>
      </c>
      <c r="B708" s="116">
        <f>COUNTIFS($D$2:D708,D708,$F$2:F708,F708)</f>
        <v>2</v>
      </c>
      <c r="C708" s="189">
        <v>9752</v>
      </c>
      <c r="D708" s="154" t="s">
        <v>1809</v>
      </c>
      <c r="E708" s="152" t="s">
        <v>1387</v>
      </c>
      <c r="F708" s="326">
        <v>385226402</v>
      </c>
      <c r="G708" s="152">
        <f t="shared" si="0"/>
        <v>80</v>
      </c>
      <c r="H708" s="152" t="s">
        <v>1817</v>
      </c>
      <c r="I708" s="324" t="s">
        <v>60</v>
      </c>
      <c r="J708" s="153" t="s">
        <v>812</v>
      </c>
      <c r="K708" s="152" t="s">
        <v>670</v>
      </c>
      <c r="L708" s="152">
        <v>17</v>
      </c>
      <c r="M708" s="318" t="s">
        <v>1577</v>
      </c>
      <c r="N708" s="152" t="s">
        <v>409</v>
      </c>
      <c r="O708" s="318"/>
      <c r="P708" s="152" t="s">
        <v>1793</v>
      </c>
      <c r="Q708" s="112"/>
      <c r="R708" s="112"/>
      <c r="S708" s="269" t="s">
        <v>1477</v>
      </c>
      <c r="T708" s="269" t="s">
        <v>1477</v>
      </c>
      <c r="U708" s="269" t="s">
        <v>1477</v>
      </c>
      <c r="V708" s="300" t="s">
        <v>1502</v>
      </c>
      <c r="W708" s="269" t="s">
        <v>1477</v>
      </c>
      <c r="X708" s="268" t="s">
        <v>1477</v>
      </c>
      <c r="Y708" s="268" t="s">
        <v>1477</v>
      </c>
      <c r="AB708" s="112"/>
      <c r="AC708" s="218">
        <v>7347</v>
      </c>
      <c r="AD708" s="217">
        <v>73</v>
      </c>
      <c r="AE708" s="218" t="s">
        <v>1477</v>
      </c>
      <c r="AF708" s="218" t="s">
        <v>1477</v>
      </c>
      <c r="AG708" s="222" t="s">
        <v>777</v>
      </c>
      <c r="AH708" s="147">
        <v>47.1</v>
      </c>
      <c r="AI708" s="146">
        <v>41.8</v>
      </c>
      <c r="AJ708" s="145">
        <v>6.2</v>
      </c>
      <c r="AK708" s="139">
        <v>41.6</v>
      </c>
      <c r="AL708" s="144">
        <v>0.4</v>
      </c>
      <c r="AM708" s="277">
        <v>0.9</v>
      </c>
      <c r="AN708" s="280" t="s">
        <v>124</v>
      </c>
      <c r="AO708" s="139">
        <v>8.1999999999999993</v>
      </c>
      <c r="AP708" s="272" t="s">
        <v>124</v>
      </c>
      <c r="AQ708" s="139">
        <v>30.2</v>
      </c>
      <c r="AR708" s="139">
        <v>69.8</v>
      </c>
      <c r="AS708" s="142">
        <f t="shared" ref="AS708:AS743" si="3">AQ708/AR708</f>
        <v>0.43266475644699143</v>
      </c>
      <c r="AT708" s="141" t="s">
        <v>124</v>
      </c>
      <c r="AU708" s="259" t="s">
        <v>124</v>
      </c>
      <c r="AV708" s="139">
        <v>1.6</v>
      </c>
      <c r="AW708" s="139">
        <v>0.9</v>
      </c>
      <c r="AX708" s="140">
        <f t="shared" ref="AX708:AX743" si="4">BD708+BF708</f>
        <v>11.5</v>
      </c>
      <c r="AY708" s="116" t="s">
        <v>124</v>
      </c>
      <c r="AZ708" s="116" t="s">
        <v>124</v>
      </c>
      <c r="BA708" s="116" t="s">
        <v>124</v>
      </c>
      <c r="BB708" s="140">
        <f>BD708+BF708+BH708</f>
        <v>40.6</v>
      </c>
      <c r="BC708" s="118">
        <v>8.35</v>
      </c>
      <c r="BD708" s="118">
        <v>3.4</v>
      </c>
      <c r="BE708" s="118">
        <v>19.7</v>
      </c>
      <c r="BF708" s="118">
        <v>8.1</v>
      </c>
      <c r="BG708" s="118">
        <v>70.599999999999994</v>
      </c>
      <c r="BH708" s="118">
        <v>29.1</v>
      </c>
      <c r="BI708" s="116" t="s">
        <v>124</v>
      </c>
      <c r="BJ708" s="117" t="s">
        <v>173</v>
      </c>
      <c r="BK708" s="211" t="s">
        <v>409</v>
      </c>
      <c r="BL708" s="211" t="s">
        <v>409</v>
      </c>
      <c r="BM708" s="211">
        <v>177</v>
      </c>
      <c r="BN708" s="211">
        <v>24.8</v>
      </c>
      <c r="BO708" s="211">
        <v>75.2</v>
      </c>
      <c r="BP708" s="211" t="s">
        <v>409</v>
      </c>
      <c r="BQ708" s="211" t="s">
        <v>409</v>
      </c>
      <c r="BR708" s="211" t="s">
        <v>409</v>
      </c>
      <c r="BS708" s="211" t="s">
        <v>409</v>
      </c>
      <c r="BT708" s="210">
        <v>0</v>
      </c>
      <c r="BU708" s="258">
        <v>6.2729059329686088</v>
      </c>
      <c r="BV708" s="138">
        <v>0.10269565217391305</v>
      </c>
    </row>
    <row r="709" spans="1:74">
      <c r="A709" s="116">
        <v>298</v>
      </c>
      <c r="B709" s="116">
        <f>COUNTIFS($D$2:D709,D709,$F$2:F709,F709)</f>
        <v>2</v>
      </c>
      <c r="C709" s="189">
        <v>9753</v>
      </c>
      <c r="D709" s="154" t="s">
        <v>98</v>
      </c>
      <c r="E709" s="152" t="s">
        <v>1419</v>
      </c>
      <c r="F709" s="152">
        <v>5503042655</v>
      </c>
      <c r="G709" s="152">
        <f t="shared" si="0"/>
        <v>63</v>
      </c>
      <c r="H709" s="152" t="s">
        <v>1817</v>
      </c>
      <c r="I709" s="274" t="s">
        <v>99</v>
      </c>
      <c r="J709" s="153" t="s">
        <v>812</v>
      </c>
      <c r="K709" s="152" t="s">
        <v>670</v>
      </c>
      <c r="L709" s="152">
        <v>28</v>
      </c>
      <c r="M709" s="152" t="s">
        <v>860</v>
      </c>
      <c r="N709" s="152" t="s">
        <v>409</v>
      </c>
      <c r="O709" s="152"/>
      <c r="P709" s="152" t="s">
        <v>1793</v>
      </c>
      <c r="Q709" s="116"/>
      <c r="R709" s="116"/>
      <c r="S709" s="261" t="s">
        <v>1521</v>
      </c>
      <c r="T709" s="286" t="s">
        <v>1515</v>
      </c>
      <c r="U709" s="261" t="s">
        <v>1477</v>
      </c>
      <c r="V709" s="264" t="s">
        <v>1514</v>
      </c>
      <c r="W709" s="261" t="s">
        <v>1511</v>
      </c>
      <c r="X709" s="260" t="s">
        <v>1477</v>
      </c>
      <c r="Y709" s="260" t="s">
        <v>1477</v>
      </c>
      <c r="AB709" s="112"/>
      <c r="AC709" s="218">
        <v>11661</v>
      </c>
      <c r="AD709" s="217">
        <v>291</v>
      </c>
      <c r="AE709" s="218" t="s">
        <v>1477</v>
      </c>
      <c r="AF709" s="218" t="s">
        <v>1477</v>
      </c>
      <c r="AG709" s="222" t="s">
        <v>777</v>
      </c>
      <c r="AH709" s="147">
        <v>32.299999999999997</v>
      </c>
      <c r="AI709" s="146">
        <v>52.8</v>
      </c>
      <c r="AJ709" s="145">
        <v>5.9</v>
      </c>
      <c r="AK709" s="321">
        <v>13.9</v>
      </c>
      <c r="AL709" s="144">
        <v>1.4</v>
      </c>
      <c r="AM709" s="277">
        <v>6.3</v>
      </c>
      <c r="AN709" s="280" t="s">
        <v>124</v>
      </c>
      <c r="AO709" s="277">
        <v>56</v>
      </c>
      <c r="AP709" s="296">
        <v>0.34</v>
      </c>
      <c r="AQ709" s="116">
        <v>44.4</v>
      </c>
      <c r="AR709" s="139">
        <v>56.2</v>
      </c>
      <c r="AS709" s="142">
        <f t="shared" si="3"/>
        <v>0.790035587188612</v>
      </c>
      <c r="AT709" s="141">
        <v>0.7</v>
      </c>
      <c r="AU709" s="259" t="s">
        <v>124</v>
      </c>
      <c r="AV709" s="116">
        <v>28.5</v>
      </c>
      <c r="AW709" s="320">
        <v>36.4</v>
      </c>
      <c r="AX709" s="140">
        <f t="shared" si="4"/>
        <v>20</v>
      </c>
      <c r="AY709" s="118">
        <v>95.5</v>
      </c>
      <c r="AZ709" s="118">
        <v>73652</v>
      </c>
      <c r="BA709" s="140">
        <f>100-AY709</f>
        <v>4.5</v>
      </c>
      <c r="BB709" s="140">
        <f>BD709+BF709+BH709</f>
        <v>48.9</v>
      </c>
      <c r="BC709" s="118">
        <v>23.8</v>
      </c>
      <c r="BD709" s="118">
        <v>12.6</v>
      </c>
      <c r="BE709" s="118">
        <v>13.9</v>
      </c>
      <c r="BF709" s="118">
        <v>7.4</v>
      </c>
      <c r="BG709" s="118">
        <v>54.6</v>
      </c>
      <c r="BH709" s="118">
        <v>28.9</v>
      </c>
      <c r="BI709" s="116">
        <v>0.7</v>
      </c>
      <c r="BJ709" s="117" t="s">
        <v>792</v>
      </c>
      <c r="BK709" s="211" t="s">
        <v>409</v>
      </c>
      <c r="BL709" s="211" t="s">
        <v>409</v>
      </c>
      <c r="BM709" s="211">
        <v>248</v>
      </c>
      <c r="BN709" s="211">
        <v>9.1999999999999993</v>
      </c>
      <c r="BO709" s="211">
        <v>90.8</v>
      </c>
      <c r="BP709" s="211" t="s">
        <v>409</v>
      </c>
      <c r="BQ709" s="211" t="s">
        <v>409</v>
      </c>
      <c r="BR709" s="211" t="s">
        <v>409</v>
      </c>
      <c r="BS709" s="211" t="s">
        <v>409</v>
      </c>
      <c r="BT709" s="210">
        <v>0</v>
      </c>
      <c r="BU709" s="258">
        <v>5.1964220327457236</v>
      </c>
      <c r="BV709" s="138">
        <v>0.19103846153846155</v>
      </c>
    </row>
    <row r="710" spans="1:74">
      <c r="A710" s="116">
        <v>299</v>
      </c>
      <c r="B710" s="116">
        <f>COUNTIFS($D$2:D710,D710,$F$2:F710,F710)</f>
        <v>1</v>
      </c>
      <c r="C710" s="189">
        <v>9755</v>
      </c>
      <c r="D710" s="154" t="s">
        <v>581</v>
      </c>
      <c r="E710" s="152" t="s">
        <v>831</v>
      </c>
      <c r="F710" s="152">
        <v>385916420</v>
      </c>
      <c r="G710" s="152">
        <f t="shared" si="0"/>
        <v>80</v>
      </c>
      <c r="H710" s="152" t="s">
        <v>1817</v>
      </c>
      <c r="I710" s="274" t="s">
        <v>582</v>
      </c>
      <c r="J710" s="153" t="s">
        <v>812</v>
      </c>
      <c r="K710" s="152" t="s">
        <v>670</v>
      </c>
      <c r="L710" s="152">
        <v>22</v>
      </c>
      <c r="M710" s="152" t="s">
        <v>881</v>
      </c>
      <c r="N710" s="152" t="s">
        <v>409</v>
      </c>
      <c r="O710" s="152"/>
      <c r="P710" s="152" t="s">
        <v>1793</v>
      </c>
      <c r="Q710" s="116"/>
      <c r="R710" s="116"/>
      <c r="S710" s="261" t="s">
        <v>1521</v>
      </c>
      <c r="T710" s="286" t="s">
        <v>1515</v>
      </c>
      <c r="U710" s="261" t="s">
        <v>1477</v>
      </c>
      <c r="V710" s="264" t="s">
        <v>1514</v>
      </c>
      <c r="W710" s="261" t="s">
        <v>1511</v>
      </c>
      <c r="X710" s="260" t="s">
        <v>1477</v>
      </c>
      <c r="Y710" s="260" t="s">
        <v>1477</v>
      </c>
      <c r="AB710" s="112"/>
      <c r="AC710" s="218"/>
      <c r="AD710" s="217"/>
      <c r="AE710" s="218" t="s">
        <v>1477</v>
      </c>
      <c r="AF710" s="218" t="s">
        <v>1477</v>
      </c>
      <c r="AG710" s="222" t="s">
        <v>798</v>
      </c>
      <c r="AH710" s="147">
        <v>1.8</v>
      </c>
      <c r="AI710" s="146">
        <v>2.1</v>
      </c>
      <c r="AJ710" s="145">
        <v>94</v>
      </c>
      <c r="AK710" s="321">
        <v>1</v>
      </c>
      <c r="AL710" s="144">
        <v>0.13</v>
      </c>
      <c r="AM710" s="277">
        <v>5.6</v>
      </c>
      <c r="AN710" s="280" t="s">
        <v>124</v>
      </c>
      <c r="AO710" s="277">
        <v>3.25</v>
      </c>
      <c r="AP710" s="296">
        <v>0.02</v>
      </c>
      <c r="AQ710" s="116">
        <v>67.900000000000006</v>
      </c>
      <c r="AR710" s="139">
        <v>32.799999999999997</v>
      </c>
      <c r="AS710" s="142">
        <f t="shared" si="3"/>
        <v>2.0701219512195124</v>
      </c>
      <c r="AT710" s="141">
        <v>0.09</v>
      </c>
      <c r="AU710" s="259" t="s">
        <v>124</v>
      </c>
      <c r="AV710" s="116">
        <v>13.6</v>
      </c>
      <c r="AW710" s="320">
        <v>8.4</v>
      </c>
      <c r="AX710" s="140">
        <f t="shared" si="4"/>
        <v>1.5699999999999998</v>
      </c>
      <c r="AY710" s="118">
        <v>97.8</v>
      </c>
      <c r="AZ710" s="118">
        <v>117113</v>
      </c>
      <c r="BA710" s="140">
        <f>100-AY710</f>
        <v>2.2000000000000028</v>
      </c>
      <c r="BB710" s="140">
        <f>BD710+BF710+BH710</f>
        <v>1.8599999999999999</v>
      </c>
      <c r="BC710" s="118">
        <v>38.4</v>
      </c>
      <c r="BD710" s="118">
        <v>0.82</v>
      </c>
      <c r="BE710" s="118">
        <v>35</v>
      </c>
      <c r="BF710" s="118">
        <v>0.75</v>
      </c>
      <c r="BG710" s="118">
        <v>13.6</v>
      </c>
      <c r="BH710" s="118">
        <v>0.28999999999999998</v>
      </c>
      <c r="BI710" s="116">
        <v>7.0000000000000007E-2</v>
      </c>
      <c r="BJ710" s="117" t="s">
        <v>784</v>
      </c>
      <c r="BK710" s="211">
        <v>167.1</v>
      </c>
      <c r="BL710" s="211">
        <v>82.1</v>
      </c>
      <c r="BM710" s="211">
        <v>21511</v>
      </c>
      <c r="BN710" s="211">
        <v>94.6</v>
      </c>
      <c r="BO710" s="211">
        <v>5.4</v>
      </c>
      <c r="BP710" s="211">
        <v>74.599999999999994</v>
      </c>
      <c r="BQ710" s="211" t="s">
        <v>411</v>
      </c>
      <c r="BR710" s="211" t="s">
        <v>409</v>
      </c>
      <c r="BS710" s="211">
        <v>15.24</v>
      </c>
      <c r="BT710" s="210" t="s">
        <v>799</v>
      </c>
      <c r="BU710" s="258">
        <v>58.852772324350049</v>
      </c>
      <c r="BV710" s="138">
        <v>5.9728679245283018</v>
      </c>
    </row>
    <row r="711" spans="1:74">
      <c r="A711" s="116">
        <v>300</v>
      </c>
      <c r="B711" s="116">
        <f>COUNTIFS($D$2:D711,D711,$F$2:F711,F711)</f>
        <v>1</v>
      </c>
      <c r="C711" s="189">
        <v>9780</v>
      </c>
      <c r="D711" s="154" t="s">
        <v>1589</v>
      </c>
      <c r="E711" s="152" t="s">
        <v>1816</v>
      </c>
      <c r="F711" s="152">
        <v>6554061052</v>
      </c>
      <c r="G711" s="152">
        <f t="shared" si="0"/>
        <v>53</v>
      </c>
      <c r="H711" s="152" t="s">
        <v>1815</v>
      </c>
      <c r="I711" s="274" t="s">
        <v>60</v>
      </c>
      <c r="J711" s="153" t="s">
        <v>812</v>
      </c>
      <c r="K711" s="152" t="s">
        <v>670</v>
      </c>
      <c r="L711" s="152">
        <v>6</v>
      </c>
      <c r="M711" s="152">
        <v>3</v>
      </c>
      <c r="N711" s="152" t="s">
        <v>409</v>
      </c>
      <c r="O711" s="152" t="s">
        <v>1793</v>
      </c>
      <c r="P711" s="152" t="s">
        <v>1793</v>
      </c>
      <c r="Q711" s="116"/>
      <c r="R711" s="116"/>
      <c r="S711" s="269" t="s">
        <v>1477</v>
      </c>
      <c r="T711" s="269" t="s">
        <v>1477</v>
      </c>
      <c r="U711" s="269" t="s">
        <v>1477</v>
      </c>
      <c r="V711" s="300" t="s">
        <v>1502</v>
      </c>
      <c r="W711" s="269" t="s">
        <v>1477</v>
      </c>
      <c r="X711" s="268" t="s">
        <v>1477</v>
      </c>
      <c r="Y711" s="268" t="s">
        <v>1477</v>
      </c>
      <c r="AB711" s="112"/>
      <c r="AC711" s="218" t="s">
        <v>1477</v>
      </c>
      <c r="AD711" s="217" t="s">
        <v>1477</v>
      </c>
      <c r="AE711" s="218" t="s">
        <v>1477</v>
      </c>
      <c r="AF711" s="218" t="s">
        <v>1477</v>
      </c>
      <c r="AG711" s="222" t="s">
        <v>777</v>
      </c>
      <c r="AH711" s="147">
        <v>24.4</v>
      </c>
      <c r="AI711" s="146">
        <v>55.6</v>
      </c>
      <c r="AJ711" s="145">
        <v>14</v>
      </c>
      <c r="AK711" s="321">
        <v>20.6</v>
      </c>
      <c r="AL711" s="144">
        <v>0.7</v>
      </c>
      <c r="AM711" s="277">
        <v>2.7</v>
      </c>
      <c r="AN711" s="280" t="s">
        <v>124</v>
      </c>
      <c r="AO711" s="277">
        <v>0.3</v>
      </c>
      <c r="AP711" s="296" t="s">
        <v>124</v>
      </c>
      <c r="AQ711" s="116">
        <v>41.3</v>
      </c>
      <c r="AR711" s="139">
        <v>58.7</v>
      </c>
      <c r="AS711" s="142">
        <f t="shared" si="3"/>
        <v>0.70357751277683123</v>
      </c>
      <c r="AT711" s="141" t="s">
        <v>124</v>
      </c>
      <c r="AU711" s="259" t="s">
        <v>124</v>
      </c>
      <c r="AV711" s="116">
        <v>0.1</v>
      </c>
      <c r="AW711" s="320">
        <v>0.2</v>
      </c>
      <c r="AX711" s="140">
        <f t="shared" si="4"/>
        <v>29.5</v>
      </c>
      <c r="AY711" s="118" t="s">
        <v>124</v>
      </c>
      <c r="AZ711" s="118" t="s">
        <v>124</v>
      </c>
      <c r="BA711" s="140" t="s">
        <v>124</v>
      </c>
      <c r="BB711" s="140">
        <f>BD711+BF711+BH711</f>
        <v>55</v>
      </c>
      <c r="BC711" s="118">
        <v>21.9</v>
      </c>
      <c r="BD711" s="118">
        <v>12.2</v>
      </c>
      <c r="BE711" s="118">
        <v>31.1</v>
      </c>
      <c r="BF711" s="118">
        <v>17.3</v>
      </c>
      <c r="BG711" s="118">
        <v>45.8</v>
      </c>
      <c r="BH711" s="118">
        <v>25.5</v>
      </c>
      <c r="BI711" s="116" t="s">
        <v>124</v>
      </c>
      <c r="BJ711" s="117" t="s">
        <v>172</v>
      </c>
      <c r="BK711" s="211" t="s">
        <v>409</v>
      </c>
      <c r="BL711" s="211" t="s">
        <v>409</v>
      </c>
      <c r="BM711" s="211">
        <v>93</v>
      </c>
      <c r="BN711" s="211">
        <v>14</v>
      </c>
      <c r="BO711" s="211">
        <v>86</v>
      </c>
      <c r="BP711" s="211" t="s">
        <v>409</v>
      </c>
      <c r="BQ711" s="211" t="s">
        <v>409</v>
      </c>
      <c r="BR711" s="211" t="s">
        <v>409</v>
      </c>
      <c r="BS711" s="211" t="s">
        <v>409</v>
      </c>
      <c r="BT711" s="210">
        <v>0</v>
      </c>
      <c r="BU711" s="258">
        <v>7.6618705035971226</v>
      </c>
      <c r="BV711" s="138">
        <v>4.8226415094339621E-2</v>
      </c>
    </row>
    <row r="712" spans="1:74">
      <c r="A712" s="116">
        <v>301</v>
      </c>
      <c r="B712" s="116">
        <f>COUNTIFS($D$2:D712,D712,$F$2:F712,F712)</f>
        <v>3</v>
      </c>
      <c r="C712" s="189">
        <v>9781</v>
      </c>
      <c r="D712" s="154" t="s">
        <v>356</v>
      </c>
      <c r="E712" s="152" t="s">
        <v>242</v>
      </c>
      <c r="F712" s="152">
        <v>6404271181</v>
      </c>
      <c r="G712" s="152">
        <f t="shared" si="0"/>
        <v>54</v>
      </c>
      <c r="H712" s="152" t="s">
        <v>1815</v>
      </c>
      <c r="I712" s="274" t="s">
        <v>1814</v>
      </c>
      <c r="J712" s="153" t="s">
        <v>812</v>
      </c>
      <c r="K712" s="152" t="s">
        <v>670</v>
      </c>
      <c r="L712" s="152">
        <v>35</v>
      </c>
      <c r="M712" s="152" t="s">
        <v>868</v>
      </c>
      <c r="N712" s="152" t="s">
        <v>409</v>
      </c>
      <c r="O712" s="152" t="s">
        <v>1793</v>
      </c>
      <c r="P712" s="152" t="s">
        <v>1793</v>
      </c>
      <c r="Q712" s="116"/>
      <c r="R712" s="116"/>
      <c r="S712" s="261" t="s">
        <v>1521</v>
      </c>
      <c r="T712" s="286" t="s">
        <v>1515</v>
      </c>
      <c r="U712" s="261" t="s">
        <v>1477</v>
      </c>
      <c r="V712" s="264" t="s">
        <v>1514</v>
      </c>
      <c r="W712" s="261" t="s">
        <v>1511</v>
      </c>
      <c r="X712" s="260" t="s">
        <v>1477</v>
      </c>
      <c r="Y712" s="260" t="s">
        <v>1477</v>
      </c>
      <c r="AB712" s="112"/>
      <c r="AC712" s="218">
        <v>36524</v>
      </c>
      <c r="AD712" s="217">
        <v>913</v>
      </c>
      <c r="AE712" s="218" t="s">
        <v>1477</v>
      </c>
      <c r="AF712" s="218" t="s">
        <v>1477</v>
      </c>
      <c r="AG712" s="222" t="s">
        <v>781</v>
      </c>
      <c r="AH712" s="147">
        <v>28.1</v>
      </c>
      <c r="AI712" s="146">
        <v>66.7</v>
      </c>
      <c r="AJ712" s="145">
        <v>2.4</v>
      </c>
      <c r="AK712" s="321">
        <v>18.100000000000001</v>
      </c>
      <c r="AL712" s="144">
        <v>0.14000000000000001</v>
      </c>
      <c r="AM712" s="277">
        <v>0.64</v>
      </c>
      <c r="AN712" s="280" t="s">
        <v>124</v>
      </c>
      <c r="AO712" s="277">
        <v>39.200000000000003</v>
      </c>
      <c r="AP712" s="272">
        <v>0.23</v>
      </c>
      <c r="AQ712" s="116">
        <v>25.2</v>
      </c>
      <c r="AR712" s="139">
        <v>75.5</v>
      </c>
      <c r="AS712" s="142">
        <f t="shared" si="3"/>
        <v>0.33377483443708611</v>
      </c>
      <c r="AT712" s="141">
        <v>0.3</v>
      </c>
      <c r="AU712" s="259" t="s">
        <v>124</v>
      </c>
      <c r="AV712" s="116">
        <v>5.9</v>
      </c>
      <c r="AW712" s="320">
        <v>10.4</v>
      </c>
      <c r="AX712" s="140">
        <f t="shared" si="4"/>
        <v>0</v>
      </c>
      <c r="BA712" s="140"/>
      <c r="BB712" s="140"/>
      <c r="BI712" s="116">
        <v>0.9</v>
      </c>
      <c r="BJ712" s="117" t="s">
        <v>792</v>
      </c>
      <c r="BK712" s="211" t="s">
        <v>409</v>
      </c>
      <c r="BL712" s="211" t="s">
        <v>409</v>
      </c>
      <c r="BM712" s="211">
        <v>220</v>
      </c>
      <c r="BN712" s="211">
        <v>10.9</v>
      </c>
      <c r="BO712" s="211">
        <v>89.1</v>
      </c>
      <c r="BP712" s="211" t="s">
        <v>409</v>
      </c>
      <c r="BQ712" s="211" t="s">
        <v>409</v>
      </c>
      <c r="BR712" s="211" t="s">
        <v>409</v>
      </c>
      <c r="BS712" s="211" t="s">
        <v>409</v>
      </c>
      <c r="BT712" s="210" t="s">
        <v>1813</v>
      </c>
      <c r="BU712" s="258">
        <v>30.813096687383865</v>
      </c>
      <c r="BV712" s="138">
        <v>0.17487272727272726</v>
      </c>
    </row>
    <row r="713" spans="1:74">
      <c r="A713" s="116">
        <v>302</v>
      </c>
      <c r="B713" s="116">
        <f>COUNTIFS($D$2:D713,D713,$F$2:F713,F713)</f>
        <v>5</v>
      </c>
      <c r="C713" s="189">
        <v>9812</v>
      </c>
      <c r="D713" s="154" t="s">
        <v>900</v>
      </c>
      <c r="E713" s="152" t="s">
        <v>899</v>
      </c>
      <c r="F713" s="325" t="s">
        <v>898</v>
      </c>
      <c r="G713" s="152">
        <v>15</v>
      </c>
      <c r="H713" s="152" t="s">
        <v>1811</v>
      </c>
      <c r="I713" s="324" t="s">
        <v>1522</v>
      </c>
      <c r="J713" s="323" t="s">
        <v>1278</v>
      </c>
      <c r="K713" s="152" t="s">
        <v>670</v>
      </c>
      <c r="L713" s="152">
        <v>13</v>
      </c>
      <c r="M713" s="152" t="s">
        <v>881</v>
      </c>
      <c r="N713" s="152" t="s">
        <v>409</v>
      </c>
      <c r="O713" s="152"/>
      <c r="P713" s="152" t="s">
        <v>1793</v>
      </c>
      <c r="Q713" s="116"/>
      <c r="R713" s="116"/>
      <c r="S713" s="261" t="s">
        <v>1521</v>
      </c>
      <c r="T713" s="286" t="s">
        <v>1515</v>
      </c>
      <c r="U713" s="261" t="s">
        <v>1477</v>
      </c>
      <c r="V713" s="264" t="s">
        <v>1514</v>
      </c>
      <c r="W713" s="261" t="s">
        <v>1511</v>
      </c>
      <c r="X713" s="260" t="s">
        <v>1477</v>
      </c>
      <c r="Y713" s="260" t="s">
        <v>1477</v>
      </c>
      <c r="AB713" s="112"/>
      <c r="AC713" s="218">
        <v>366767</v>
      </c>
      <c r="AD713" s="217">
        <v>94691</v>
      </c>
      <c r="AE713" s="218">
        <v>3</v>
      </c>
      <c r="AF713" s="218">
        <v>29.8</v>
      </c>
      <c r="AG713" s="222" t="s">
        <v>781</v>
      </c>
      <c r="AH713" s="147">
        <v>32.6</v>
      </c>
      <c r="AI713" s="146">
        <v>16</v>
      </c>
      <c r="AJ713" s="145">
        <v>50.3</v>
      </c>
      <c r="AK713" s="321">
        <v>22.4</v>
      </c>
      <c r="AL713" s="144">
        <v>0.46</v>
      </c>
      <c r="AM713" s="277">
        <v>1.8</v>
      </c>
      <c r="AN713" s="280" t="s">
        <v>124</v>
      </c>
      <c r="AO713" s="277">
        <v>19.399999999999999</v>
      </c>
      <c r="AP713" s="272">
        <v>0.05</v>
      </c>
      <c r="AQ713" s="116">
        <v>66.400000000000006</v>
      </c>
      <c r="AR713" s="139">
        <v>34</v>
      </c>
      <c r="AS713" s="142">
        <f t="shared" si="3"/>
        <v>1.9529411764705884</v>
      </c>
      <c r="AT713" s="141">
        <v>0.7</v>
      </c>
      <c r="AU713" s="259" t="s">
        <v>124</v>
      </c>
      <c r="AV713" s="116">
        <v>31.1</v>
      </c>
      <c r="AW713" s="320">
        <v>11.5</v>
      </c>
      <c r="AX713" s="140">
        <f t="shared" si="4"/>
        <v>7.03</v>
      </c>
      <c r="BA713" s="140"/>
      <c r="BB713" s="140"/>
      <c r="BD713" s="118">
        <v>3.68</v>
      </c>
      <c r="BF713" s="118">
        <v>3.35</v>
      </c>
      <c r="BH713" s="140">
        <v>7.39</v>
      </c>
      <c r="BI713" s="139">
        <v>0.81</v>
      </c>
      <c r="BJ713" s="116" t="s">
        <v>790</v>
      </c>
      <c r="BK713" s="211">
        <v>21.2</v>
      </c>
      <c r="BL713" s="211" t="s">
        <v>409</v>
      </c>
      <c r="BM713" s="211" t="s">
        <v>409</v>
      </c>
      <c r="BN713" s="211" t="s">
        <v>409</v>
      </c>
      <c r="BO713" s="211" t="s">
        <v>409</v>
      </c>
      <c r="BP713" s="211" t="s">
        <v>409</v>
      </c>
      <c r="BQ713" s="211" t="s">
        <v>409</v>
      </c>
      <c r="BR713" s="211" t="s">
        <v>409</v>
      </c>
      <c r="BS713" s="211" t="s">
        <v>409</v>
      </c>
      <c r="BT713" s="211">
        <v>0</v>
      </c>
      <c r="BU713" s="258">
        <v>63.481260106851167</v>
      </c>
      <c r="BV713" s="138">
        <v>10.881578947368421</v>
      </c>
    </row>
    <row r="714" spans="1:74">
      <c r="A714" s="116">
        <v>303</v>
      </c>
      <c r="B714" s="116">
        <f>COUNTIFS($D$2:D714,D714,$F$2:F714,F714)</f>
        <v>1</v>
      </c>
      <c r="C714" s="189">
        <v>9818</v>
      </c>
      <c r="D714" s="154" t="s">
        <v>1737</v>
      </c>
      <c r="E714" s="152" t="s">
        <v>1320</v>
      </c>
      <c r="F714" s="152">
        <v>6251061828</v>
      </c>
      <c r="G714" s="152">
        <f t="shared" ref="G714:G721" si="5">LEFT(H714,4)-CONCATENATE(19,LEFT(F714,2))</f>
        <v>56</v>
      </c>
      <c r="H714" s="152" t="s">
        <v>1811</v>
      </c>
      <c r="I714" s="274" t="s">
        <v>1735</v>
      </c>
      <c r="J714" s="153" t="s">
        <v>812</v>
      </c>
      <c r="K714" s="152" t="s">
        <v>670</v>
      </c>
      <c r="L714" s="152">
        <v>8</v>
      </c>
      <c r="M714" s="152" t="s">
        <v>881</v>
      </c>
      <c r="N714" s="152" t="s">
        <v>409</v>
      </c>
      <c r="O714" s="152"/>
      <c r="P714" s="152" t="s">
        <v>1793</v>
      </c>
      <c r="Q714" s="116"/>
      <c r="R714" s="116"/>
      <c r="S714" s="261" t="s">
        <v>1521</v>
      </c>
      <c r="T714" s="286" t="s">
        <v>1515</v>
      </c>
      <c r="U714" s="261" t="s">
        <v>1477</v>
      </c>
      <c r="V714" s="264" t="s">
        <v>1514</v>
      </c>
      <c r="W714" s="261" t="s">
        <v>1511</v>
      </c>
      <c r="X714" s="260" t="s">
        <v>1477</v>
      </c>
      <c r="Y714" s="260" t="s">
        <v>1477</v>
      </c>
      <c r="AB714" s="112"/>
      <c r="AC714" s="218">
        <v>70991</v>
      </c>
      <c r="AD714" s="217">
        <v>709</v>
      </c>
      <c r="AE714" s="218" t="s">
        <v>1477</v>
      </c>
      <c r="AF714" s="218" t="s">
        <v>1477</v>
      </c>
      <c r="AG714" s="127" t="s">
        <v>777</v>
      </c>
      <c r="AH714" s="147">
        <v>37.700000000000003</v>
      </c>
      <c r="AI714" s="146">
        <v>30.6</v>
      </c>
      <c r="AJ714" s="145">
        <v>30</v>
      </c>
      <c r="AK714" s="321">
        <v>27.2</v>
      </c>
      <c r="AL714" s="144">
        <v>0.43</v>
      </c>
      <c r="AM714" s="277">
        <v>1.3</v>
      </c>
      <c r="AN714" s="280" t="s">
        <v>124</v>
      </c>
      <c r="AO714" s="277">
        <v>14.2</v>
      </c>
      <c r="AP714" s="272">
        <v>4.2000000000000003E-2</v>
      </c>
      <c r="AQ714" s="116">
        <v>54.6</v>
      </c>
      <c r="AR714" s="139">
        <v>45.8</v>
      </c>
      <c r="AS714" s="142">
        <f t="shared" si="3"/>
        <v>1.1921397379912664</v>
      </c>
      <c r="AT714" s="141">
        <v>0.4</v>
      </c>
      <c r="AU714" s="259" t="s">
        <v>124</v>
      </c>
      <c r="AV714" s="116">
        <v>13.3</v>
      </c>
      <c r="AW714" s="320">
        <v>15.5</v>
      </c>
      <c r="AX714" s="140">
        <f t="shared" si="4"/>
        <v>0</v>
      </c>
      <c r="BA714" s="140"/>
      <c r="BB714" s="140"/>
      <c r="BI714" s="116">
        <v>0.53</v>
      </c>
      <c r="BJ714" s="116" t="s">
        <v>172</v>
      </c>
      <c r="BK714" s="211">
        <v>2.4</v>
      </c>
      <c r="BL714" s="211">
        <v>2.4</v>
      </c>
      <c r="BM714" s="211">
        <v>609</v>
      </c>
      <c r="BN714" s="211">
        <v>42.7</v>
      </c>
      <c r="BO714" s="211">
        <v>57.3</v>
      </c>
      <c r="BP714" s="211">
        <v>1.3</v>
      </c>
      <c r="BQ714" s="211">
        <v>314.60000000000002</v>
      </c>
      <c r="BR714" s="211">
        <v>38.1</v>
      </c>
      <c r="BS714" s="211">
        <v>4.8</v>
      </c>
      <c r="BT714" s="210">
        <v>0</v>
      </c>
      <c r="BU714" s="258">
        <v>3.1664217625560456</v>
      </c>
      <c r="BV714" s="138">
        <v>0.17508333333333334</v>
      </c>
    </row>
    <row r="715" spans="1:74">
      <c r="A715" s="116">
        <v>304</v>
      </c>
      <c r="B715" s="116">
        <f>COUNTIFS($D$2:D715,D715,$F$2:F715,F715)</f>
        <v>2</v>
      </c>
      <c r="C715" s="189">
        <v>9819</v>
      </c>
      <c r="D715" s="154" t="s">
        <v>1623</v>
      </c>
      <c r="E715" s="152" t="s">
        <v>992</v>
      </c>
      <c r="F715" s="152">
        <v>6407210733</v>
      </c>
      <c r="G715" s="152">
        <f t="shared" si="5"/>
        <v>54</v>
      </c>
      <c r="H715" s="152" t="s">
        <v>1811</v>
      </c>
      <c r="I715" s="274" t="s">
        <v>60</v>
      </c>
      <c r="J715" s="153" t="s">
        <v>812</v>
      </c>
      <c r="K715" s="152" t="s">
        <v>670</v>
      </c>
      <c r="L715" s="152">
        <v>4</v>
      </c>
      <c r="M715" s="152" t="s">
        <v>881</v>
      </c>
      <c r="N715" s="152" t="s">
        <v>409</v>
      </c>
      <c r="O715" s="152"/>
      <c r="P715" s="152" t="s">
        <v>1793</v>
      </c>
      <c r="Q715" s="116"/>
      <c r="R715" s="116"/>
      <c r="S715" s="269" t="s">
        <v>1477</v>
      </c>
      <c r="T715" s="269" t="s">
        <v>1477</v>
      </c>
      <c r="U715" s="269" t="s">
        <v>1477</v>
      </c>
      <c r="V715" s="300" t="s">
        <v>1502</v>
      </c>
      <c r="W715" s="269" t="s">
        <v>1477</v>
      </c>
      <c r="X715" s="268" t="s">
        <v>1477</v>
      </c>
      <c r="Y715" s="268" t="s">
        <v>1477</v>
      </c>
      <c r="AB715" s="112"/>
      <c r="AC715" s="218"/>
      <c r="AD715" s="217"/>
      <c r="AE715" s="218" t="s">
        <v>1477</v>
      </c>
      <c r="AF715" s="218" t="s">
        <v>1477</v>
      </c>
      <c r="AG715" s="127" t="s">
        <v>781</v>
      </c>
      <c r="AH715" s="147">
        <v>60</v>
      </c>
      <c r="AI715" s="146">
        <v>28.1</v>
      </c>
      <c r="AJ715" s="145">
        <v>6.9</v>
      </c>
      <c r="AK715" s="321">
        <v>55.7</v>
      </c>
      <c r="AL715" s="144">
        <v>0.9</v>
      </c>
      <c r="AM715" s="277">
        <v>1.4</v>
      </c>
      <c r="AN715" s="280" t="s">
        <v>124</v>
      </c>
      <c r="AO715" s="277">
        <v>27</v>
      </c>
      <c r="AP715" s="272" t="s">
        <v>124</v>
      </c>
      <c r="AQ715" s="116">
        <v>56.7</v>
      </c>
      <c r="AR715" s="139">
        <v>43.3</v>
      </c>
      <c r="AS715" s="142">
        <f t="shared" si="3"/>
        <v>1.3094688221709008</v>
      </c>
      <c r="AT715" s="141" t="s">
        <v>124</v>
      </c>
      <c r="AU715" s="259" t="s">
        <v>124</v>
      </c>
      <c r="AV715" s="116">
        <v>6.6</v>
      </c>
      <c r="AW715" s="320">
        <v>7.7</v>
      </c>
      <c r="AX715" s="140">
        <f t="shared" si="4"/>
        <v>13.399999999999999</v>
      </c>
      <c r="AY715" s="118" t="s">
        <v>124</v>
      </c>
      <c r="AZ715" s="118" t="s">
        <v>124</v>
      </c>
      <c r="BA715" s="140" t="s">
        <v>124</v>
      </c>
      <c r="BB715" s="140">
        <f>BD715+BF715+BH715</f>
        <v>27.799999999999997</v>
      </c>
      <c r="BC715" s="118">
        <v>19</v>
      </c>
      <c r="BD715" s="118">
        <v>5.3</v>
      </c>
      <c r="BE715" s="118">
        <v>28.8</v>
      </c>
      <c r="BF715" s="118">
        <v>8.1</v>
      </c>
      <c r="BG715" s="118">
        <v>51.4</v>
      </c>
      <c r="BH715" s="118">
        <v>14.4</v>
      </c>
      <c r="BI715" s="116" t="s">
        <v>124</v>
      </c>
      <c r="BJ715" s="117" t="s">
        <v>793</v>
      </c>
      <c r="BK715" s="211" t="s">
        <v>409</v>
      </c>
      <c r="BL715" s="211" t="s">
        <v>409</v>
      </c>
      <c r="BM715" s="211">
        <v>319</v>
      </c>
      <c r="BN715" s="211">
        <v>45.1</v>
      </c>
      <c r="BO715" s="211">
        <v>54.9</v>
      </c>
      <c r="BP715" s="211">
        <v>1</v>
      </c>
      <c r="BQ715" s="211" t="s">
        <v>409</v>
      </c>
      <c r="BR715" s="211" t="s">
        <v>409</v>
      </c>
      <c r="BS715" s="211">
        <v>2.64</v>
      </c>
      <c r="BT715" s="210">
        <v>0</v>
      </c>
      <c r="BU715" s="258">
        <v>11.552612214863871</v>
      </c>
      <c r="BV715" s="138">
        <v>4.4857142857142852E-2</v>
      </c>
    </row>
    <row r="716" spans="1:74">
      <c r="A716" s="116">
        <v>305</v>
      </c>
      <c r="B716" s="116">
        <f>COUNTIFS($D$2:D716,D716,$F$2:F716,F716)</f>
        <v>3</v>
      </c>
      <c r="C716" s="189">
        <v>9820</v>
      </c>
      <c r="D716" s="154" t="s">
        <v>103</v>
      </c>
      <c r="E716" s="152" t="s">
        <v>1116</v>
      </c>
      <c r="F716" s="152">
        <v>6008271885</v>
      </c>
      <c r="G716" s="152">
        <f t="shared" si="5"/>
        <v>58</v>
      </c>
      <c r="H716" s="152" t="s">
        <v>1811</v>
      </c>
      <c r="I716" s="274" t="s">
        <v>1812</v>
      </c>
      <c r="J716" s="153" t="s">
        <v>812</v>
      </c>
      <c r="K716" s="152" t="s">
        <v>670</v>
      </c>
      <c r="L716" s="152">
        <v>16</v>
      </c>
      <c r="M716" s="152" t="s">
        <v>1344</v>
      </c>
      <c r="N716" s="152" t="s">
        <v>409</v>
      </c>
      <c r="O716" s="152"/>
      <c r="P716" s="152" t="s">
        <v>1793</v>
      </c>
      <c r="Q716" s="116"/>
      <c r="R716" s="116"/>
      <c r="S716" s="261" t="s">
        <v>1521</v>
      </c>
      <c r="T716" s="286" t="s">
        <v>1515</v>
      </c>
      <c r="U716" s="261" t="s">
        <v>1477</v>
      </c>
      <c r="V716" s="264" t="s">
        <v>1514</v>
      </c>
      <c r="W716" s="261" t="s">
        <v>1511</v>
      </c>
      <c r="X716" s="260" t="s">
        <v>1477</v>
      </c>
      <c r="Y716" s="260" t="s">
        <v>1477</v>
      </c>
      <c r="AC716" s="218">
        <v>98047</v>
      </c>
      <c r="AD716" s="217">
        <v>7353</v>
      </c>
      <c r="AE716" s="218" t="s">
        <v>1477</v>
      </c>
      <c r="AF716" s="218" t="s">
        <v>1477</v>
      </c>
      <c r="AG716" s="127" t="s">
        <v>777</v>
      </c>
      <c r="AH716" s="147">
        <v>16.2</v>
      </c>
      <c r="AI716" s="146">
        <v>31.1</v>
      </c>
      <c r="AJ716" s="145">
        <v>50.6</v>
      </c>
      <c r="AK716" s="321">
        <v>8.4</v>
      </c>
      <c r="AL716" s="144">
        <v>0.19</v>
      </c>
      <c r="AM716" s="277">
        <v>1.1000000000000001</v>
      </c>
      <c r="AN716" s="280" t="s">
        <v>124</v>
      </c>
      <c r="AO716" s="277">
        <v>4.5</v>
      </c>
      <c r="AP716" s="272">
        <v>0.09</v>
      </c>
      <c r="AQ716" s="116">
        <v>62</v>
      </c>
      <c r="AR716" s="139">
        <v>38.6</v>
      </c>
      <c r="AS716" s="142">
        <f t="shared" si="3"/>
        <v>1.6062176165803108</v>
      </c>
      <c r="AT716" s="141">
        <v>0.3</v>
      </c>
      <c r="AU716" s="259" t="s">
        <v>124</v>
      </c>
      <c r="AV716" s="116">
        <v>5</v>
      </c>
      <c r="AW716" s="320">
        <v>16.899999999999999</v>
      </c>
      <c r="AX716" s="140">
        <f t="shared" si="4"/>
        <v>0</v>
      </c>
      <c r="BA716" s="140"/>
      <c r="BB716" s="140"/>
      <c r="BI716" s="116">
        <v>0.47</v>
      </c>
      <c r="BJ716" s="117" t="s">
        <v>786</v>
      </c>
      <c r="BK716" s="211">
        <v>8.9</v>
      </c>
      <c r="BL716" s="211">
        <v>7.7</v>
      </c>
      <c r="BM716" s="211">
        <v>1865</v>
      </c>
      <c r="BN716" s="211">
        <v>55.4</v>
      </c>
      <c r="BO716" s="211">
        <v>44.6</v>
      </c>
      <c r="BP716" s="211">
        <v>4.0999999999999996</v>
      </c>
      <c r="BQ716" s="211">
        <v>2424</v>
      </c>
      <c r="BR716" s="211">
        <v>294</v>
      </c>
      <c r="BS716" s="211">
        <v>8.76</v>
      </c>
      <c r="BT716" s="210">
        <v>0</v>
      </c>
      <c r="BU716" s="258">
        <v>4.2803920295969364</v>
      </c>
      <c r="BV716" s="138">
        <v>0.95576811594202904</v>
      </c>
    </row>
    <row r="717" spans="1:74">
      <c r="A717" s="116">
        <v>306</v>
      </c>
      <c r="B717" s="116">
        <f>COUNTIFS($D$2:D717,D717,$F$2:F717,F717)</f>
        <v>2</v>
      </c>
      <c r="C717" s="189">
        <v>9822</v>
      </c>
      <c r="D717" s="154" t="s">
        <v>1028</v>
      </c>
      <c r="E717" s="266" t="s">
        <v>1027</v>
      </c>
      <c r="F717" s="266">
        <v>5904130001</v>
      </c>
      <c r="G717" s="266">
        <f t="shared" si="5"/>
        <v>59</v>
      </c>
      <c r="H717" s="266" t="s">
        <v>1811</v>
      </c>
      <c r="I717" s="281" t="s">
        <v>1810</v>
      </c>
      <c r="J717" s="153" t="s">
        <v>812</v>
      </c>
      <c r="K717" s="152" t="s">
        <v>670</v>
      </c>
      <c r="L717" s="266">
        <v>10</v>
      </c>
      <c r="M717" s="266" t="s">
        <v>1605</v>
      </c>
      <c r="N717" s="266" t="s">
        <v>409</v>
      </c>
      <c r="O717" s="266"/>
      <c r="P717" s="266" t="s">
        <v>1793</v>
      </c>
      <c r="Q717" s="116"/>
      <c r="R717" s="116"/>
      <c r="S717" s="269" t="s">
        <v>1477</v>
      </c>
      <c r="T717" s="269" t="s">
        <v>1477</v>
      </c>
      <c r="U717" s="269" t="s">
        <v>1477</v>
      </c>
      <c r="V717" s="300" t="s">
        <v>1502</v>
      </c>
      <c r="W717" s="269" t="s">
        <v>1477</v>
      </c>
      <c r="X717" s="268" t="s">
        <v>1477</v>
      </c>
      <c r="Y717" s="268" t="s">
        <v>1477</v>
      </c>
      <c r="AC717" s="218">
        <v>4098</v>
      </c>
      <c r="AD717" s="217">
        <v>40.9</v>
      </c>
      <c r="AE717" s="218" t="s">
        <v>1477</v>
      </c>
      <c r="AF717" s="218" t="s">
        <v>1477</v>
      </c>
      <c r="AG717" s="127" t="s">
        <v>781</v>
      </c>
      <c r="AH717" s="147">
        <v>55.4</v>
      </c>
      <c r="AI717" s="146">
        <v>32.5</v>
      </c>
      <c r="AJ717" s="145">
        <v>9</v>
      </c>
      <c r="AK717" s="321">
        <v>49.3</v>
      </c>
      <c r="AL717" s="144">
        <v>1.3</v>
      </c>
      <c r="AM717" s="277">
        <v>2.2999999999999998</v>
      </c>
      <c r="AN717" s="280" t="s">
        <v>124</v>
      </c>
      <c r="AO717" s="277">
        <v>18</v>
      </c>
      <c r="AP717" s="272" t="s">
        <v>124</v>
      </c>
      <c r="AQ717" s="116">
        <v>49.7</v>
      </c>
      <c r="AR717" s="139">
        <v>50.3</v>
      </c>
      <c r="AS717" s="142">
        <f t="shared" si="3"/>
        <v>0.98807157057654083</v>
      </c>
      <c r="AT717" s="141" t="s">
        <v>124</v>
      </c>
      <c r="AU717" s="259" t="s">
        <v>124</v>
      </c>
      <c r="AV717" s="116">
        <v>5</v>
      </c>
      <c r="AW717" s="320">
        <v>5.5</v>
      </c>
      <c r="AX717" s="140">
        <f t="shared" si="4"/>
        <v>23.1</v>
      </c>
      <c r="AY717" s="118" t="s">
        <v>124</v>
      </c>
      <c r="AZ717" s="118" t="s">
        <v>124</v>
      </c>
      <c r="BA717" s="140" t="s">
        <v>124</v>
      </c>
      <c r="BB717" s="140">
        <f>BD717+BF717+BH717</f>
        <v>32.299999999999997</v>
      </c>
      <c r="BC717" s="140">
        <v>40.700000000000003</v>
      </c>
      <c r="BD717" s="140">
        <v>13.2</v>
      </c>
      <c r="BE717" s="140">
        <v>30.3</v>
      </c>
      <c r="BF717" s="140">
        <v>9.9</v>
      </c>
      <c r="BG717" s="140">
        <v>28.4</v>
      </c>
      <c r="BH717" s="140">
        <v>9.1999999999999993</v>
      </c>
      <c r="BI717" s="116" t="s">
        <v>124</v>
      </c>
      <c r="BJ717" s="117" t="s">
        <v>793</v>
      </c>
      <c r="BK717" s="211">
        <v>13.6</v>
      </c>
      <c r="BL717" s="211" t="s">
        <v>409</v>
      </c>
      <c r="BM717" s="211">
        <v>430</v>
      </c>
      <c r="BN717" s="211">
        <v>30</v>
      </c>
      <c r="BO717" s="211">
        <v>70</v>
      </c>
      <c r="BP717" s="211" t="s">
        <v>409</v>
      </c>
      <c r="BQ717" s="211" t="s">
        <v>409</v>
      </c>
      <c r="BR717" s="211" t="s">
        <v>409</v>
      </c>
      <c r="BS717" s="211" t="s">
        <v>409</v>
      </c>
      <c r="BT717" s="210">
        <v>0</v>
      </c>
      <c r="BU717" s="258">
        <v>15.133159268929504</v>
      </c>
      <c r="BV717" s="138">
        <v>5.6823529411764703E-2</v>
      </c>
    </row>
    <row r="718" spans="1:74">
      <c r="A718" s="116">
        <v>307</v>
      </c>
      <c r="B718" s="116">
        <f>COUNTIFS($D$2:D718,D718,$F$2:F718,F718)</f>
        <v>3</v>
      </c>
      <c r="C718" s="189">
        <v>9831</v>
      </c>
      <c r="D718" s="154" t="s">
        <v>1809</v>
      </c>
      <c r="E718" s="152" t="s">
        <v>1387</v>
      </c>
      <c r="F718" s="152">
        <v>385226402</v>
      </c>
      <c r="G718" s="152">
        <f t="shared" si="5"/>
        <v>80</v>
      </c>
      <c r="H718" s="152" t="s">
        <v>1806</v>
      </c>
      <c r="I718" s="274" t="s">
        <v>60</v>
      </c>
      <c r="J718" s="153" t="s">
        <v>812</v>
      </c>
      <c r="K718" s="152" t="s">
        <v>670</v>
      </c>
      <c r="L718" s="152">
        <v>12</v>
      </c>
      <c r="M718" s="152" t="s">
        <v>868</v>
      </c>
      <c r="N718" s="152" t="s">
        <v>409</v>
      </c>
      <c r="O718" s="152"/>
      <c r="P718" s="152" t="s">
        <v>1793</v>
      </c>
      <c r="Q718" s="152"/>
      <c r="R718" s="152"/>
      <c r="S718" s="261" t="s">
        <v>1477</v>
      </c>
      <c r="T718" s="286" t="s">
        <v>1477</v>
      </c>
      <c r="U718" s="261" t="s">
        <v>1477</v>
      </c>
      <c r="V718" s="300" t="s">
        <v>1502</v>
      </c>
      <c r="W718" s="261" t="s">
        <v>1477</v>
      </c>
      <c r="X718" s="260" t="s">
        <v>1477</v>
      </c>
      <c r="Y718" s="260" t="s">
        <v>1477</v>
      </c>
      <c r="AC718" s="218">
        <v>2389</v>
      </c>
      <c r="AD718" s="217">
        <v>18</v>
      </c>
      <c r="AG718" s="127" t="s">
        <v>777</v>
      </c>
      <c r="AH718" s="147">
        <v>39.700000000000003</v>
      </c>
      <c r="AI718" s="146">
        <v>39.9</v>
      </c>
      <c r="AJ718" s="145">
        <v>15.3</v>
      </c>
      <c r="AK718" s="321">
        <v>34.9</v>
      </c>
      <c r="AL718" s="144">
        <v>0.5</v>
      </c>
      <c r="AM718" s="277">
        <v>1.2</v>
      </c>
      <c r="AN718" s="280" t="s">
        <v>124</v>
      </c>
      <c r="AO718" s="277">
        <v>20</v>
      </c>
      <c r="AP718" s="272" t="s">
        <v>124</v>
      </c>
      <c r="AQ718" s="116">
        <v>40.6</v>
      </c>
      <c r="AR718" s="139">
        <v>59.4</v>
      </c>
      <c r="AS718" s="142">
        <f t="shared" si="3"/>
        <v>0.6835016835016835</v>
      </c>
      <c r="AT718" s="141" t="s">
        <v>124</v>
      </c>
      <c r="AU718" s="259" t="s">
        <v>124</v>
      </c>
      <c r="AV718" s="116">
        <v>12</v>
      </c>
      <c r="AW718" s="320">
        <v>21</v>
      </c>
      <c r="AX718" s="140">
        <f t="shared" si="4"/>
        <v>18.7</v>
      </c>
      <c r="AY718" s="118" t="s">
        <v>124</v>
      </c>
      <c r="AZ718" s="118" t="s">
        <v>124</v>
      </c>
      <c r="BA718" s="140" t="s">
        <v>124</v>
      </c>
      <c r="BB718" s="140">
        <f>BD718+BF718+BH718</f>
        <v>39.4</v>
      </c>
      <c r="BC718" s="140">
        <v>15.6</v>
      </c>
      <c r="BD718" s="140">
        <v>6.2</v>
      </c>
      <c r="BE718" s="140">
        <v>31.4</v>
      </c>
      <c r="BF718" s="140">
        <v>12.5</v>
      </c>
      <c r="BG718" s="140">
        <v>51.9</v>
      </c>
      <c r="BH718" s="140">
        <v>20.7</v>
      </c>
      <c r="BI718" s="116" t="s">
        <v>124</v>
      </c>
      <c r="BJ718" s="117" t="s">
        <v>172</v>
      </c>
      <c r="BK718" s="211" t="s">
        <v>409</v>
      </c>
      <c r="BL718" s="211" t="s">
        <v>409</v>
      </c>
      <c r="BM718" s="211">
        <v>262</v>
      </c>
      <c r="BN718" s="211">
        <v>43.1</v>
      </c>
      <c r="BO718" s="211">
        <v>56.9</v>
      </c>
      <c r="BP718" s="211" t="s">
        <v>409</v>
      </c>
      <c r="BQ718" s="211" t="s">
        <v>409</v>
      </c>
      <c r="BR718" s="211" t="s">
        <v>409</v>
      </c>
      <c r="BS718" s="211" t="s">
        <v>409</v>
      </c>
      <c r="BT718" s="210">
        <v>0</v>
      </c>
      <c r="BU718" s="258">
        <v>13.392293114339861</v>
      </c>
      <c r="BV718" s="138">
        <v>4.6254545454545458E-2</v>
      </c>
    </row>
    <row r="719" spans="1:74">
      <c r="A719" s="116">
        <v>308</v>
      </c>
      <c r="B719" s="116">
        <f>COUNTIFS($D$2:D719,D719,$F$2:F719,F719)</f>
        <v>3</v>
      </c>
      <c r="C719" s="189">
        <v>9832</v>
      </c>
      <c r="D719" s="154" t="s">
        <v>98</v>
      </c>
      <c r="E719" s="152" t="s">
        <v>1419</v>
      </c>
      <c r="F719" s="152">
        <v>5503042655</v>
      </c>
      <c r="G719" s="152">
        <f t="shared" si="5"/>
        <v>63</v>
      </c>
      <c r="H719" s="152" t="s">
        <v>1806</v>
      </c>
      <c r="I719" s="274" t="s">
        <v>99</v>
      </c>
      <c r="J719" s="153" t="s">
        <v>812</v>
      </c>
      <c r="K719" s="152" t="s">
        <v>670</v>
      </c>
      <c r="L719" s="152">
        <v>24</v>
      </c>
      <c r="M719" s="152" t="s">
        <v>868</v>
      </c>
      <c r="N719" s="152" t="s">
        <v>409</v>
      </c>
      <c r="O719" s="152"/>
      <c r="P719" s="152" t="s">
        <v>1793</v>
      </c>
      <c r="Q719" s="152"/>
      <c r="R719" s="152"/>
      <c r="S719" s="261" t="s">
        <v>1521</v>
      </c>
      <c r="T719" s="286" t="s">
        <v>1515</v>
      </c>
      <c r="U719" s="261" t="s">
        <v>1477</v>
      </c>
      <c r="V719" s="264" t="s">
        <v>1514</v>
      </c>
      <c r="W719" s="261" t="s">
        <v>1511</v>
      </c>
      <c r="X719" s="260" t="s">
        <v>1477</v>
      </c>
      <c r="Y719" s="260" t="s">
        <v>1477</v>
      </c>
      <c r="AC719" s="218">
        <v>9347</v>
      </c>
      <c r="AD719" s="217">
        <v>935</v>
      </c>
      <c r="AG719" s="127" t="s">
        <v>777</v>
      </c>
      <c r="AH719" s="147">
        <v>39.6</v>
      </c>
      <c r="AI719" s="146">
        <v>55.3</v>
      </c>
      <c r="AJ719" s="145">
        <v>2.9</v>
      </c>
      <c r="AK719" s="321">
        <v>29.6</v>
      </c>
      <c r="AL719" s="144">
        <v>1.5</v>
      </c>
      <c r="AM719" s="277">
        <v>3.4</v>
      </c>
      <c r="AN719" s="280" t="s">
        <v>124</v>
      </c>
      <c r="AO719" s="277">
        <v>10.9</v>
      </c>
      <c r="AP719" s="272">
        <v>0.14000000000000001</v>
      </c>
      <c r="AQ719" s="116">
        <v>36.700000000000003</v>
      </c>
      <c r="AR719" s="139">
        <v>63.8</v>
      </c>
      <c r="AS719" s="142">
        <f t="shared" si="3"/>
        <v>0.5752351097178684</v>
      </c>
      <c r="AT719" s="141">
        <v>0.12</v>
      </c>
      <c r="AU719" s="259" t="s">
        <v>124</v>
      </c>
      <c r="AV719" s="116">
        <v>24</v>
      </c>
      <c r="AW719" s="320">
        <v>38.4</v>
      </c>
      <c r="AX719" s="140">
        <f t="shared" si="4"/>
        <v>0</v>
      </c>
      <c r="BA719" s="140"/>
      <c r="BB719" s="140"/>
      <c r="BC719" s="140"/>
      <c r="BD719" s="140"/>
      <c r="BE719" s="140"/>
      <c r="BF719" s="140"/>
      <c r="BG719" s="140"/>
      <c r="BH719" s="140"/>
      <c r="BI719" s="116">
        <v>0.38</v>
      </c>
      <c r="BJ719" s="116" t="s">
        <v>792</v>
      </c>
      <c r="BK719" s="211" t="s">
        <v>409</v>
      </c>
      <c r="BL719" s="211" t="s">
        <v>409</v>
      </c>
      <c r="BM719" s="211">
        <v>159</v>
      </c>
      <c r="BN719" s="211">
        <v>10.7</v>
      </c>
      <c r="BO719" s="211">
        <v>89.3</v>
      </c>
      <c r="BP719" s="211" t="s">
        <v>409</v>
      </c>
      <c r="BQ719" s="211" t="s">
        <v>409</v>
      </c>
      <c r="BR719" s="211" t="s">
        <v>409</v>
      </c>
      <c r="BS719" s="211" t="s">
        <v>409</v>
      </c>
      <c r="BT719" s="210">
        <v>0</v>
      </c>
      <c r="BU719" s="258">
        <v>17.792952393222958</v>
      </c>
      <c r="BV719" s="138">
        <v>0.10831372549019608</v>
      </c>
    </row>
    <row r="720" spans="1:74">
      <c r="A720" s="116">
        <v>309</v>
      </c>
      <c r="B720" s="116">
        <f>COUNTIFS($D$2:D720,D720,$F$2:F720,F720)</f>
        <v>1</v>
      </c>
      <c r="C720" s="189">
        <v>9833</v>
      </c>
      <c r="D720" s="154" t="s">
        <v>1807</v>
      </c>
      <c r="E720" s="152" t="s">
        <v>888</v>
      </c>
      <c r="F720" s="152">
        <v>6006072050</v>
      </c>
      <c r="G720" s="152">
        <f t="shared" si="5"/>
        <v>58</v>
      </c>
      <c r="H720" s="152" t="s">
        <v>1806</v>
      </c>
      <c r="I720" s="274" t="s">
        <v>1808</v>
      </c>
      <c r="J720" s="153" t="s">
        <v>812</v>
      </c>
      <c r="K720" s="152" t="s">
        <v>670</v>
      </c>
      <c r="L720" s="152">
        <v>9</v>
      </c>
      <c r="M720" s="152" t="s">
        <v>906</v>
      </c>
      <c r="N720" s="152" t="s">
        <v>409</v>
      </c>
      <c r="O720" s="152"/>
      <c r="P720" s="152" t="s">
        <v>1793</v>
      </c>
      <c r="Q720" s="152"/>
      <c r="R720" s="152"/>
      <c r="S720" s="269" t="s">
        <v>1521</v>
      </c>
      <c r="T720" s="269" t="s">
        <v>1515</v>
      </c>
      <c r="U720" s="269" t="s">
        <v>1477</v>
      </c>
      <c r="V720" s="264" t="s">
        <v>1514</v>
      </c>
      <c r="W720" s="269" t="s">
        <v>1511</v>
      </c>
      <c r="X720" s="268" t="s">
        <v>1477</v>
      </c>
      <c r="Y720" s="268" t="s">
        <v>1477</v>
      </c>
      <c r="AC720" s="218">
        <v>48570</v>
      </c>
      <c r="AD720" s="217">
        <v>1214</v>
      </c>
      <c r="AG720" s="127" t="s">
        <v>777</v>
      </c>
      <c r="AH720" s="147">
        <v>62.3</v>
      </c>
      <c r="AI720" s="146">
        <v>31.5</v>
      </c>
      <c r="AJ720" s="145">
        <v>3.7</v>
      </c>
      <c r="AK720" s="321">
        <v>53.3</v>
      </c>
      <c r="AL720" s="144">
        <v>0.7</v>
      </c>
      <c r="AM720" s="277">
        <v>1.1000000000000001</v>
      </c>
      <c r="AN720" s="280" t="s">
        <v>124</v>
      </c>
      <c r="AO720" s="277">
        <v>14.5</v>
      </c>
      <c r="AP720" s="272">
        <v>0.11</v>
      </c>
      <c r="AQ720" s="116">
        <v>44.7</v>
      </c>
      <c r="AR720" s="139">
        <v>55.9</v>
      </c>
      <c r="AS720" s="142">
        <f t="shared" si="3"/>
        <v>0.79964221824686943</v>
      </c>
      <c r="AT720" s="141">
        <v>0.3</v>
      </c>
      <c r="AU720" s="259" t="s">
        <v>124</v>
      </c>
      <c r="AV720" s="116">
        <v>14.8</v>
      </c>
      <c r="AW720" s="320">
        <v>20.6</v>
      </c>
      <c r="AX720" s="140">
        <f t="shared" si="4"/>
        <v>0</v>
      </c>
      <c r="BA720" s="140"/>
      <c r="BB720" s="140"/>
      <c r="BC720" s="140"/>
      <c r="BD720" s="140"/>
      <c r="BE720" s="140"/>
      <c r="BF720" s="140"/>
      <c r="BG720" s="140"/>
      <c r="BH720" s="140"/>
      <c r="BI720" s="116">
        <v>0.35</v>
      </c>
      <c r="BJ720" s="117" t="s">
        <v>793</v>
      </c>
      <c r="BK720" s="214" t="s">
        <v>409</v>
      </c>
      <c r="BL720" s="214" t="s">
        <v>409</v>
      </c>
      <c r="BM720" s="211">
        <v>860</v>
      </c>
      <c r="BN720" s="211">
        <v>6.9</v>
      </c>
      <c r="BO720" s="213">
        <v>93.1</v>
      </c>
      <c r="BP720" s="212" t="s">
        <v>409</v>
      </c>
      <c r="BQ720" s="212" t="s">
        <v>409</v>
      </c>
      <c r="BR720" s="212" t="s">
        <v>409</v>
      </c>
      <c r="BS720" s="212" t="s">
        <v>409</v>
      </c>
      <c r="BT720" s="275">
        <v>0</v>
      </c>
      <c r="BU720" s="258">
        <v>44.400543667225087</v>
      </c>
      <c r="BV720" s="138">
        <v>0.51080000000000003</v>
      </c>
    </row>
    <row r="721" spans="1:74">
      <c r="A721" s="116">
        <v>310</v>
      </c>
      <c r="B721" s="116">
        <f>COUNTIFS($D$2:D721,D721,$F$2:F721,F721)</f>
        <v>2</v>
      </c>
      <c r="C721" s="189">
        <v>9834</v>
      </c>
      <c r="D721" s="154" t="s">
        <v>1807</v>
      </c>
      <c r="E721" s="152" t="s">
        <v>888</v>
      </c>
      <c r="F721" s="152">
        <v>6006072050</v>
      </c>
      <c r="G721" s="152">
        <f t="shared" si="5"/>
        <v>58</v>
      </c>
      <c r="H721" s="152" t="s">
        <v>1806</v>
      </c>
      <c r="I721" s="274" t="s">
        <v>1805</v>
      </c>
      <c r="J721" s="153" t="s">
        <v>812</v>
      </c>
      <c r="K721" s="152" t="s">
        <v>670</v>
      </c>
      <c r="L721" s="152">
        <v>4</v>
      </c>
      <c r="M721" s="152" t="s">
        <v>994</v>
      </c>
      <c r="N721" s="152" t="s">
        <v>409</v>
      </c>
      <c r="O721" s="152"/>
      <c r="P721" s="152" t="s">
        <v>1793</v>
      </c>
      <c r="Q721" s="152"/>
      <c r="R721" s="152"/>
      <c r="S721" s="261" t="s">
        <v>1477</v>
      </c>
      <c r="T721" s="286" t="s">
        <v>1477</v>
      </c>
      <c r="U721" s="261" t="s">
        <v>1477</v>
      </c>
      <c r="V721" s="300" t="s">
        <v>1502</v>
      </c>
      <c r="W721" s="261" t="s">
        <v>1477</v>
      </c>
      <c r="X721" s="260" t="s">
        <v>1477</v>
      </c>
      <c r="Y721" s="260" t="s">
        <v>1477</v>
      </c>
      <c r="AC721" s="218">
        <v>68499</v>
      </c>
      <c r="AD721" s="217">
        <v>152</v>
      </c>
      <c r="AG721" s="127" t="s">
        <v>777</v>
      </c>
      <c r="AH721" s="147">
        <v>37.200000000000003</v>
      </c>
      <c r="AI721" s="146">
        <v>45.5</v>
      </c>
      <c r="AJ721" s="145">
        <v>11.1</v>
      </c>
      <c r="AK721" s="321">
        <v>31.4</v>
      </c>
      <c r="AL721" s="144">
        <v>0.9</v>
      </c>
      <c r="AM721" s="277">
        <v>2.2999999999999998</v>
      </c>
      <c r="AN721" s="277" t="s">
        <v>124</v>
      </c>
      <c r="AO721" s="277">
        <v>4.5999999999999996</v>
      </c>
      <c r="AP721" s="272" t="s">
        <v>124</v>
      </c>
      <c r="AQ721" s="116">
        <v>49.5</v>
      </c>
      <c r="AR721" s="139">
        <v>50.5</v>
      </c>
      <c r="AS721" s="142">
        <f t="shared" si="3"/>
        <v>0.98019801980198018</v>
      </c>
      <c r="AT721" s="141" t="s">
        <v>124</v>
      </c>
      <c r="AU721" s="116" t="s">
        <v>124</v>
      </c>
      <c r="AV721" s="116">
        <v>13.7</v>
      </c>
      <c r="AW721" s="320">
        <v>16.8</v>
      </c>
      <c r="AX721" s="140">
        <f t="shared" si="4"/>
        <v>16.600000000000001</v>
      </c>
      <c r="AY721" s="118" t="s">
        <v>124</v>
      </c>
      <c r="AZ721" s="118" t="s">
        <v>124</v>
      </c>
      <c r="BA721" s="140" t="s">
        <v>124</v>
      </c>
      <c r="BB721" s="140">
        <f>BD721+BF721+BH721</f>
        <v>43.400000000000006</v>
      </c>
      <c r="BC721" s="140">
        <v>13.7</v>
      </c>
      <c r="BD721" s="140">
        <v>6.2</v>
      </c>
      <c r="BE721" s="140">
        <v>22.9</v>
      </c>
      <c r="BF721" s="140">
        <v>10.4</v>
      </c>
      <c r="BG721" s="140">
        <v>59.1</v>
      </c>
      <c r="BH721" s="140">
        <v>26.8</v>
      </c>
      <c r="BI721" s="116" t="s">
        <v>124</v>
      </c>
      <c r="BJ721" s="116" t="s">
        <v>792</v>
      </c>
      <c r="BK721" s="214" t="s">
        <v>409</v>
      </c>
      <c r="BL721" s="214" t="s">
        <v>409</v>
      </c>
      <c r="BM721" s="211">
        <v>269</v>
      </c>
      <c r="BN721" s="211">
        <v>22.7</v>
      </c>
      <c r="BO721" s="213">
        <v>77.3</v>
      </c>
      <c r="BP721" s="212" t="s">
        <v>409</v>
      </c>
      <c r="BQ721" s="212" t="s">
        <v>409</v>
      </c>
      <c r="BR721" s="212" t="s">
        <v>409</v>
      </c>
      <c r="BS721" s="212" t="s">
        <v>409</v>
      </c>
      <c r="BT721" s="275">
        <v>0</v>
      </c>
      <c r="BU721" s="258">
        <v>0.58607752914265776</v>
      </c>
      <c r="BV721" s="138">
        <v>5.2372881355932203E-2</v>
      </c>
    </row>
    <row r="722" spans="1:74">
      <c r="A722" s="116">
        <v>311</v>
      </c>
      <c r="B722" s="116">
        <f>COUNTIFS($D$2:D722,D722,$F$2:F722,F722)</f>
        <v>1</v>
      </c>
      <c r="C722" s="189">
        <v>9867</v>
      </c>
      <c r="D722" s="154" t="s">
        <v>914</v>
      </c>
      <c r="E722" s="152" t="s">
        <v>913</v>
      </c>
      <c r="F722" s="152">
        <v>5658011865</v>
      </c>
      <c r="G722" s="152">
        <v>62</v>
      </c>
      <c r="H722" s="152" t="s">
        <v>1804</v>
      </c>
      <c r="I722" s="274" t="s">
        <v>608</v>
      </c>
      <c r="J722" s="153" t="s">
        <v>812</v>
      </c>
      <c r="K722" s="318" t="s">
        <v>670</v>
      </c>
      <c r="L722" s="152">
        <v>5</v>
      </c>
      <c r="M722" s="152" t="s">
        <v>844</v>
      </c>
      <c r="N722" s="152" t="s">
        <v>409</v>
      </c>
      <c r="O722" s="152"/>
      <c r="P722" s="152" t="s">
        <v>1793</v>
      </c>
      <c r="Q722" s="116"/>
      <c r="R722" s="116"/>
      <c r="S722" s="261" t="s">
        <v>1477</v>
      </c>
      <c r="T722" s="286" t="s">
        <v>1477</v>
      </c>
      <c r="U722" s="261" t="s">
        <v>1477</v>
      </c>
      <c r="V722" s="300" t="s">
        <v>1502</v>
      </c>
      <c r="W722" s="261" t="s">
        <v>1477</v>
      </c>
      <c r="X722" s="261" t="s">
        <v>1477</v>
      </c>
      <c r="Y722" s="261" t="s">
        <v>1477</v>
      </c>
      <c r="AC722" s="218" t="s">
        <v>1477</v>
      </c>
      <c r="AD722" s="217" t="s">
        <v>1477</v>
      </c>
      <c r="AE722" s="116" t="s">
        <v>1477</v>
      </c>
      <c r="AF722" s="116" t="s">
        <v>1477</v>
      </c>
      <c r="AG722" s="127" t="s">
        <v>777</v>
      </c>
      <c r="AH722" s="147">
        <v>32</v>
      </c>
      <c r="AI722" s="146">
        <v>61.1</v>
      </c>
      <c r="AJ722" s="145">
        <v>3.7</v>
      </c>
      <c r="AK722" s="321">
        <v>27.1</v>
      </c>
      <c r="AL722" s="144">
        <v>0.4</v>
      </c>
      <c r="AM722" s="277">
        <v>1.4</v>
      </c>
      <c r="AN722" s="277" t="s">
        <v>124</v>
      </c>
      <c r="AO722" s="265">
        <v>38.200000000000003</v>
      </c>
      <c r="AP722" s="265" t="s">
        <v>124</v>
      </c>
      <c r="AQ722" s="116">
        <v>49</v>
      </c>
      <c r="AR722" s="139">
        <v>51</v>
      </c>
      <c r="AS722" s="142">
        <f t="shared" si="3"/>
        <v>0.96078431372549022</v>
      </c>
      <c r="AT722" s="141" t="s">
        <v>124</v>
      </c>
      <c r="AU722" s="116" t="s">
        <v>124</v>
      </c>
      <c r="AV722" s="116">
        <v>8.1</v>
      </c>
      <c r="AW722" s="320">
        <v>8.5</v>
      </c>
      <c r="AX722" s="140">
        <f t="shared" si="4"/>
        <v>26</v>
      </c>
      <c r="AY722" s="118" t="s">
        <v>124</v>
      </c>
      <c r="AZ722" s="118" t="s">
        <v>124</v>
      </c>
      <c r="BA722" s="140" t="s">
        <v>124</v>
      </c>
      <c r="BB722" s="140">
        <f>BD722+BF722+BH722</f>
        <v>60.3</v>
      </c>
      <c r="BC722" s="140">
        <v>17.3</v>
      </c>
      <c r="BD722" s="140">
        <v>10.6</v>
      </c>
      <c r="BE722" s="140">
        <v>25.3</v>
      </c>
      <c r="BF722" s="140">
        <v>15.4</v>
      </c>
      <c r="BG722" s="140">
        <v>56.1</v>
      </c>
      <c r="BH722" s="140">
        <v>34.299999999999997</v>
      </c>
      <c r="BI722" s="116" t="s">
        <v>124</v>
      </c>
      <c r="BJ722" s="117" t="s">
        <v>172</v>
      </c>
      <c r="BK722" s="211" t="s">
        <v>409</v>
      </c>
      <c r="BL722" s="211" t="s">
        <v>409</v>
      </c>
      <c r="BM722" s="211">
        <v>116</v>
      </c>
      <c r="BN722" s="211">
        <v>24.1</v>
      </c>
      <c r="BO722" s="211">
        <v>75.900000000000006</v>
      </c>
      <c r="BP722" s="211" t="s">
        <v>409</v>
      </c>
      <c r="BQ722" s="211" t="s">
        <v>409</v>
      </c>
      <c r="BR722" s="211" t="s">
        <v>409</v>
      </c>
      <c r="BS722" s="211" t="s">
        <v>409</v>
      </c>
      <c r="BT722" s="210">
        <v>0</v>
      </c>
      <c r="BU722" s="258">
        <v>6.8377782233807904</v>
      </c>
      <c r="BV722" s="138">
        <v>2.7836734693877551E-2</v>
      </c>
    </row>
    <row r="723" spans="1:74">
      <c r="A723" s="116">
        <v>312</v>
      </c>
      <c r="B723" s="116">
        <f>COUNTIFS($D$2:D723,D723,$F$2:F723,F723)</f>
        <v>1</v>
      </c>
      <c r="C723" s="189">
        <v>9875</v>
      </c>
      <c r="D723" s="154" t="s">
        <v>1583</v>
      </c>
      <c r="E723" s="152" t="s">
        <v>1582</v>
      </c>
      <c r="F723" s="152">
        <v>7903264501</v>
      </c>
      <c r="G723" s="152">
        <v>39</v>
      </c>
      <c r="H723" s="152" t="s">
        <v>1799</v>
      </c>
      <c r="I723" s="274" t="s">
        <v>46</v>
      </c>
      <c r="J723" s="153" t="s">
        <v>812</v>
      </c>
      <c r="K723" s="318" t="s">
        <v>670</v>
      </c>
      <c r="L723" s="152">
        <v>6</v>
      </c>
      <c r="M723" s="152" t="s">
        <v>881</v>
      </c>
      <c r="N723" s="152" t="s">
        <v>409</v>
      </c>
      <c r="P723" s="152" t="s">
        <v>1793</v>
      </c>
      <c r="Q723" s="116"/>
      <c r="R723" s="116"/>
      <c r="S723" s="269" t="s">
        <v>1521</v>
      </c>
      <c r="T723" s="269" t="s">
        <v>1515</v>
      </c>
      <c r="U723" s="269" t="s">
        <v>1477</v>
      </c>
      <c r="V723" s="264" t="s">
        <v>1514</v>
      </c>
      <c r="W723" s="269" t="s">
        <v>1511</v>
      </c>
      <c r="X723" s="269" t="s">
        <v>1477</v>
      </c>
      <c r="Y723" s="269" t="s">
        <v>1477</v>
      </c>
      <c r="AC723" s="218">
        <v>513962</v>
      </c>
      <c r="AD723" s="217">
        <v>128490</v>
      </c>
      <c r="AE723" s="218" t="s">
        <v>1477</v>
      </c>
      <c r="AF723" s="218" t="s">
        <v>1477</v>
      </c>
      <c r="AG723" s="127" t="s">
        <v>781</v>
      </c>
      <c r="AH723" s="147">
        <v>0.4</v>
      </c>
      <c r="AI723" s="146">
        <v>6.2</v>
      </c>
      <c r="AJ723" s="145">
        <v>91.4</v>
      </c>
      <c r="AK723" s="321">
        <v>0.14000000000000001</v>
      </c>
      <c r="AL723" s="144">
        <v>2.7E-2</v>
      </c>
      <c r="AM723" s="277">
        <v>9.5</v>
      </c>
      <c r="AN723" s="277" t="s">
        <v>124</v>
      </c>
      <c r="AO723" s="265">
        <v>7.2</v>
      </c>
      <c r="AP723" s="265">
        <v>0.04</v>
      </c>
      <c r="AQ723" s="116">
        <v>72.7</v>
      </c>
      <c r="AR723" s="139">
        <v>27.5</v>
      </c>
      <c r="AS723" s="142">
        <f t="shared" si="3"/>
        <v>2.6436363636363636</v>
      </c>
      <c r="AT723" s="141">
        <v>0</v>
      </c>
      <c r="AU723" s="116" t="s">
        <v>124</v>
      </c>
      <c r="AV723" s="116">
        <v>12.1</v>
      </c>
      <c r="AW723" s="320">
        <v>19.8</v>
      </c>
      <c r="AX723" s="140">
        <f t="shared" si="4"/>
        <v>0</v>
      </c>
      <c r="BA723" s="140"/>
      <c r="BB723" s="140"/>
      <c r="BC723" s="140"/>
      <c r="BD723" s="140"/>
      <c r="BE723" s="140"/>
      <c r="BF723" s="140"/>
      <c r="BG723" s="140"/>
      <c r="BH723" s="140"/>
      <c r="BI723" s="116">
        <v>0</v>
      </c>
      <c r="BJ723" s="117" t="s">
        <v>778</v>
      </c>
      <c r="BK723" s="211">
        <v>68.7</v>
      </c>
      <c r="BL723" s="211">
        <v>73.3</v>
      </c>
      <c r="BM723" s="211">
        <v>61174</v>
      </c>
      <c r="BN723" s="211">
        <v>90.6</v>
      </c>
      <c r="BO723" s="211">
        <v>9.4</v>
      </c>
      <c r="BP723" s="211">
        <v>7.5</v>
      </c>
      <c r="BQ723" s="211" t="s">
        <v>414</v>
      </c>
      <c r="BR723" s="211" t="s">
        <v>409</v>
      </c>
      <c r="BS723" s="211">
        <v>4.9400000000000004</v>
      </c>
      <c r="BT723" s="210" t="s">
        <v>1803</v>
      </c>
      <c r="BU723" s="258">
        <v>84.767969410640092</v>
      </c>
      <c r="BV723" s="138">
        <v>21.75098113207547</v>
      </c>
    </row>
    <row r="724" spans="1:74">
      <c r="A724" s="116">
        <v>313</v>
      </c>
      <c r="B724" s="116">
        <f>COUNTIFS($D$2:D724,D724,$F$2:F724,F724)</f>
        <v>3</v>
      </c>
      <c r="C724" s="189">
        <v>9876</v>
      </c>
      <c r="D724" s="154" t="s">
        <v>1564</v>
      </c>
      <c r="E724" s="152" t="s">
        <v>1196</v>
      </c>
      <c r="F724" s="152">
        <v>5503252018</v>
      </c>
      <c r="G724" s="152">
        <v>63</v>
      </c>
      <c r="H724" s="152" t="s">
        <v>1799</v>
      </c>
      <c r="I724" s="274" t="s">
        <v>60</v>
      </c>
      <c r="J724" s="153" t="s">
        <v>812</v>
      </c>
      <c r="K724" s="318" t="s">
        <v>670</v>
      </c>
      <c r="L724" s="152">
        <v>44</v>
      </c>
      <c r="M724" s="152" t="s">
        <v>919</v>
      </c>
      <c r="N724" s="152" t="s">
        <v>843</v>
      </c>
      <c r="P724" s="152" t="s">
        <v>1793</v>
      </c>
      <c r="Q724" s="116"/>
      <c r="R724" s="116"/>
      <c r="S724" s="261" t="s">
        <v>1477</v>
      </c>
      <c r="T724" s="286" t="s">
        <v>1477</v>
      </c>
      <c r="U724" s="261" t="s">
        <v>1477</v>
      </c>
      <c r="V724" s="300" t="s">
        <v>1502</v>
      </c>
      <c r="W724" s="261" t="s">
        <v>1477</v>
      </c>
      <c r="X724" s="261" t="s">
        <v>1477</v>
      </c>
      <c r="Y724" s="261" t="s">
        <v>1477</v>
      </c>
      <c r="AC724" s="218">
        <v>4653</v>
      </c>
      <c r="AD724" s="217">
        <v>116</v>
      </c>
      <c r="AE724" s="218" t="s">
        <v>1477</v>
      </c>
      <c r="AF724" s="218" t="s">
        <v>1477</v>
      </c>
      <c r="AG724" s="127" t="s">
        <v>781</v>
      </c>
      <c r="AH724" s="147">
        <v>56.5</v>
      </c>
      <c r="AI724" s="146">
        <v>36.299999999999997</v>
      </c>
      <c r="AJ724" s="145">
        <v>4.0999999999999996</v>
      </c>
      <c r="AK724" s="321">
        <v>44.4</v>
      </c>
      <c r="AL724" s="144">
        <v>1.3</v>
      </c>
      <c r="AM724" s="277">
        <v>2.2000000000000002</v>
      </c>
      <c r="AN724" s="277" t="s">
        <v>124</v>
      </c>
      <c r="AO724" s="265">
        <v>9.1999999999999993</v>
      </c>
      <c r="AP724" s="265" t="s">
        <v>124</v>
      </c>
      <c r="AQ724" s="116">
        <v>44.5</v>
      </c>
      <c r="AR724" s="139">
        <v>55.5</v>
      </c>
      <c r="AS724" s="142">
        <f t="shared" si="3"/>
        <v>0.80180180180180183</v>
      </c>
      <c r="AT724" s="141" t="s">
        <v>124</v>
      </c>
      <c r="AU724" s="116" t="s">
        <v>124</v>
      </c>
      <c r="AV724" s="116">
        <v>14.1</v>
      </c>
      <c r="AW724" s="320">
        <v>20.7</v>
      </c>
      <c r="AX724" s="140">
        <f t="shared" si="4"/>
        <v>11.6</v>
      </c>
      <c r="AY724" s="118" t="s">
        <v>124</v>
      </c>
      <c r="AZ724" s="118" t="s">
        <v>124</v>
      </c>
      <c r="BA724" s="140" t="s">
        <v>124</v>
      </c>
      <c r="BB724" s="140">
        <f>BD724+BF724+BH724</f>
        <v>35.700000000000003</v>
      </c>
      <c r="BC724" s="140">
        <v>5.5</v>
      </c>
      <c r="BD724" s="140">
        <v>2</v>
      </c>
      <c r="BE724" s="140">
        <v>26.4</v>
      </c>
      <c r="BF724" s="140">
        <v>9.6</v>
      </c>
      <c r="BG724" s="140">
        <v>66.5</v>
      </c>
      <c r="BH724" s="140">
        <v>24.1</v>
      </c>
      <c r="BI724" s="116" t="s">
        <v>124</v>
      </c>
      <c r="BJ724" s="117" t="s">
        <v>793</v>
      </c>
      <c r="BK724" s="211" t="s">
        <v>409</v>
      </c>
      <c r="BL724" s="211" t="s">
        <v>409</v>
      </c>
      <c r="BM724" s="211">
        <v>195</v>
      </c>
      <c r="BN724" s="211">
        <v>11.3</v>
      </c>
      <c r="BO724" s="211">
        <v>88.7</v>
      </c>
      <c r="BP724" s="211" t="s">
        <v>409</v>
      </c>
      <c r="BQ724" s="211" t="s">
        <v>409</v>
      </c>
      <c r="BR724" s="211" t="s">
        <v>409</v>
      </c>
      <c r="BS724" s="211" t="s">
        <v>409</v>
      </c>
      <c r="BT724" s="210">
        <v>0</v>
      </c>
      <c r="BU724" s="258">
        <v>18.261617900172116</v>
      </c>
      <c r="BV724" s="138">
        <v>7.1932203389830501E-2</v>
      </c>
    </row>
    <row r="725" spans="1:74">
      <c r="A725" s="116">
        <v>314</v>
      </c>
      <c r="B725" s="116">
        <f>COUNTIFS($D$2:D725,D725,$F$2:F725,F725)</f>
        <v>1</v>
      </c>
      <c r="C725" s="189">
        <v>9877</v>
      </c>
      <c r="D725" s="154" t="s">
        <v>1802</v>
      </c>
      <c r="E725" s="152" t="s">
        <v>1801</v>
      </c>
      <c r="F725" s="152" t="s">
        <v>1800</v>
      </c>
      <c r="G725" s="152">
        <v>16</v>
      </c>
      <c r="H725" s="152" t="s">
        <v>1799</v>
      </c>
      <c r="I725" s="274" t="s">
        <v>1798</v>
      </c>
      <c r="J725" s="153" t="s">
        <v>812</v>
      </c>
      <c r="K725" s="318" t="s">
        <v>670</v>
      </c>
      <c r="L725" s="152">
        <v>14</v>
      </c>
      <c r="M725" s="152" t="s">
        <v>1797</v>
      </c>
      <c r="N725" s="152" t="s">
        <v>843</v>
      </c>
      <c r="P725" s="152" t="s">
        <v>1793</v>
      </c>
      <c r="Q725" s="116"/>
      <c r="R725" s="116"/>
      <c r="S725" s="261" t="s">
        <v>1477</v>
      </c>
      <c r="T725" s="286" t="s">
        <v>1477</v>
      </c>
      <c r="U725" s="261" t="s">
        <v>1477</v>
      </c>
      <c r="V725" s="300" t="s">
        <v>1502</v>
      </c>
      <c r="W725" s="261" t="s">
        <v>1477</v>
      </c>
      <c r="X725" s="261" t="s">
        <v>1477</v>
      </c>
      <c r="Y725" s="261" t="s">
        <v>1477</v>
      </c>
      <c r="AC725" s="218">
        <v>3665</v>
      </c>
      <c r="AD725" s="217">
        <v>36</v>
      </c>
      <c r="AE725" s="218" t="s">
        <v>1477</v>
      </c>
      <c r="AF725" s="218" t="s">
        <v>1477</v>
      </c>
      <c r="AG725" s="127" t="s">
        <v>777</v>
      </c>
      <c r="AH725" s="147">
        <v>29.8</v>
      </c>
      <c r="AI725" s="146">
        <v>34.799999999999997</v>
      </c>
      <c r="AJ725" s="145">
        <v>30.9</v>
      </c>
      <c r="AK725" s="321">
        <v>22.3</v>
      </c>
      <c r="AL725" s="144">
        <v>0.4</v>
      </c>
      <c r="AM725" s="277">
        <v>1.2</v>
      </c>
      <c r="AN725" s="277" t="s">
        <v>124</v>
      </c>
      <c r="AO725" s="265">
        <v>13.3</v>
      </c>
      <c r="AP725" s="265" t="s">
        <v>124</v>
      </c>
      <c r="AQ725" s="116">
        <v>38</v>
      </c>
      <c r="AR725" s="139">
        <v>62</v>
      </c>
      <c r="AS725" s="142">
        <f t="shared" si="3"/>
        <v>0.61290322580645162</v>
      </c>
      <c r="AT725" s="141" t="s">
        <v>124</v>
      </c>
      <c r="AU725" s="116" t="s">
        <v>124</v>
      </c>
      <c r="AV725" s="116">
        <v>8.1</v>
      </c>
      <c r="AW725" s="320">
        <v>11.1</v>
      </c>
      <c r="AX725" s="140">
        <f t="shared" si="4"/>
        <v>6</v>
      </c>
      <c r="AY725" s="118" t="s">
        <v>124</v>
      </c>
      <c r="AZ725" s="118" t="s">
        <v>124</v>
      </c>
      <c r="BA725" s="140" t="s">
        <v>124</v>
      </c>
      <c r="BB725" s="140">
        <f>BD725+BF725+BH725</f>
        <v>34.299999999999997</v>
      </c>
      <c r="BC725" s="140">
        <v>3.2</v>
      </c>
      <c r="BD725" s="140">
        <v>1.1000000000000001</v>
      </c>
      <c r="BE725" s="140">
        <v>14.1</v>
      </c>
      <c r="BF725" s="140">
        <v>4.9000000000000004</v>
      </c>
      <c r="BG725" s="140">
        <v>81.400000000000006</v>
      </c>
      <c r="BH725" s="140">
        <v>28.3</v>
      </c>
      <c r="BI725" s="116" t="s">
        <v>124</v>
      </c>
      <c r="BJ725" s="118" t="s">
        <v>786</v>
      </c>
      <c r="BK725" s="211" t="s">
        <v>409</v>
      </c>
      <c r="BL725" s="211" t="s">
        <v>409</v>
      </c>
      <c r="BM725" s="211">
        <v>367</v>
      </c>
      <c r="BN725" s="211">
        <v>28.1</v>
      </c>
      <c r="BO725" s="211">
        <v>71.900000000000006</v>
      </c>
      <c r="BP725" s="211" t="s">
        <v>409</v>
      </c>
      <c r="BQ725" s="211" t="s">
        <v>409</v>
      </c>
      <c r="BR725" s="211" t="s">
        <v>409</v>
      </c>
      <c r="BS725" s="211" t="s">
        <v>409</v>
      </c>
      <c r="BT725" s="210">
        <v>0</v>
      </c>
      <c r="BU725" s="258">
        <v>1.8694374654005026</v>
      </c>
      <c r="BV725" s="138">
        <v>9.3404255319148935E-2</v>
      </c>
    </row>
    <row r="726" spans="1:74">
      <c r="A726" s="116">
        <v>315</v>
      </c>
      <c r="B726" s="116">
        <f>COUNTIFS($D$2:D726,D726,$F$2:F726,F726)</f>
        <v>3</v>
      </c>
      <c r="C726" s="189">
        <v>9882</v>
      </c>
      <c r="D726" s="154" t="s">
        <v>1796</v>
      </c>
      <c r="E726" s="152" t="s">
        <v>1775</v>
      </c>
      <c r="F726" s="152">
        <v>9155185721</v>
      </c>
      <c r="G726" s="152">
        <v>27</v>
      </c>
      <c r="H726" s="152" t="s">
        <v>1795</v>
      </c>
      <c r="I726" s="274" t="s">
        <v>1794</v>
      </c>
      <c r="J726" s="153" t="s">
        <v>812</v>
      </c>
      <c r="K726" s="318" t="s">
        <v>670</v>
      </c>
      <c r="L726" s="152">
        <v>11</v>
      </c>
      <c r="M726" s="152" t="s">
        <v>881</v>
      </c>
      <c r="N726" s="152" t="s">
        <v>409</v>
      </c>
      <c r="O726" s="152"/>
      <c r="P726" s="152" t="s">
        <v>1793</v>
      </c>
      <c r="Q726" s="152"/>
      <c r="R726" s="152"/>
      <c r="S726" s="261" t="s">
        <v>1521</v>
      </c>
      <c r="T726" s="261" t="s">
        <v>1515</v>
      </c>
      <c r="U726" s="261" t="s">
        <v>1477</v>
      </c>
      <c r="V726" s="264" t="s">
        <v>1514</v>
      </c>
      <c r="W726" s="261" t="s">
        <v>1511</v>
      </c>
      <c r="X726" s="261" t="s">
        <v>1477</v>
      </c>
      <c r="Y726" s="261" t="s">
        <v>1477</v>
      </c>
      <c r="AC726" s="218">
        <v>400457</v>
      </c>
      <c r="AD726" s="217">
        <v>100114</v>
      </c>
      <c r="AE726" s="218" t="s">
        <v>1477</v>
      </c>
      <c r="AF726" s="218" t="s">
        <v>1477</v>
      </c>
      <c r="AG726" s="127" t="s">
        <v>777</v>
      </c>
      <c r="AH726" s="147">
        <v>7.1</v>
      </c>
      <c r="AI726" s="146">
        <v>38.799999999999997</v>
      </c>
      <c r="AJ726" s="145">
        <v>51.9</v>
      </c>
      <c r="AK726" s="321">
        <v>1.8</v>
      </c>
      <c r="AL726" s="144">
        <v>0.12</v>
      </c>
      <c r="AM726" s="277">
        <v>5.05</v>
      </c>
      <c r="AN726" s="277" t="s">
        <v>124</v>
      </c>
      <c r="AO726" s="265">
        <v>16.2</v>
      </c>
      <c r="AP726" s="265">
        <v>0.12</v>
      </c>
      <c r="AQ726" s="116">
        <v>66.400000000000006</v>
      </c>
      <c r="AR726" s="139">
        <v>34.1</v>
      </c>
      <c r="AS726" s="142">
        <f t="shared" si="3"/>
        <v>1.9472140762463344</v>
      </c>
      <c r="AT726" s="141">
        <v>0.2</v>
      </c>
      <c r="AU726" s="116" t="s">
        <v>124</v>
      </c>
      <c r="AV726" s="116">
        <v>34.200000000000003</v>
      </c>
      <c r="AW726" s="320">
        <v>37.6</v>
      </c>
      <c r="AX726" s="140">
        <f t="shared" si="4"/>
        <v>0</v>
      </c>
      <c r="BA726" s="140"/>
      <c r="BB726" s="140"/>
      <c r="BC726" s="140"/>
      <c r="BD726" s="140"/>
      <c r="BE726" s="140"/>
      <c r="BF726" s="140"/>
      <c r="BG726" s="140"/>
      <c r="BH726" s="140"/>
      <c r="BI726" s="116">
        <v>0.28999999999999998</v>
      </c>
      <c r="BJ726" s="117" t="s">
        <v>789</v>
      </c>
      <c r="BK726" s="211">
        <v>20.9</v>
      </c>
      <c r="BL726" s="211">
        <v>78.400000000000006</v>
      </c>
      <c r="BM726" s="211">
        <v>21213</v>
      </c>
      <c r="BN726" s="211">
        <v>86.8</v>
      </c>
      <c r="BO726" s="211">
        <v>13.2</v>
      </c>
      <c r="BP726" s="211">
        <v>2.9</v>
      </c>
      <c r="BQ726" s="211" t="s">
        <v>411</v>
      </c>
      <c r="BR726" s="211" t="s">
        <v>409</v>
      </c>
      <c r="BS726" s="211">
        <v>6.95</v>
      </c>
      <c r="BT726" s="210">
        <v>0</v>
      </c>
      <c r="BU726" s="258">
        <v>86.834959435371474</v>
      </c>
      <c r="BV726" s="138">
        <v>5.3008474576271185</v>
      </c>
    </row>
    <row r="727" spans="1:74">
      <c r="A727" s="116">
        <v>316</v>
      </c>
      <c r="B727" s="116">
        <f>COUNTIFS($D$2:D727,D727,$F$2:F727,F727)</f>
        <v>1</v>
      </c>
      <c r="C727" s="189">
        <v>9888</v>
      </c>
      <c r="D727" s="154" t="s">
        <v>1792</v>
      </c>
      <c r="E727" s="152" t="s">
        <v>877</v>
      </c>
      <c r="F727" s="152">
        <v>410528403</v>
      </c>
      <c r="G727" s="152">
        <v>77</v>
      </c>
      <c r="H727" s="152" t="s">
        <v>1791</v>
      </c>
      <c r="I727" s="274" t="s">
        <v>608</v>
      </c>
      <c r="J727" s="153" t="s">
        <v>812</v>
      </c>
      <c r="K727" s="318" t="s">
        <v>670</v>
      </c>
      <c r="L727" s="152">
        <v>7</v>
      </c>
      <c r="M727" s="152">
        <v>6</v>
      </c>
      <c r="N727" s="152" t="s">
        <v>409</v>
      </c>
      <c r="O727" s="152"/>
      <c r="P727" s="152" t="s">
        <v>1741</v>
      </c>
      <c r="Q727" s="116"/>
      <c r="R727" s="116"/>
      <c r="S727" s="322" t="s">
        <v>1477</v>
      </c>
      <c r="T727" s="322" t="s">
        <v>1477</v>
      </c>
      <c r="U727" s="322" t="s">
        <v>1477</v>
      </c>
      <c r="V727" s="300" t="s">
        <v>1502</v>
      </c>
      <c r="W727" s="322" t="s">
        <v>1477</v>
      </c>
      <c r="X727" s="322" t="s">
        <v>1477</v>
      </c>
      <c r="Y727" s="322" t="s">
        <v>1477</v>
      </c>
      <c r="AC727" s="218" t="s">
        <v>1477</v>
      </c>
      <c r="AD727" s="217" t="s">
        <v>1477</v>
      </c>
      <c r="AE727" s="218" t="s">
        <v>1477</v>
      </c>
      <c r="AF727" s="218" t="s">
        <v>1477</v>
      </c>
      <c r="AG727" s="127" t="s">
        <v>1790</v>
      </c>
      <c r="AH727" s="147">
        <v>10</v>
      </c>
      <c r="AI727" s="146">
        <v>82</v>
      </c>
      <c r="AJ727" s="145">
        <v>2.6</v>
      </c>
      <c r="AK727" s="321">
        <v>5.6</v>
      </c>
      <c r="AL727" s="144">
        <v>0.6</v>
      </c>
      <c r="AM727" s="277">
        <v>6.2</v>
      </c>
      <c r="AN727" s="277" t="s">
        <v>124</v>
      </c>
      <c r="AO727" s="265">
        <v>18.8</v>
      </c>
      <c r="AP727" s="265" t="s">
        <v>124</v>
      </c>
      <c r="AQ727" s="116">
        <v>59.4</v>
      </c>
      <c r="AR727" s="139">
        <v>40.299999999999997</v>
      </c>
      <c r="AS727" s="142">
        <f t="shared" si="3"/>
        <v>1.4739454094292805</v>
      </c>
      <c r="AT727" s="141" t="s">
        <v>124</v>
      </c>
      <c r="AU727" s="116" t="s">
        <v>124</v>
      </c>
      <c r="AV727" s="116">
        <v>7</v>
      </c>
      <c r="AW727" s="320">
        <v>6</v>
      </c>
      <c r="AX727" s="140">
        <f t="shared" si="4"/>
        <v>57</v>
      </c>
      <c r="AY727" s="118" t="s">
        <v>124</v>
      </c>
      <c r="AZ727" s="118" t="s">
        <v>124</v>
      </c>
      <c r="BA727" s="140" t="s">
        <v>124</v>
      </c>
      <c r="BB727" s="140">
        <f>BD727+BF727+BH727</f>
        <v>81.8</v>
      </c>
      <c r="BC727" s="140">
        <v>35.5</v>
      </c>
      <c r="BD727" s="140">
        <v>29.1</v>
      </c>
      <c r="BE727" s="140">
        <v>34</v>
      </c>
      <c r="BF727" s="140">
        <v>27.9</v>
      </c>
      <c r="BG727" s="140">
        <v>30.2</v>
      </c>
      <c r="BH727" s="140">
        <v>24.8</v>
      </c>
      <c r="BI727" s="116" t="s">
        <v>124</v>
      </c>
      <c r="BJ727" s="117" t="s">
        <v>792</v>
      </c>
      <c r="BK727" s="211" t="s">
        <v>409</v>
      </c>
      <c r="BL727" s="211" t="s">
        <v>409</v>
      </c>
      <c r="BM727" s="211">
        <v>160</v>
      </c>
      <c r="BN727" s="211">
        <v>43.7</v>
      </c>
      <c r="BO727" s="211">
        <v>56.3</v>
      </c>
      <c r="BP727" s="211" t="s">
        <v>409</v>
      </c>
      <c r="BQ727" s="211" t="s">
        <v>409</v>
      </c>
      <c r="BR727" s="211" t="s">
        <v>409</v>
      </c>
      <c r="BS727" s="211" t="s">
        <v>409</v>
      </c>
      <c r="BT727" s="276">
        <v>0</v>
      </c>
      <c r="BU727" s="258">
        <v>7.5978765759787654</v>
      </c>
      <c r="BV727" s="138">
        <v>1.6654545454545457E-2</v>
      </c>
    </row>
    <row r="728" spans="1:74">
      <c r="A728" s="116">
        <v>317</v>
      </c>
      <c r="B728" s="116">
        <f>COUNTIFS($D$2:D728,D728,$F$2:F728,F728)</f>
        <v>1</v>
      </c>
      <c r="C728" s="189">
        <v>9899</v>
      </c>
      <c r="D728" s="154" t="s">
        <v>144</v>
      </c>
      <c r="E728" s="152" t="s">
        <v>951</v>
      </c>
      <c r="F728" s="152">
        <v>8404225313</v>
      </c>
      <c r="G728" s="152">
        <v>34</v>
      </c>
      <c r="H728" s="152" t="s">
        <v>1784</v>
      </c>
      <c r="I728" s="274" t="s">
        <v>1789</v>
      </c>
      <c r="J728" s="153" t="s">
        <v>812</v>
      </c>
      <c r="K728" s="318" t="s">
        <v>670</v>
      </c>
      <c r="L728" s="152">
        <v>9</v>
      </c>
      <c r="M728" s="152">
        <v>6</v>
      </c>
      <c r="N728" s="152" t="s">
        <v>409</v>
      </c>
      <c r="O728" s="152"/>
      <c r="P728" s="152" t="s">
        <v>1741</v>
      </c>
      <c r="Q728" s="116"/>
      <c r="R728" s="116"/>
      <c r="S728" s="261" t="s">
        <v>1521</v>
      </c>
      <c r="T728" s="261" t="s">
        <v>1515</v>
      </c>
      <c r="U728" s="261" t="s">
        <v>1477</v>
      </c>
      <c r="V728" s="264" t="s">
        <v>1514</v>
      </c>
      <c r="W728" s="261" t="s">
        <v>1511</v>
      </c>
      <c r="X728" s="261" t="s">
        <v>1477</v>
      </c>
      <c r="Y728" s="261" t="s">
        <v>1477</v>
      </c>
      <c r="AC728" s="218">
        <v>301882</v>
      </c>
      <c r="AD728" s="217">
        <v>75471</v>
      </c>
      <c r="AE728" s="218">
        <v>3</v>
      </c>
      <c r="AF728" s="218">
        <v>25157</v>
      </c>
      <c r="AG728" s="127" t="s">
        <v>781</v>
      </c>
      <c r="AH728" s="147">
        <v>1.6</v>
      </c>
      <c r="AI728" s="146">
        <v>14.1</v>
      </c>
      <c r="AJ728" s="145">
        <v>83.5</v>
      </c>
      <c r="AK728" s="321">
        <v>0.6</v>
      </c>
      <c r="AL728" s="144">
        <v>0.03</v>
      </c>
      <c r="AM728" s="277">
        <v>4.2</v>
      </c>
      <c r="AN728" s="277" t="s">
        <v>124</v>
      </c>
      <c r="AO728" s="265">
        <v>4.5</v>
      </c>
      <c r="AP728" s="265">
        <v>0.03</v>
      </c>
      <c r="AQ728" s="116">
        <v>73.2</v>
      </c>
      <c r="AR728" s="139">
        <v>26.8</v>
      </c>
      <c r="AS728" s="142">
        <f t="shared" si="3"/>
        <v>2.7313432835820897</v>
      </c>
      <c r="AT728" s="141">
        <v>1.7999999999999999E-2</v>
      </c>
      <c r="AU728" s="116" t="s">
        <v>124</v>
      </c>
      <c r="AV728" s="116">
        <v>17.8</v>
      </c>
      <c r="AW728" s="320">
        <v>27.8</v>
      </c>
      <c r="AX728" s="140">
        <f t="shared" si="4"/>
        <v>0</v>
      </c>
      <c r="BA728" s="140"/>
      <c r="BB728" s="140"/>
      <c r="BC728" s="140"/>
      <c r="BD728" s="140"/>
      <c r="BE728" s="140"/>
      <c r="BF728" s="140"/>
      <c r="BG728" s="140"/>
      <c r="BH728" s="140"/>
      <c r="BI728" s="116">
        <v>0.03</v>
      </c>
      <c r="BJ728" s="117" t="s">
        <v>778</v>
      </c>
      <c r="BK728" s="211" t="s">
        <v>409</v>
      </c>
      <c r="BL728" s="211" t="s">
        <v>409</v>
      </c>
      <c r="BM728" s="211">
        <v>19030</v>
      </c>
      <c r="BN728" s="211">
        <v>86.1</v>
      </c>
      <c r="BO728" s="211">
        <v>13.9</v>
      </c>
      <c r="BP728" s="211" t="s">
        <v>409</v>
      </c>
      <c r="BQ728" s="211" t="s">
        <v>409</v>
      </c>
      <c r="BR728" s="211" t="s">
        <v>409</v>
      </c>
      <c r="BS728" s="211" t="s">
        <v>409</v>
      </c>
      <c r="BT728" s="210">
        <v>0</v>
      </c>
      <c r="BU728" s="258">
        <v>93.536853194300605</v>
      </c>
      <c r="BV728" s="138">
        <v>12.895076923076925</v>
      </c>
    </row>
    <row r="729" spans="1:74">
      <c r="A729" s="116">
        <v>318</v>
      </c>
      <c r="B729" s="116">
        <f>COUNTIFS($D$2:D729,D729,$F$2:F729,F729)</f>
        <v>1</v>
      </c>
      <c r="C729" s="189">
        <v>9900</v>
      </c>
      <c r="D729" s="154" t="s">
        <v>1788</v>
      </c>
      <c r="E729" s="152" t="s">
        <v>831</v>
      </c>
      <c r="F729" s="152">
        <v>525927061</v>
      </c>
      <c r="G729" s="152">
        <v>66</v>
      </c>
      <c r="H729" s="152" t="s">
        <v>1784</v>
      </c>
      <c r="I729" s="274" t="s">
        <v>1787</v>
      </c>
      <c r="J729" s="153" t="s">
        <v>812</v>
      </c>
      <c r="K729" s="318" t="s">
        <v>670</v>
      </c>
      <c r="L729" s="152">
        <v>4</v>
      </c>
      <c r="M729" s="152">
        <v>3</v>
      </c>
      <c r="N729" s="152" t="s">
        <v>409</v>
      </c>
      <c r="O729" s="152"/>
      <c r="P729" s="152" t="s">
        <v>1741</v>
      </c>
      <c r="Q729" s="116"/>
      <c r="R729" s="116"/>
      <c r="S729" s="261" t="s">
        <v>1521</v>
      </c>
      <c r="T729" s="261" t="s">
        <v>1515</v>
      </c>
      <c r="U729" s="261" t="s">
        <v>1477</v>
      </c>
      <c r="V729" s="264" t="s">
        <v>1514</v>
      </c>
      <c r="W729" s="261" t="s">
        <v>1511</v>
      </c>
      <c r="X729" s="261" t="s">
        <v>1477</v>
      </c>
      <c r="Y729" s="261" t="s">
        <v>1477</v>
      </c>
      <c r="AC729" s="218">
        <v>39837</v>
      </c>
      <c r="AD729" s="217">
        <v>398</v>
      </c>
      <c r="AE729" s="218" t="s">
        <v>1477</v>
      </c>
      <c r="AF729" s="218" t="s">
        <v>1477</v>
      </c>
      <c r="AG729" s="127" t="s">
        <v>781</v>
      </c>
      <c r="AH729" s="147">
        <v>27</v>
      </c>
      <c r="AI729" s="146">
        <v>71</v>
      </c>
      <c r="AJ729" s="145">
        <v>1.3</v>
      </c>
      <c r="AK729" s="321">
        <v>19.3</v>
      </c>
      <c r="AL729" s="144">
        <v>0.52</v>
      </c>
      <c r="AM729" s="277">
        <v>2.2999999999999998</v>
      </c>
      <c r="AN729" s="277" t="s">
        <v>124</v>
      </c>
      <c r="AO729" s="265">
        <v>5.3</v>
      </c>
      <c r="AP729" s="265">
        <v>0.04</v>
      </c>
      <c r="AQ729" s="116">
        <v>55.5</v>
      </c>
      <c r="AR729" s="139">
        <v>15.1</v>
      </c>
      <c r="AS729" s="142">
        <f t="shared" si="3"/>
        <v>3.6754966887417218</v>
      </c>
      <c r="AT729" s="141">
        <v>0.13</v>
      </c>
      <c r="AU729" s="116" t="s">
        <v>124</v>
      </c>
      <c r="AV729" s="116">
        <v>15.4</v>
      </c>
      <c r="AW729" s="320">
        <v>22.2</v>
      </c>
      <c r="AX729" s="140">
        <f t="shared" si="4"/>
        <v>0</v>
      </c>
      <c r="BA729" s="140"/>
      <c r="BB729" s="140"/>
      <c r="BC729" s="140"/>
      <c r="BD729" s="140"/>
      <c r="BE729" s="140"/>
      <c r="BF729" s="140"/>
      <c r="BG729" s="140"/>
      <c r="BH729" s="140"/>
      <c r="BI729" s="116">
        <v>0.78</v>
      </c>
      <c r="BJ729" s="117" t="s">
        <v>172</v>
      </c>
      <c r="BK729" s="211" t="s">
        <v>409</v>
      </c>
      <c r="BL729" s="211" t="s">
        <v>409</v>
      </c>
      <c r="BM729" s="211">
        <v>570</v>
      </c>
      <c r="BN729" s="211">
        <v>14.6</v>
      </c>
      <c r="BO729" s="213">
        <v>85.4</v>
      </c>
      <c r="BP729" s="213" t="s">
        <v>409</v>
      </c>
      <c r="BQ729" s="213" t="s">
        <v>409</v>
      </c>
      <c r="BR729" s="213" t="s">
        <v>409</v>
      </c>
      <c r="BS729" s="212" t="s">
        <v>409</v>
      </c>
      <c r="BT729" s="275">
        <v>0</v>
      </c>
      <c r="BU729" s="258">
        <v>44.831146976708609</v>
      </c>
      <c r="BV729" s="138">
        <v>0.37812903225806449</v>
      </c>
    </row>
    <row r="730" spans="1:74">
      <c r="A730" s="116">
        <v>319</v>
      </c>
      <c r="B730" s="116">
        <f>COUNTIFS($D$2:D730,D730,$F$2:F730,F730)</f>
        <v>1</v>
      </c>
      <c r="C730" s="189">
        <v>9901</v>
      </c>
      <c r="D730" s="154" t="s">
        <v>1786</v>
      </c>
      <c r="E730" s="152" t="s">
        <v>826</v>
      </c>
      <c r="F730" s="152">
        <v>7009085325</v>
      </c>
      <c r="G730" s="152">
        <v>48</v>
      </c>
      <c r="H730" s="152" t="s">
        <v>1784</v>
      </c>
      <c r="I730" s="274" t="s">
        <v>1785</v>
      </c>
      <c r="J730" s="153" t="s">
        <v>812</v>
      </c>
      <c r="K730" s="318" t="s">
        <v>670</v>
      </c>
      <c r="L730" s="152">
        <v>40</v>
      </c>
      <c r="M730" s="152" t="s">
        <v>836</v>
      </c>
      <c r="N730" s="152" t="s">
        <v>409</v>
      </c>
      <c r="O730" s="152"/>
      <c r="P730" s="152" t="s">
        <v>1741</v>
      </c>
      <c r="Q730" s="116"/>
      <c r="R730" s="116"/>
      <c r="S730" s="261" t="s">
        <v>1521</v>
      </c>
      <c r="T730" s="261" t="s">
        <v>1515</v>
      </c>
      <c r="U730" s="261" t="s">
        <v>1477</v>
      </c>
      <c r="V730" s="264" t="s">
        <v>1514</v>
      </c>
      <c r="W730" s="261" t="s">
        <v>1511</v>
      </c>
      <c r="X730" s="261" t="s">
        <v>1477</v>
      </c>
      <c r="Y730" s="261" t="s">
        <v>1477</v>
      </c>
      <c r="AC730" s="218">
        <v>280921</v>
      </c>
      <c r="AD730" s="217">
        <v>70230</v>
      </c>
      <c r="AE730" s="218">
        <v>3</v>
      </c>
      <c r="AF730" s="218">
        <v>23410</v>
      </c>
      <c r="AG730" s="127" t="s">
        <v>781</v>
      </c>
      <c r="AH730" s="147">
        <v>28.8</v>
      </c>
      <c r="AI730" s="146">
        <v>16.5</v>
      </c>
      <c r="AJ730" s="145">
        <v>53.5</v>
      </c>
      <c r="AK730" s="321">
        <v>23.8</v>
      </c>
      <c r="AL730" s="144">
        <v>0.45</v>
      </c>
      <c r="AM730" s="277">
        <v>1.8</v>
      </c>
      <c r="AN730" s="277" t="s">
        <v>124</v>
      </c>
      <c r="AO730" s="265">
        <v>3.9</v>
      </c>
      <c r="AP730" s="265">
        <v>0.05</v>
      </c>
      <c r="AQ730" s="116">
        <v>60.4</v>
      </c>
      <c r="AR730" s="139">
        <v>40.200000000000003</v>
      </c>
      <c r="AS730" s="142">
        <f t="shared" si="3"/>
        <v>1.5024875621890545</v>
      </c>
      <c r="AT730" s="141">
        <v>0.13</v>
      </c>
      <c r="AU730" s="116" t="s">
        <v>124</v>
      </c>
      <c r="AV730" s="116">
        <v>11.7</v>
      </c>
      <c r="AW730" s="320">
        <v>11.8</v>
      </c>
      <c r="AX730" s="140">
        <f t="shared" si="4"/>
        <v>0</v>
      </c>
      <c r="BA730" s="140"/>
      <c r="BB730" s="140"/>
      <c r="BC730" s="140"/>
      <c r="BD730" s="140"/>
      <c r="BE730" s="140"/>
      <c r="BF730" s="140"/>
      <c r="BG730" s="140"/>
      <c r="BH730" s="140"/>
      <c r="BI730" s="116">
        <v>0.3</v>
      </c>
      <c r="BJ730" s="116" t="s">
        <v>790</v>
      </c>
      <c r="BK730" s="211" t="s">
        <v>409</v>
      </c>
      <c r="BL730" s="211" t="s">
        <v>409</v>
      </c>
      <c r="BM730" s="211">
        <v>11203</v>
      </c>
      <c r="BN730" s="211">
        <v>62.5</v>
      </c>
      <c r="BO730" s="211">
        <v>37.5</v>
      </c>
      <c r="BP730" s="211" t="s">
        <v>409</v>
      </c>
      <c r="BQ730" s="211" t="s">
        <v>409</v>
      </c>
      <c r="BR730" s="211" t="s">
        <v>409</v>
      </c>
      <c r="BS730" s="211" t="s">
        <v>409</v>
      </c>
      <c r="BT730" s="210">
        <v>0</v>
      </c>
      <c r="BU730" s="258">
        <v>85.14142465821341</v>
      </c>
      <c r="BV730" s="138">
        <v>7.7398591549295768</v>
      </c>
    </row>
    <row r="731" spans="1:74">
      <c r="A731" s="116">
        <v>320</v>
      </c>
      <c r="B731" s="116">
        <f>COUNTIFS($D$2:D731,D731,$F$2:F731,F731)</f>
        <v>1</v>
      </c>
      <c r="C731" s="189">
        <v>9902</v>
      </c>
      <c r="D731" s="154" t="s">
        <v>1378</v>
      </c>
      <c r="E731" s="152" t="s">
        <v>831</v>
      </c>
      <c r="F731" s="152">
        <v>6855140072</v>
      </c>
      <c r="G731" s="152">
        <v>63.3333333333333</v>
      </c>
      <c r="H731" s="152" t="s">
        <v>1784</v>
      </c>
      <c r="I731" s="274" t="s">
        <v>1783</v>
      </c>
      <c r="J731" s="153" t="s">
        <v>812</v>
      </c>
      <c r="K731" s="318" t="s">
        <v>670</v>
      </c>
      <c r="L731" s="152">
        <v>4</v>
      </c>
      <c r="M731" s="266">
        <v>3</v>
      </c>
      <c r="N731" s="266" t="s">
        <v>409</v>
      </c>
      <c r="O731" s="266"/>
      <c r="P731" s="266" t="s">
        <v>1741</v>
      </c>
      <c r="Q731" s="116"/>
      <c r="R731" s="116"/>
      <c r="S731" s="269" t="s">
        <v>1477</v>
      </c>
      <c r="T731" s="319" t="s">
        <v>1477</v>
      </c>
      <c r="U731" s="269" t="s">
        <v>1477</v>
      </c>
      <c r="V731" s="300" t="s">
        <v>1502</v>
      </c>
      <c r="W731" s="269" t="s">
        <v>1511</v>
      </c>
      <c r="X731" s="269" t="s">
        <v>1477</v>
      </c>
      <c r="Y731" s="269" t="s">
        <v>1477</v>
      </c>
      <c r="AC731" s="218">
        <v>38207</v>
      </c>
      <c r="AD731" s="217">
        <v>191035</v>
      </c>
      <c r="AE731" s="218" t="s">
        <v>1477</v>
      </c>
      <c r="AF731" s="218" t="s">
        <v>1477</v>
      </c>
      <c r="AG731" s="127" t="s">
        <v>777</v>
      </c>
      <c r="AH731" s="147">
        <v>14.9</v>
      </c>
      <c r="AI731" s="146">
        <v>55.3</v>
      </c>
      <c r="AJ731" s="145">
        <v>26.3</v>
      </c>
      <c r="AK731" s="277">
        <v>11.4</v>
      </c>
      <c r="AL731" s="144">
        <v>1.3</v>
      </c>
      <c r="AM731" s="280">
        <v>8.6</v>
      </c>
      <c r="AN731" s="277" t="s">
        <v>124</v>
      </c>
      <c r="AO731" s="265">
        <v>0.8</v>
      </c>
      <c r="AP731" s="265" t="s">
        <v>124</v>
      </c>
      <c r="AQ731" s="116">
        <v>59.7</v>
      </c>
      <c r="AR731" s="139">
        <v>40.299999999999997</v>
      </c>
      <c r="AS731" s="142">
        <f t="shared" si="3"/>
        <v>1.4813895781637718</v>
      </c>
      <c r="AT731" s="141">
        <v>0.2</v>
      </c>
      <c r="AU731" s="116" t="s">
        <v>124</v>
      </c>
      <c r="AV731" s="116">
        <v>3.5</v>
      </c>
      <c r="AW731" s="118">
        <v>5.8</v>
      </c>
      <c r="AX731" s="140">
        <f t="shared" si="4"/>
        <v>23.2</v>
      </c>
      <c r="AY731" s="118" t="s">
        <v>124</v>
      </c>
      <c r="AZ731" s="118" t="s">
        <v>124</v>
      </c>
      <c r="BA731" s="140" t="s">
        <v>124</v>
      </c>
      <c r="BB731" s="140">
        <f>BD731+BF731+BH731</f>
        <v>54.9</v>
      </c>
      <c r="BC731" s="140">
        <v>6.7</v>
      </c>
      <c r="BD731" s="140">
        <v>3.7</v>
      </c>
      <c r="BE731" s="140">
        <v>35.299999999999997</v>
      </c>
      <c r="BF731" s="140">
        <v>19.5</v>
      </c>
      <c r="BG731" s="140">
        <v>57.3</v>
      </c>
      <c r="BH731" s="139">
        <v>31.7</v>
      </c>
      <c r="BI731" s="116" t="s">
        <v>124</v>
      </c>
      <c r="BJ731" s="117" t="s">
        <v>172</v>
      </c>
      <c r="BK731" s="211" t="s">
        <v>409</v>
      </c>
      <c r="BL731" s="211" t="s">
        <v>409</v>
      </c>
      <c r="BM731" s="211">
        <v>326</v>
      </c>
      <c r="BN731" s="211">
        <v>27.6</v>
      </c>
      <c r="BO731" s="211">
        <v>72.400000000000006</v>
      </c>
      <c r="BP731" s="211" t="s">
        <v>409</v>
      </c>
      <c r="BQ731" s="211" t="s">
        <v>409</v>
      </c>
      <c r="BR731" s="211" t="s">
        <v>409</v>
      </c>
      <c r="BS731" s="211" t="s">
        <v>409</v>
      </c>
      <c r="BT731" s="210">
        <v>0</v>
      </c>
      <c r="BU731" s="258">
        <v>31.973043803818793</v>
      </c>
      <c r="BV731" s="138">
        <v>0.13396078431372549</v>
      </c>
    </row>
    <row r="732" spans="1:74">
      <c r="A732" s="116">
        <v>321</v>
      </c>
      <c r="B732" s="116">
        <f>COUNTIFS($D$2:D732,D732,$F$2:F732,F732)</f>
        <v>1</v>
      </c>
      <c r="C732" s="189">
        <v>9911</v>
      </c>
      <c r="D732" s="154" t="s">
        <v>1672</v>
      </c>
      <c r="E732" s="152" t="s">
        <v>865</v>
      </c>
      <c r="F732" s="152">
        <v>7056175676</v>
      </c>
      <c r="G732" s="152">
        <v>70.3333333333333</v>
      </c>
      <c r="H732" s="152" t="s">
        <v>1777</v>
      </c>
      <c r="I732" s="274" t="s">
        <v>1782</v>
      </c>
      <c r="J732" s="153" t="s">
        <v>812</v>
      </c>
      <c r="K732" s="318" t="s">
        <v>670</v>
      </c>
      <c r="L732" s="152">
        <v>6</v>
      </c>
      <c r="M732" s="152">
        <v>3</v>
      </c>
      <c r="N732" s="152" t="s">
        <v>409</v>
      </c>
      <c r="O732" s="152" t="s">
        <v>1741</v>
      </c>
      <c r="P732" s="152" t="s">
        <v>1741</v>
      </c>
      <c r="Q732" s="152"/>
      <c r="R732" s="152"/>
      <c r="S732" s="269" t="s">
        <v>1477</v>
      </c>
      <c r="T732" s="319" t="s">
        <v>1477</v>
      </c>
      <c r="U732" s="269" t="s">
        <v>1477</v>
      </c>
      <c r="V732" s="300" t="s">
        <v>1502</v>
      </c>
      <c r="W732" s="269" t="s">
        <v>1511</v>
      </c>
      <c r="X732" s="269" t="s">
        <v>1477</v>
      </c>
      <c r="Y732" s="269" t="s">
        <v>1477</v>
      </c>
      <c r="AC732" s="218">
        <v>18273</v>
      </c>
      <c r="AD732" s="217">
        <v>183</v>
      </c>
      <c r="AE732" s="218" t="s">
        <v>1477</v>
      </c>
      <c r="AF732" s="218" t="s">
        <v>1477</v>
      </c>
      <c r="AG732" s="127" t="s">
        <v>781</v>
      </c>
      <c r="AH732" s="147">
        <v>12.8</v>
      </c>
      <c r="AI732" s="146">
        <v>73.099999999999994</v>
      </c>
      <c r="AJ732" s="145">
        <v>8.9</v>
      </c>
      <c r="AK732" s="277">
        <v>10.199999999999999</v>
      </c>
      <c r="AL732" s="144">
        <v>0.2</v>
      </c>
      <c r="AM732" s="280">
        <v>1.3</v>
      </c>
      <c r="AN732" s="277" t="s">
        <v>124</v>
      </c>
      <c r="AO732" s="265">
        <v>0</v>
      </c>
      <c r="AP732" s="265" t="s">
        <v>124</v>
      </c>
      <c r="AQ732" s="116">
        <v>48.5</v>
      </c>
      <c r="AR732" s="139">
        <v>51.5</v>
      </c>
      <c r="AS732" s="142">
        <f t="shared" si="3"/>
        <v>0.94174757281553401</v>
      </c>
      <c r="AT732" s="141">
        <v>0.14000000000000001</v>
      </c>
      <c r="AU732" s="116" t="s">
        <v>124</v>
      </c>
      <c r="AV732" s="116">
        <v>1.3</v>
      </c>
      <c r="AW732" s="118">
        <v>2.1</v>
      </c>
      <c r="AX732" s="140">
        <f t="shared" si="4"/>
        <v>26</v>
      </c>
      <c r="AY732" s="118" t="s">
        <v>124</v>
      </c>
      <c r="AZ732" s="118" t="s">
        <v>124</v>
      </c>
      <c r="BA732" s="140" t="s">
        <v>124</v>
      </c>
      <c r="BB732" s="140">
        <f>BD732+BF732+BH732</f>
        <v>71.5</v>
      </c>
      <c r="BC732" s="140">
        <v>16.5</v>
      </c>
      <c r="BD732" s="140">
        <v>12</v>
      </c>
      <c r="BE732" s="140">
        <v>19.100000000000001</v>
      </c>
      <c r="BF732" s="140">
        <v>14</v>
      </c>
      <c r="BG732" s="140">
        <v>62.2</v>
      </c>
      <c r="BH732" s="139">
        <v>45.5</v>
      </c>
      <c r="BI732" s="116" t="s">
        <v>124</v>
      </c>
      <c r="BJ732" s="117" t="s">
        <v>172</v>
      </c>
      <c r="BK732" s="211" t="s">
        <v>409</v>
      </c>
      <c r="BL732" s="211" t="s">
        <v>409</v>
      </c>
      <c r="BM732" s="211">
        <v>306</v>
      </c>
      <c r="BN732" s="211">
        <v>13</v>
      </c>
      <c r="BO732" s="211">
        <v>87</v>
      </c>
      <c r="BP732" s="211" t="s">
        <v>409</v>
      </c>
      <c r="BQ732" s="211" t="s">
        <v>409</v>
      </c>
      <c r="BR732" s="211" t="s">
        <v>409</v>
      </c>
      <c r="BS732" s="211" t="s">
        <v>409</v>
      </c>
      <c r="BT732" s="210">
        <v>0</v>
      </c>
      <c r="BU732" s="258">
        <v>17.669953295277633</v>
      </c>
      <c r="BV732" s="138">
        <v>0.10014705882352941</v>
      </c>
    </row>
    <row r="733" spans="1:74">
      <c r="A733" s="116">
        <v>322</v>
      </c>
      <c r="B733" s="116">
        <f>COUNTIFS($D$2:D733,D733,$F$2:F733,F733)</f>
        <v>1</v>
      </c>
      <c r="C733" s="189">
        <v>9912</v>
      </c>
      <c r="D733" s="154" t="s">
        <v>1781</v>
      </c>
      <c r="E733" s="152" t="s">
        <v>1780</v>
      </c>
      <c r="F733" s="152">
        <v>7605174456</v>
      </c>
      <c r="G733" s="152">
        <v>77.3333333333333</v>
      </c>
      <c r="H733" s="152" t="s">
        <v>1777</v>
      </c>
      <c r="I733" s="274" t="s">
        <v>1779</v>
      </c>
      <c r="J733" s="153" t="s">
        <v>812</v>
      </c>
      <c r="K733" s="318" t="s">
        <v>670</v>
      </c>
      <c r="L733" s="152">
        <v>7</v>
      </c>
      <c r="M733" s="152">
        <v>7</v>
      </c>
      <c r="N733" s="152" t="s">
        <v>409</v>
      </c>
      <c r="O733" s="152" t="s">
        <v>1741</v>
      </c>
      <c r="P733" s="152" t="s">
        <v>1741</v>
      </c>
      <c r="Q733" s="152"/>
      <c r="R733" s="152"/>
      <c r="S733" s="261" t="s">
        <v>1521</v>
      </c>
      <c r="T733" s="261" t="s">
        <v>1515</v>
      </c>
      <c r="U733" s="261" t="s">
        <v>1477</v>
      </c>
      <c r="V733" s="264" t="s">
        <v>1514</v>
      </c>
      <c r="W733" s="261" t="s">
        <v>1511</v>
      </c>
      <c r="X733" s="261" t="s">
        <v>1477</v>
      </c>
      <c r="Y733" s="261" t="s">
        <v>1477</v>
      </c>
      <c r="AC733" s="218">
        <v>416488</v>
      </c>
      <c r="AD733" s="217">
        <v>104122</v>
      </c>
      <c r="AE733" s="218">
        <v>4</v>
      </c>
      <c r="AF733" s="218">
        <v>26030</v>
      </c>
      <c r="AG733" s="127" t="s">
        <v>777</v>
      </c>
      <c r="AH733" s="147">
        <v>3</v>
      </c>
      <c r="AI733" s="146">
        <v>4.9000000000000004</v>
      </c>
      <c r="AJ733" s="145">
        <v>90.6</v>
      </c>
      <c r="AK733" s="277">
        <v>1.1000000000000001</v>
      </c>
      <c r="AL733" s="144">
        <v>0.05</v>
      </c>
      <c r="AM733" s="280">
        <v>1.95</v>
      </c>
      <c r="AN733" s="277" t="s">
        <v>124</v>
      </c>
      <c r="AO733" s="265">
        <v>8</v>
      </c>
      <c r="AP733" s="265">
        <v>0.01</v>
      </c>
      <c r="AQ733" s="116">
        <v>67</v>
      </c>
      <c r="AR733" s="139">
        <v>33.5</v>
      </c>
      <c r="AS733" s="142">
        <f t="shared" si="3"/>
        <v>2</v>
      </c>
      <c r="AT733" s="141">
        <v>0.02</v>
      </c>
      <c r="AU733" s="116" t="s">
        <v>124</v>
      </c>
      <c r="AV733" s="116">
        <v>3.1</v>
      </c>
      <c r="AW733" s="118">
        <v>6.5</v>
      </c>
      <c r="AX733" s="140">
        <f t="shared" si="4"/>
        <v>0</v>
      </c>
      <c r="BA733" s="140"/>
      <c r="BB733" s="140"/>
      <c r="BC733" s="140"/>
      <c r="BD733" s="140"/>
      <c r="BE733" s="140"/>
      <c r="BF733" s="140"/>
      <c r="BG733" s="140"/>
      <c r="BH733" s="139"/>
      <c r="BI733" s="116">
        <v>0.09</v>
      </c>
      <c r="BJ733" s="117" t="s">
        <v>778</v>
      </c>
      <c r="BK733" s="211">
        <v>136.4</v>
      </c>
      <c r="BL733" s="211" t="s">
        <v>409</v>
      </c>
      <c r="BM733" s="211">
        <v>46629</v>
      </c>
      <c r="BN733" s="211">
        <v>94</v>
      </c>
      <c r="BO733" s="211">
        <v>6</v>
      </c>
      <c r="BP733" s="211">
        <v>80.5</v>
      </c>
      <c r="BQ733" s="211">
        <v>47464</v>
      </c>
      <c r="BR733" s="211" t="s">
        <v>409</v>
      </c>
      <c r="BS733" s="211">
        <v>5.21</v>
      </c>
      <c r="BT733" s="276">
        <v>0</v>
      </c>
      <c r="BU733" s="258">
        <v>84.216994347139291</v>
      </c>
      <c r="BV733" s="138">
        <v>28.256766666666667</v>
      </c>
    </row>
    <row r="734" spans="1:74">
      <c r="A734" s="116">
        <v>323</v>
      </c>
      <c r="B734" s="116">
        <f>COUNTIFS($D$2:D734,D734,$F$2:F734,F734)</f>
        <v>1</v>
      </c>
      <c r="C734" s="189">
        <v>9913</v>
      </c>
      <c r="D734" s="154" t="s">
        <v>1778</v>
      </c>
      <c r="E734" s="152" t="s">
        <v>1387</v>
      </c>
      <c r="F734" s="152">
        <v>6855141502</v>
      </c>
      <c r="G734" s="152">
        <v>84.3333333333333</v>
      </c>
      <c r="H734" s="152" t="s">
        <v>1777</v>
      </c>
      <c r="I734" s="274" t="s">
        <v>60</v>
      </c>
      <c r="J734" s="153" t="s">
        <v>812</v>
      </c>
      <c r="K734" s="318" t="s">
        <v>670</v>
      </c>
      <c r="L734" s="152">
        <v>4</v>
      </c>
      <c r="M734" s="152" t="s">
        <v>868</v>
      </c>
      <c r="N734" s="152" t="s">
        <v>409</v>
      </c>
      <c r="O734" s="152" t="s">
        <v>1741</v>
      </c>
      <c r="P734" s="152" t="s">
        <v>1741</v>
      </c>
      <c r="Q734" s="152"/>
      <c r="R734" s="152"/>
      <c r="S734" s="261" t="s">
        <v>1477</v>
      </c>
      <c r="T734" s="286" t="s">
        <v>1477</v>
      </c>
      <c r="U734" s="261" t="s">
        <v>1477</v>
      </c>
      <c r="V734" s="300" t="s">
        <v>1502</v>
      </c>
      <c r="W734" s="261" t="s">
        <v>1477</v>
      </c>
      <c r="X734" s="261" t="s">
        <v>1477</v>
      </c>
      <c r="Y734" s="261" t="s">
        <v>1477</v>
      </c>
      <c r="AC734" s="218">
        <v>19670</v>
      </c>
      <c r="AD734" s="217">
        <v>148</v>
      </c>
      <c r="AE734" s="218" t="s">
        <v>1477</v>
      </c>
      <c r="AF734" s="218" t="s">
        <v>1477</v>
      </c>
      <c r="AG734" s="127" t="s">
        <v>777</v>
      </c>
      <c r="AH734" s="147">
        <v>49</v>
      </c>
      <c r="AI734" s="146">
        <v>45.6</v>
      </c>
      <c r="AJ734" s="145">
        <v>2.7</v>
      </c>
      <c r="AK734" s="277">
        <v>44.6</v>
      </c>
      <c r="AL734" s="144">
        <v>0.3</v>
      </c>
      <c r="AM734" s="280">
        <v>0.7</v>
      </c>
      <c r="AN734" s="277" t="s">
        <v>124</v>
      </c>
      <c r="AO734" s="265">
        <v>15.1</v>
      </c>
      <c r="AP734" s="265" t="s">
        <v>124</v>
      </c>
      <c r="AQ734" s="116">
        <v>57.9</v>
      </c>
      <c r="AR734" s="139">
        <v>42.1</v>
      </c>
      <c r="AS734" s="142">
        <f t="shared" si="3"/>
        <v>1.3752969121140142</v>
      </c>
      <c r="AT734" s="141" t="s">
        <v>124</v>
      </c>
      <c r="AU734" s="116" t="s">
        <v>124</v>
      </c>
      <c r="AV734" s="116">
        <v>8.4</v>
      </c>
      <c r="AW734" s="118">
        <v>10.1</v>
      </c>
      <c r="AX734" s="140">
        <f t="shared" si="4"/>
        <v>11.1</v>
      </c>
      <c r="AY734" s="118" t="s">
        <v>124</v>
      </c>
      <c r="AZ734" s="118" t="s">
        <v>124</v>
      </c>
      <c r="BA734" s="140" t="s">
        <v>124</v>
      </c>
      <c r="BB734" s="140">
        <f>BD734+BF734+BH734</f>
        <v>44.7</v>
      </c>
      <c r="BC734" s="140">
        <v>8.6999999999999993</v>
      </c>
      <c r="BD734" s="140">
        <v>4</v>
      </c>
      <c r="BE734" s="140">
        <v>15.7</v>
      </c>
      <c r="BF734" s="140">
        <v>7.1</v>
      </c>
      <c r="BG734" s="140">
        <v>73.599999999999994</v>
      </c>
      <c r="BH734" s="139">
        <v>33.6</v>
      </c>
      <c r="BI734" s="116" t="s">
        <v>124</v>
      </c>
      <c r="BJ734" s="117" t="s">
        <v>173</v>
      </c>
      <c r="BK734" s="211" t="s">
        <v>409</v>
      </c>
      <c r="BL734" s="211" t="s">
        <v>409</v>
      </c>
      <c r="BM734" s="211">
        <v>239</v>
      </c>
      <c r="BN734" s="211">
        <v>11.3</v>
      </c>
      <c r="BO734" s="211">
        <v>88.7</v>
      </c>
      <c r="BP734" s="211" t="s">
        <v>409</v>
      </c>
      <c r="BQ734" s="211" t="s">
        <v>409</v>
      </c>
      <c r="BR734" s="211" t="s">
        <v>409</v>
      </c>
      <c r="BS734" s="211" t="s">
        <v>409</v>
      </c>
      <c r="BT734" s="210">
        <v>0</v>
      </c>
      <c r="BU734" s="258">
        <v>31.561294650343786</v>
      </c>
      <c r="BV734" s="138">
        <v>0.12546666666666667</v>
      </c>
    </row>
    <row r="735" spans="1:74">
      <c r="A735" s="116">
        <v>324</v>
      </c>
      <c r="B735" s="116">
        <f>COUNTIFS($D$2:D735,D735,$F$2:F735,F735)</f>
        <v>1</v>
      </c>
      <c r="C735" s="189">
        <v>9917</v>
      </c>
      <c r="D735" s="154" t="s">
        <v>1776</v>
      </c>
      <c r="E735" s="152" t="s">
        <v>1775</v>
      </c>
      <c r="F735" s="152">
        <v>7258215866</v>
      </c>
      <c r="G735" s="152">
        <v>91.3333333333333</v>
      </c>
      <c r="H735" s="152" t="s">
        <v>1769</v>
      </c>
      <c r="I735" s="274" t="s">
        <v>1774</v>
      </c>
      <c r="J735" s="153" t="s">
        <v>812</v>
      </c>
      <c r="K735" s="318" t="s">
        <v>670</v>
      </c>
      <c r="L735" s="152">
        <v>8.5</v>
      </c>
      <c r="M735" s="152">
        <v>8</v>
      </c>
      <c r="N735" s="152" t="s">
        <v>409</v>
      </c>
      <c r="O735" s="152"/>
      <c r="P735" s="152" t="s">
        <v>1741</v>
      </c>
      <c r="Q735" s="152"/>
      <c r="R735" s="152"/>
      <c r="S735" s="261" t="s">
        <v>1521</v>
      </c>
      <c r="T735" s="261" t="s">
        <v>1515</v>
      </c>
      <c r="U735" s="261" t="s">
        <v>1477</v>
      </c>
      <c r="V735" s="264" t="s">
        <v>1514</v>
      </c>
      <c r="W735" s="261" t="s">
        <v>1511</v>
      </c>
      <c r="X735" s="261" t="s">
        <v>1477</v>
      </c>
      <c r="Y735" s="261" t="s">
        <v>1477</v>
      </c>
      <c r="AC735" s="218">
        <v>52509</v>
      </c>
      <c r="AD735" s="217">
        <v>3938</v>
      </c>
      <c r="AE735" s="218"/>
      <c r="AF735" s="218"/>
      <c r="AG735" s="127" t="s">
        <v>777</v>
      </c>
      <c r="AH735" s="147">
        <v>83.9</v>
      </c>
      <c r="AI735" s="146">
        <v>9.5</v>
      </c>
      <c r="AJ735" s="145">
        <v>5.8</v>
      </c>
      <c r="AK735" s="277">
        <v>69.900000000000006</v>
      </c>
      <c r="AL735" s="144">
        <v>0.33</v>
      </c>
      <c r="AM735" s="280">
        <v>0.45</v>
      </c>
      <c r="AN735" s="277" t="s">
        <v>124</v>
      </c>
      <c r="AO735" s="265">
        <v>7.8</v>
      </c>
      <c r="AP735" s="265">
        <v>0.13</v>
      </c>
      <c r="AQ735" s="116">
        <v>64.8</v>
      </c>
      <c r="AR735" s="139">
        <v>35.700000000000003</v>
      </c>
      <c r="AS735" s="142">
        <f t="shared" si="3"/>
        <v>1.8151260504201678</v>
      </c>
      <c r="AT735" s="141">
        <v>1.5</v>
      </c>
      <c r="AU735" s="116" t="s">
        <v>124</v>
      </c>
      <c r="AV735" s="116">
        <v>40.5</v>
      </c>
      <c r="AW735" s="118">
        <v>29.1</v>
      </c>
      <c r="AX735" s="140">
        <f t="shared" si="4"/>
        <v>0</v>
      </c>
      <c r="BA735" s="140"/>
      <c r="BB735" s="140"/>
      <c r="BC735" s="140"/>
      <c r="BD735" s="140"/>
      <c r="BE735" s="140"/>
      <c r="BF735" s="140"/>
      <c r="BG735" s="140"/>
      <c r="BH735" s="139"/>
      <c r="BI735" s="116">
        <v>0.39</v>
      </c>
      <c r="BJ735" s="117" t="s">
        <v>173</v>
      </c>
      <c r="BK735" s="211" t="s">
        <v>409</v>
      </c>
      <c r="BL735" s="211" t="s">
        <v>409</v>
      </c>
      <c r="BM735" s="211">
        <v>1535</v>
      </c>
      <c r="BN735" s="211">
        <v>14.8</v>
      </c>
      <c r="BO735" s="211">
        <v>85.2</v>
      </c>
      <c r="BP735" s="211" t="s">
        <v>409</v>
      </c>
      <c r="BQ735" s="211" t="s">
        <v>409</v>
      </c>
      <c r="BR735" s="211" t="s">
        <v>409</v>
      </c>
      <c r="BS735" s="211" t="s">
        <v>409</v>
      </c>
      <c r="BT735" s="210">
        <v>0</v>
      </c>
      <c r="BU735" s="258">
        <v>25.885927635209217</v>
      </c>
      <c r="BV735" s="138">
        <v>1.3135272727272727</v>
      </c>
    </row>
    <row r="736" spans="1:74">
      <c r="A736" s="116">
        <v>325</v>
      </c>
      <c r="B736" s="116">
        <f>COUNTIFS($D$2:D736,D736,$F$2:F736,F736)</f>
        <v>1</v>
      </c>
      <c r="C736" s="189">
        <v>9918</v>
      </c>
      <c r="D736" s="154" t="s">
        <v>593</v>
      </c>
      <c r="E736" s="152" t="s">
        <v>1441</v>
      </c>
      <c r="F736" s="152">
        <v>6609101235</v>
      </c>
      <c r="G736" s="152">
        <v>98.3333333333333</v>
      </c>
      <c r="H736" s="152" t="s">
        <v>1769</v>
      </c>
      <c r="I736" s="274" t="s">
        <v>60</v>
      </c>
      <c r="J736" s="153" t="s">
        <v>812</v>
      </c>
      <c r="K736" s="318" t="s">
        <v>670</v>
      </c>
      <c r="L736" s="152">
        <v>22</v>
      </c>
      <c r="M736" s="152" t="s">
        <v>860</v>
      </c>
      <c r="N736" s="152" t="s">
        <v>409</v>
      </c>
      <c r="O736" s="152"/>
      <c r="P736" s="152" t="s">
        <v>1741</v>
      </c>
      <c r="Q736" s="152"/>
      <c r="R736" s="152"/>
      <c r="S736" s="261" t="s">
        <v>1521</v>
      </c>
      <c r="T736" s="261" t="s">
        <v>1515</v>
      </c>
      <c r="U736" s="261" t="s">
        <v>1477</v>
      </c>
      <c r="V736" s="264" t="s">
        <v>1514</v>
      </c>
      <c r="W736" s="261" t="s">
        <v>1511</v>
      </c>
      <c r="X736" s="261" t="s">
        <v>1477</v>
      </c>
      <c r="Y736" s="261" t="s">
        <v>1477</v>
      </c>
      <c r="AC736" s="218">
        <v>279773</v>
      </c>
      <c r="AD736" s="217">
        <v>69943</v>
      </c>
      <c r="AE736" s="218"/>
      <c r="AF736" s="218"/>
      <c r="AG736" s="127" t="s">
        <v>777</v>
      </c>
      <c r="AH736" s="147">
        <v>12.7</v>
      </c>
      <c r="AI736" s="146">
        <v>3.7</v>
      </c>
      <c r="AJ736" s="145">
        <v>82.7</v>
      </c>
      <c r="AK736" s="277">
        <v>4</v>
      </c>
      <c r="AL736" s="144">
        <v>0.16</v>
      </c>
      <c r="AM736" s="280">
        <v>3.4</v>
      </c>
      <c r="AN736" s="277" t="s">
        <v>124</v>
      </c>
      <c r="AO736" s="265">
        <v>12.5</v>
      </c>
      <c r="AP736" s="265">
        <v>1.7999999999999999E-2</v>
      </c>
      <c r="AQ736" s="116">
        <v>63.4</v>
      </c>
      <c r="AR736" s="139">
        <v>35.700000000000003</v>
      </c>
      <c r="AS736" s="142">
        <f t="shared" si="3"/>
        <v>1.7759103641456582</v>
      </c>
      <c r="AT736" s="141">
        <v>0.1</v>
      </c>
      <c r="AU736" s="116" t="s">
        <v>124</v>
      </c>
      <c r="AV736" s="116">
        <v>12.5</v>
      </c>
      <c r="AW736" s="118">
        <v>13</v>
      </c>
      <c r="AX736" s="140">
        <f t="shared" si="4"/>
        <v>0</v>
      </c>
      <c r="BA736" s="140"/>
      <c r="BB736" s="140"/>
      <c r="BC736" s="140"/>
      <c r="BD736" s="140"/>
      <c r="BE736" s="140"/>
      <c r="BF736" s="140"/>
      <c r="BG736" s="140"/>
      <c r="BH736" s="139"/>
      <c r="BI736" s="116">
        <v>0.17</v>
      </c>
      <c r="BJ736" s="117" t="s">
        <v>778</v>
      </c>
      <c r="BK736" s="214" t="s">
        <v>409</v>
      </c>
      <c r="BL736" s="214" t="s">
        <v>409</v>
      </c>
      <c r="BM736" s="211">
        <v>18603</v>
      </c>
      <c r="BN736" s="211">
        <v>88.6</v>
      </c>
      <c r="BO736" s="211">
        <v>11.4</v>
      </c>
      <c r="BP736" s="213" t="s">
        <v>409</v>
      </c>
      <c r="BQ736" s="213" t="s">
        <v>409</v>
      </c>
      <c r="BR736" s="213" t="s">
        <v>409</v>
      </c>
      <c r="BS736" s="212" t="s">
        <v>409</v>
      </c>
      <c r="BT736" s="210">
        <v>0</v>
      </c>
      <c r="BU736" s="258">
        <v>92.179121341052493</v>
      </c>
      <c r="BV736" s="138">
        <v>11.05208</v>
      </c>
    </row>
    <row r="737" spans="1:74">
      <c r="A737" s="116">
        <v>326</v>
      </c>
      <c r="B737" s="116">
        <f>COUNTIFS($D$2:D737,D737,$F$2:F737,F737)</f>
        <v>1</v>
      </c>
      <c r="C737" s="189">
        <v>9919</v>
      </c>
      <c r="D737" s="154" t="s">
        <v>1773</v>
      </c>
      <c r="E737" s="152" t="s">
        <v>1022</v>
      </c>
      <c r="F737" s="152">
        <v>6551261277</v>
      </c>
      <c r="G737" s="152">
        <v>105.333333333333</v>
      </c>
      <c r="H737" s="152" t="s">
        <v>1769</v>
      </c>
      <c r="I737" s="274" t="s">
        <v>164</v>
      </c>
      <c r="J737" s="153" t="s">
        <v>812</v>
      </c>
      <c r="K737" s="318" t="s">
        <v>670</v>
      </c>
      <c r="L737" s="152">
        <v>22</v>
      </c>
      <c r="M737" s="152" t="s">
        <v>1772</v>
      </c>
      <c r="N737" s="152" t="s">
        <v>409</v>
      </c>
      <c r="O737" s="152"/>
      <c r="P737" s="152" t="s">
        <v>1741</v>
      </c>
      <c r="Q737" s="152"/>
      <c r="R737" s="152"/>
      <c r="S737" s="261" t="s">
        <v>1521</v>
      </c>
      <c r="T737" s="261" t="s">
        <v>1515</v>
      </c>
      <c r="U737" s="261" t="s">
        <v>1477</v>
      </c>
      <c r="V737" s="264" t="s">
        <v>1514</v>
      </c>
      <c r="W737" s="261" t="s">
        <v>1511</v>
      </c>
      <c r="X737" s="261" t="s">
        <v>1477</v>
      </c>
      <c r="Y737" s="261" t="s">
        <v>1477</v>
      </c>
      <c r="AC737" s="218">
        <v>112187</v>
      </c>
      <c r="AD737" s="217">
        <v>8414</v>
      </c>
      <c r="AE737" s="218"/>
      <c r="AF737" s="218"/>
      <c r="AG737" s="127" t="s">
        <v>777</v>
      </c>
      <c r="AH737" s="147">
        <v>42.9</v>
      </c>
      <c r="AI737" s="146">
        <v>52.5</v>
      </c>
      <c r="AJ737" s="145">
        <v>3.6</v>
      </c>
      <c r="AK737" s="277">
        <v>12.1</v>
      </c>
      <c r="AL737" s="144">
        <v>6.9</v>
      </c>
      <c r="AM737" s="280">
        <v>16.899999999999999</v>
      </c>
      <c r="AN737" s="277" t="s">
        <v>124</v>
      </c>
      <c r="AO737" s="265">
        <v>2.8</v>
      </c>
      <c r="AP737" s="265">
        <v>0.14000000000000001</v>
      </c>
      <c r="AQ737" s="116">
        <v>68</v>
      </c>
      <c r="AR737" s="139">
        <v>32.299999999999997</v>
      </c>
      <c r="AS737" s="142">
        <f t="shared" si="3"/>
        <v>2.1052631578947372</v>
      </c>
      <c r="AT737" s="141">
        <v>0.1</v>
      </c>
      <c r="AU737" s="116" t="s">
        <v>124</v>
      </c>
      <c r="AV737" s="116">
        <v>13</v>
      </c>
      <c r="AW737" s="118">
        <v>23.8</v>
      </c>
      <c r="AX737" s="140">
        <f t="shared" si="4"/>
        <v>0</v>
      </c>
      <c r="BA737" s="140"/>
      <c r="BB737" s="140"/>
      <c r="BC737" s="140"/>
      <c r="BD737" s="140"/>
      <c r="BE737" s="140"/>
      <c r="BF737" s="140"/>
      <c r="BG737" s="140"/>
      <c r="BH737" s="139"/>
      <c r="BI737" s="116">
        <v>0.99</v>
      </c>
      <c r="BJ737" s="117" t="s">
        <v>172</v>
      </c>
      <c r="BK737" s="211" t="s">
        <v>409</v>
      </c>
      <c r="BL737" s="211" t="s">
        <v>409</v>
      </c>
      <c r="BM737" s="211">
        <v>586</v>
      </c>
      <c r="BN737" s="211">
        <v>8.4</v>
      </c>
      <c r="BO737" s="211">
        <v>91.6</v>
      </c>
      <c r="BP737" s="211" t="s">
        <v>409</v>
      </c>
      <c r="BQ737" s="211" t="s">
        <v>409</v>
      </c>
      <c r="BR737" s="211" t="s">
        <v>409</v>
      </c>
      <c r="BS737" s="211" t="s">
        <v>409</v>
      </c>
      <c r="BT737" s="210">
        <v>0</v>
      </c>
      <c r="BU737" s="258">
        <v>2.6062343198121618</v>
      </c>
      <c r="BV737" s="138">
        <v>0.31109333333333333</v>
      </c>
    </row>
    <row r="738" spans="1:74">
      <c r="A738" s="116">
        <v>327</v>
      </c>
      <c r="B738" s="116">
        <f>COUNTIFS($D$2:D738,D738,$F$2:F738,F738)</f>
        <v>2</v>
      </c>
      <c r="C738" s="189">
        <v>9920</v>
      </c>
      <c r="D738" s="154" t="s">
        <v>1771</v>
      </c>
      <c r="E738" s="152" t="s">
        <v>1770</v>
      </c>
      <c r="F738" s="152">
        <v>6501021637</v>
      </c>
      <c r="G738" s="152">
        <v>112.333333333333</v>
      </c>
      <c r="H738" s="152" t="s">
        <v>1769</v>
      </c>
      <c r="I738" s="274" t="s">
        <v>60</v>
      </c>
      <c r="J738" s="153" t="s">
        <v>812</v>
      </c>
      <c r="K738" s="318" t="s">
        <v>670</v>
      </c>
      <c r="L738" s="152">
        <v>32</v>
      </c>
      <c r="M738" s="152">
        <v>6</v>
      </c>
      <c r="N738" s="152" t="s">
        <v>409</v>
      </c>
      <c r="O738" s="152"/>
      <c r="P738" s="152" t="s">
        <v>1741</v>
      </c>
      <c r="Q738" s="152"/>
      <c r="R738" s="152"/>
      <c r="S738" s="261" t="s">
        <v>1521</v>
      </c>
      <c r="T738" s="261" t="s">
        <v>1515</v>
      </c>
      <c r="U738" s="261" t="s">
        <v>1477</v>
      </c>
      <c r="V738" s="264" t="s">
        <v>1514</v>
      </c>
      <c r="W738" s="261" t="s">
        <v>1511</v>
      </c>
      <c r="X738" s="261" t="s">
        <v>1477</v>
      </c>
      <c r="Y738" s="261" t="s">
        <v>1477</v>
      </c>
      <c r="AC738" s="218">
        <v>307455</v>
      </c>
      <c r="AD738" s="217">
        <v>76863</v>
      </c>
      <c r="AE738" s="218"/>
      <c r="AF738" s="218"/>
      <c r="AG738" s="127" t="s">
        <v>777</v>
      </c>
      <c r="AH738" s="147">
        <v>3.3</v>
      </c>
      <c r="AI738" s="146">
        <v>6.5</v>
      </c>
      <c r="AJ738" s="145">
        <v>87.8</v>
      </c>
      <c r="AK738" s="277">
        <v>2.2000000000000002</v>
      </c>
      <c r="AL738" s="144">
        <v>0.05</v>
      </c>
      <c r="AM738" s="280">
        <v>1.5</v>
      </c>
      <c r="AN738" s="277" t="s">
        <v>124</v>
      </c>
      <c r="AO738" s="265">
        <v>2.6</v>
      </c>
      <c r="AP738" s="265">
        <v>0.03</v>
      </c>
      <c r="AQ738" s="116">
        <v>62.4</v>
      </c>
      <c r="AR738" s="139">
        <v>38.299999999999997</v>
      </c>
      <c r="AS738" s="142">
        <f t="shared" si="3"/>
        <v>1.6292428198433422</v>
      </c>
      <c r="AT738" s="141">
        <v>0.1</v>
      </c>
      <c r="AU738" s="116" t="s">
        <v>124</v>
      </c>
      <c r="AV738" s="116">
        <v>5.3</v>
      </c>
      <c r="AW738" s="118">
        <v>6</v>
      </c>
      <c r="AX738" s="140">
        <f t="shared" si="4"/>
        <v>0</v>
      </c>
      <c r="BA738" s="140"/>
      <c r="BB738" s="140"/>
      <c r="BC738" s="140"/>
      <c r="BD738" s="140"/>
      <c r="BE738" s="140"/>
      <c r="BF738" s="140"/>
      <c r="BG738" s="140"/>
      <c r="BH738" s="139"/>
      <c r="BI738" s="116">
        <v>0.05</v>
      </c>
      <c r="BJ738" s="118" t="s">
        <v>778</v>
      </c>
      <c r="BK738" s="211">
        <v>89.1</v>
      </c>
      <c r="BL738" s="211" t="s">
        <v>409</v>
      </c>
      <c r="BM738" s="211">
        <v>67004</v>
      </c>
      <c r="BN738" s="211">
        <v>80.099999999999994</v>
      </c>
      <c r="BO738" s="211">
        <v>19.899999999999999</v>
      </c>
      <c r="BP738" s="211">
        <v>51.1</v>
      </c>
      <c r="BQ738" s="211" t="s">
        <v>411</v>
      </c>
      <c r="BR738" s="211" t="s">
        <v>409</v>
      </c>
      <c r="BS738" s="211">
        <v>9.9</v>
      </c>
      <c r="BT738" s="210">
        <v>0</v>
      </c>
      <c r="BU738" s="258">
        <v>80.239863506123982</v>
      </c>
      <c r="BV738" s="138">
        <v>17.131146666666666</v>
      </c>
    </row>
    <row r="739" spans="1:74">
      <c r="A739" s="116">
        <v>328</v>
      </c>
      <c r="B739" s="116">
        <f>COUNTIFS($D$2:D739,D739,$F$2:F739,F739)</f>
        <v>1</v>
      </c>
      <c r="C739" s="189">
        <v>9921</v>
      </c>
      <c r="D739" s="154" t="s">
        <v>270</v>
      </c>
      <c r="E739" s="152" t="s">
        <v>888</v>
      </c>
      <c r="F739" s="152">
        <v>450501500</v>
      </c>
      <c r="G739" s="152">
        <v>119.333333333333</v>
      </c>
      <c r="H739" s="152" t="s">
        <v>1769</v>
      </c>
      <c r="I739" s="274" t="s">
        <v>1113</v>
      </c>
      <c r="J739" s="153" t="s">
        <v>812</v>
      </c>
      <c r="K739" s="318" t="s">
        <v>670</v>
      </c>
      <c r="L739" s="152">
        <v>31</v>
      </c>
      <c r="M739" s="152" t="s">
        <v>994</v>
      </c>
      <c r="N739" s="152" t="s">
        <v>409</v>
      </c>
      <c r="O739" s="152"/>
      <c r="P739" s="152" t="s">
        <v>1741</v>
      </c>
      <c r="Q739" s="152"/>
      <c r="R739" s="152"/>
      <c r="S739" s="261" t="s">
        <v>1521</v>
      </c>
      <c r="T739" s="261" t="s">
        <v>1515</v>
      </c>
      <c r="U739" s="261" t="s">
        <v>1477</v>
      </c>
      <c r="V739" s="264" t="s">
        <v>1514</v>
      </c>
      <c r="W739" s="261" t="s">
        <v>1511</v>
      </c>
      <c r="X739" s="261" t="s">
        <v>1477</v>
      </c>
      <c r="Y739" s="261" t="s">
        <v>1477</v>
      </c>
      <c r="AC739" s="218">
        <v>117275</v>
      </c>
      <c r="AD739" s="217">
        <v>2931</v>
      </c>
      <c r="AE739" s="218"/>
      <c r="AF739" s="218"/>
      <c r="AG739" s="127" t="s">
        <v>777</v>
      </c>
      <c r="AH739" s="147">
        <v>18.7</v>
      </c>
      <c r="AI739" s="146">
        <v>52.7</v>
      </c>
      <c r="AJ739" s="145">
        <v>22.9</v>
      </c>
      <c r="AK739" s="277" t="s">
        <v>124</v>
      </c>
      <c r="AL739" s="144">
        <v>0.2</v>
      </c>
      <c r="AM739" s="280">
        <v>1.2</v>
      </c>
      <c r="AN739" s="277" t="s">
        <v>124</v>
      </c>
      <c r="AO739" s="265">
        <v>1.8</v>
      </c>
      <c r="AP739" s="265">
        <v>0.25</v>
      </c>
      <c r="AQ739" s="116">
        <v>67.3</v>
      </c>
      <c r="AR739" s="139">
        <v>33.5</v>
      </c>
      <c r="AS739" s="142">
        <f t="shared" si="3"/>
        <v>2.008955223880597</v>
      </c>
      <c r="AT739" s="141">
        <v>0.1</v>
      </c>
      <c r="AU739" s="116" t="s">
        <v>124</v>
      </c>
      <c r="AV739" s="116">
        <v>14</v>
      </c>
      <c r="AW739" s="118">
        <v>21.3</v>
      </c>
      <c r="AX739" s="140">
        <f t="shared" si="4"/>
        <v>0</v>
      </c>
      <c r="BA739" s="140"/>
      <c r="BB739" s="140"/>
      <c r="BC739" s="140"/>
      <c r="BD739" s="140"/>
      <c r="BE739" s="140"/>
      <c r="BF739" s="140"/>
      <c r="BG739" s="140"/>
      <c r="BH739" s="139"/>
      <c r="BI739" s="116">
        <v>1</v>
      </c>
      <c r="BJ739" s="117" t="s">
        <v>792</v>
      </c>
      <c r="BK739" s="211" t="s">
        <v>409</v>
      </c>
      <c r="BL739" s="211" t="s">
        <v>409</v>
      </c>
      <c r="BM739" s="211">
        <v>383</v>
      </c>
      <c r="BN739" s="211">
        <v>49.9</v>
      </c>
      <c r="BO739" s="211">
        <v>50.1</v>
      </c>
      <c r="BP739" s="211" t="s">
        <v>409</v>
      </c>
      <c r="BQ739" s="211" t="s">
        <v>409</v>
      </c>
      <c r="BR739" s="211" t="s">
        <v>409</v>
      </c>
      <c r="BS739" s="211" t="s">
        <v>409</v>
      </c>
      <c r="BT739" s="210">
        <v>0</v>
      </c>
      <c r="BU739" s="258">
        <v>2.8605949776311923</v>
      </c>
      <c r="BV739" s="138">
        <v>0.10156521739130435</v>
      </c>
    </row>
    <row r="740" spans="1:74">
      <c r="A740" s="116">
        <v>329</v>
      </c>
      <c r="B740" s="116">
        <f>COUNTIFS($D$2:D740,D740,$F$2:F740,F740)</f>
        <v>1</v>
      </c>
      <c r="C740" s="189">
        <v>9922</v>
      </c>
      <c r="D740" s="154" t="s">
        <v>83</v>
      </c>
      <c r="E740" s="152" t="s">
        <v>941</v>
      </c>
      <c r="F740" s="152">
        <v>5712091671</v>
      </c>
      <c r="G740" s="152">
        <v>126.333333333333</v>
      </c>
      <c r="H740" s="152" t="s">
        <v>1769</v>
      </c>
      <c r="I740" s="274" t="s">
        <v>60</v>
      </c>
      <c r="J740" s="153" t="s">
        <v>812</v>
      </c>
      <c r="K740" s="318" t="s">
        <v>670</v>
      </c>
      <c r="L740" s="152">
        <v>31</v>
      </c>
      <c r="M740" s="152">
        <v>1</v>
      </c>
      <c r="N740" s="152" t="s">
        <v>409</v>
      </c>
      <c r="O740" s="152"/>
      <c r="P740" s="152" t="s">
        <v>1741</v>
      </c>
      <c r="Q740" s="152"/>
      <c r="R740" s="152"/>
      <c r="S740" s="269" t="s">
        <v>1477</v>
      </c>
      <c r="T740" s="319" t="s">
        <v>1477</v>
      </c>
      <c r="U740" s="269" t="s">
        <v>1477</v>
      </c>
      <c r="V740" s="300" t="s">
        <v>1502</v>
      </c>
      <c r="W740" s="269" t="s">
        <v>1511</v>
      </c>
      <c r="X740" s="269" t="s">
        <v>1477</v>
      </c>
      <c r="Y740" s="269" t="s">
        <v>1477</v>
      </c>
      <c r="AC740" s="218">
        <v>24817</v>
      </c>
      <c r="AD740" s="217">
        <v>248</v>
      </c>
      <c r="AE740" s="218"/>
      <c r="AF740" s="218"/>
      <c r="AG740" s="127" t="s">
        <v>781</v>
      </c>
      <c r="AH740" s="147">
        <v>32.5</v>
      </c>
      <c r="AI740" s="146">
        <v>53.1</v>
      </c>
      <c r="AJ740" s="145">
        <v>9.3000000000000007</v>
      </c>
      <c r="AK740" s="277">
        <v>29.7</v>
      </c>
      <c r="AL740" s="144">
        <v>0.4</v>
      </c>
      <c r="AM740" s="280">
        <v>1.3</v>
      </c>
      <c r="AN740" s="277" t="s">
        <v>124</v>
      </c>
      <c r="AO740" s="265">
        <v>5.2</v>
      </c>
      <c r="AP740" s="265" t="s">
        <v>124</v>
      </c>
      <c r="AQ740" s="116">
        <v>43.5</v>
      </c>
      <c r="AR740" s="139">
        <v>56.5</v>
      </c>
      <c r="AS740" s="142">
        <f t="shared" si="3"/>
        <v>0.76991150442477874</v>
      </c>
      <c r="AT740" s="141">
        <v>0.34</v>
      </c>
      <c r="AU740" s="116" t="s">
        <v>124</v>
      </c>
      <c r="AV740" s="116">
        <v>5.3</v>
      </c>
      <c r="AW740" s="118">
        <v>4.7</v>
      </c>
      <c r="AX740" s="140">
        <f t="shared" si="4"/>
        <v>20.700000000000003</v>
      </c>
      <c r="AY740" s="118" t="s">
        <v>124</v>
      </c>
      <c r="AZ740" s="118" t="s">
        <v>124</v>
      </c>
      <c r="BA740" s="140" t="s">
        <v>124</v>
      </c>
      <c r="BB740" s="140">
        <f>BD740+BF740+BH740</f>
        <v>52.2</v>
      </c>
      <c r="BC740" s="140">
        <v>6.7</v>
      </c>
      <c r="BD740" s="140">
        <v>3.6</v>
      </c>
      <c r="BE740" s="140">
        <v>32.1</v>
      </c>
      <c r="BF740" s="140">
        <v>17.100000000000001</v>
      </c>
      <c r="BG740" s="140">
        <v>59.2</v>
      </c>
      <c r="BH740" s="139">
        <v>31.5</v>
      </c>
      <c r="BI740" s="116" t="s">
        <v>124</v>
      </c>
      <c r="BJ740" s="117" t="s">
        <v>792</v>
      </c>
      <c r="BK740" s="211" t="s">
        <v>409</v>
      </c>
      <c r="BL740" s="211" t="s">
        <v>409</v>
      </c>
      <c r="BM740" s="211">
        <v>91</v>
      </c>
      <c r="BN740" s="211">
        <v>20.9</v>
      </c>
      <c r="BO740" s="211">
        <v>79.099999999999994</v>
      </c>
      <c r="BP740" s="211" t="s">
        <v>409</v>
      </c>
      <c r="BQ740" s="211" t="s">
        <v>409</v>
      </c>
      <c r="BR740" s="211" t="s">
        <v>409</v>
      </c>
      <c r="BS740" s="211" t="s">
        <v>409</v>
      </c>
      <c r="BT740" s="210">
        <v>0</v>
      </c>
      <c r="BU740" s="258">
        <v>9.6936407241219253</v>
      </c>
      <c r="BV740" s="138">
        <v>3.3413333333333337E-2</v>
      </c>
    </row>
    <row r="741" spans="1:74">
      <c r="A741" s="116">
        <v>330</v>
      </c>
      <c r="B741" s="116">
        <f>COUNTIFS($D$2:D741,D741,$F$2:F741,F741)</f>
        <v>2</v>
      </c>
      <c r="C741" s="189">
        <v>9925</v>
      </c>
      <c r="D741" s="154" t="s">
        <v>1768</v>
      </c>
      <c r="E741" s="152" t="s">
        <v>1074</v>
      </c>
      <c r="F741" s="152">
        <v>6203311994</v>
      </c>
      <c r="G741" s="152">
        <v>133.333333333333</v>
      </c>
      <c r="H741" s="152" t="s">
        <v>1766</v>
      </c>
      <c r="I741" s="274" t="s">
        <v>1767</v>
      </c>
      <c r="J741" s="153" t="s">
        <v>812</v>
      </c>
      <c r="K741" s="318" t="s">
        <v>670</v>
      </c>
      <c r="L741" s="152">
        <v>7</v>
      </c>
      <c r="M741" s="152">
        <v>1</v>
      </c>
      <c r="N741" s="152" t="s">
        <v>409</v>
      </c>
      <c r="O741" s="152"/>
      <c r="P741" s="152" t="s">
        <v>1741</v>
      </c>
      <c r="Q741" s="152"/>
      <c r="R741" s="152"/>
      <c r="S741" s="261" t="s">
        <v>1521</v>
      </c>
      <c r="T741" s="261" t="s">
        <v>1515</v>
      </c>
      <c r="U741" s="261" t="s">
        <v>1477</v>
      </c>
      <c r="V741" s="264" t="s">
        <v>1514</v>
      </c>
      <c r="W741" s="261" t="s">
        <v>1511</v>
      </c>
      <c r="X741" s="261" t="s">
        <v>1477</v>
      </c>
      <c r="Y741" s="261" t="s">
        <v>1477</v>
      </c>
      <c r="AC741" s="218">
        <v>65000</v>
      </c>
      <c r="AD741" s="217">
        <v>650</v>
      </c>
      <c r="AE741" s="218"/>
      <c r="AF741" s="218"/>
      <c r="AG741" s="127" t="s">
        <v>777</v>
      </c>
      <c r="AH741" s="147">
        <v>2.7</v>
      </c>
      <c r="AI741" s="146">
        <v>27.4</v>
      </c>
      <c r="AJ741" s="145">
        <v>68.3</v>
      </c>
      <c r="AK741" s="277">
        <v>0.7</v>
      </c>
      <c r="AL741" s="144">
        <v>0.05</v>
      </c>
      <c r="AM741" s="280">
        <v>4.0999999999999996</v>
      </c>
      <c r="AN741" s="277" t="s">
        <v>124</v>
      </c>
      <c r="AO741" s="265">
        <v>16.399999999999999</v>
      </c>
      <c r="AP741" s="265">
        <v>0.03</v>
      </c>
      <c r="AQ741" s="116">
        <v>66.8</v>
      </c>
      <c r="AR741" s="139">
        <v>33.799999999999997</v>
      </c>
      <c r="AS741" s="142">
        <f t="shared" si="3"/>
        <v>1.9763313609467457</v>
      </c>
      <c r="AT741" s="141">
        <v>1.6E-2</v>
      </c>
      <c r="AU741" s="116" t="s">
        <v>124</v>
      </c>
      <c r="AV741" s="116">
        <v>17.899999999999999</v>
      </c>
      <c r="AW741" s="118">
        <v>26.3</v>
      </c>
      <c r="AX741" s="140">
        <f t="shared" si="4"/>
        <v>21.723492723492726</v>
      </c>
      <c r="AY741" s="118">
        <v>95.5</v>
      </c>
      <c r="AZ741" s="118">
        <v>56551</v>
      </c>
      <c r="BA741" s="140">
        <f>100-AY741</f>
        <v>4.5</v>
      </c>
      <c r="BB741" s="140">
        <f>BD741+BF741+BH741</f>
        <v>25.123492723492724</v>
      </c>
      <c r="BC741" s="140">
        <v>53.8</v>
      </c>
      <c r="BD741" s="139">
        <f>BC741*AI741/(BG741+BE741+BC741+BA741)</f>
        <v>15.323492723492723</v>
      </c>
      <c r="BE741" s="140">
        <v>24.8</v>
      </c>
      <c r="BF741" s="140">
        <v>6.4</v>
      </c>
      <c r="BG741" s="140">
        <v>13.1</v>
      </c>
      <c r="BH741" s="139">
        <v>3.4</v>
      </c>
      <c r="BI741" s="116">
        <v>0.32</v>
      </c>
      <c r="BJ741" s="117" t="s">
        <v>786</v>
      </c>
      <c r="BK741" s="211" t="s">
        <v>409</v>
      </c>
      <c r="BL741" s="211" t="s">
        <v>409</v>
      </c>
      <c r="BM741" s="211">
        <v>1030</v>
      </c>
      <c r="BN741" s="211">
        <v>50.1</v>
      </c>
      <c r="BO741" s="211">
        <v>49.9</v>
      </c>
      <c r="BP741" s="211" t="s">
        <v>409</v>
      </c>
      <c r="BQ741" s="211" t="s">
        <v>409</v>
      </c>
      <c r="BR741" s="211" t="s">
        <v>409</v>
      </c>
      <c r="BS741" s="211" t="s">
        <v>409</v>
      </c>
      <c r="BT741" s="210">
        <v>0</v>
      </c>
      <c r="BU741" s="258">
        <v>36.996082396057119</v>
      </c>
      <c r="BV741" s="138">
        <v>0.16971014492753622</v>
      </c>
    </row>
    <row r="742" spans="1:74">
      <c r="A742" s="116">
        <v>331</v>
      </c>
      <c r="B742" s="116">
        <f>COUNTIFS($D$2:D742,D742,$F$2:F742,F742)</f>
        <v>1</v>
      </c>
      <c r="C742" s="189">
        <v>9926</v>
      </c>
      <c r="D742" s="154" t="s">
        <v>268</v>
      </c>
      <c r="E742" s="152" t="s">
        <v>865</v>
      </c>
      <c r="F742" s="152">
        <v>6756181762</v>
      </c>
      <c r="G742" s="152">
        <v>140.333333333333</v>
      </c>
      <c r="H742" s="152" t="s">
        <v>1766</v>
      </c>
      <c r="I742" s="274" t="s">
        <v>269</v>
      </c>
      <c r="J742" s="153" t="s">
        <v>812</v>
      </c>
      <c r="K742" s="318" t="s">
        <v>670</v>
      </c>
      <c r="L742" s="152">
        <v>11</v>
      </c>
      <c r="M742" s="152" t="s">
        <v>844</v>
      </c>
      <c r="N742" s="152" t="s">
        <v>409</v>
      </c>
      <c r="O742" s="152"/>
      <c r="P742" s="152" t="s">
        <v>1741</v>
      </c>
      <c r="Q742" s="152"/>
      <c r="R742" s="152"/>
      <c r="S742" s="261" t="s">
        <v>1477</v>
      </c>
      <c r="T742" s="286" t="s">
        <v>1477</v>
      </c>
      <c r="U742" s="261" t="s">
        <v>1477</v>
      </c>
      <c r="V742" s="300" t="s">
        <v>1502</v>
      </c>
      <c r="W742" s="261" t="s">
        <v>1477</v>
      </c>
      <c r="X742" s="261" t="s">
        <v>1477</v>
      </c>
      <c r="Y742" s="261" t="s">
        <v>1477</v>
      </c>
      <c r="AC742" s="218">
        <v>11500</v>
      </c>
      <c r="AD742" s="217">
        <v>115</v>
      </c>
      <c r="AE742" s="218"/>
      <c r="AF742" s="218"/>
      <c r="AG742" s="127" t="s">
        <v>777</v>
      </c>
      <c r="AH742" s="147">
        <v>4</v>
      </c>
      <c r="AI742" s="146">
        <v>77.7</v>
      </c>
      <c r="AJ742" s="145">
        <v>15.4</v>
      </c>
      <c r="AK742" s="277">
        <v>2.2999999999999998</v>
      </c>
      <c r="AL742" s="144">
        <v>0.4</v>
      </c>
      <c r="AM742" s="280">
        <v>9.4</v>
      </c>
      <c r="AN742" s="277" t="s">
        <v>124</v>
      </c>
      <c r="AO742" s="265">
        <v>4.9000000000000004</v>
      </c>
      <c r="AP742" s="265" t="s">
        <v>124</v>
      </c>
      <c r="AQ742" s="116">
        <v>38</v>
      </c>
      <c r="AR742" s="139">
        <v>62</v>
      </c>
      <c r="AS742" s="142">
        <f t="shared" si="3"/>
        <v>0.61290322580645162</v>
      </c>
      <c r="AT742" s="141" t="s">
        <v>124</v>
      </c>
      <c r="AU742" s="116" t="s">
        <v>124</v>
      </c>
      <c r="AV742" s="116">
        <v>0.9</v>
      </c>
      <c r="AW742" s="118">
        <v>0.2</v>
      </c>
      <c r="AX742" s="140">
        <f t="shared" si="4"/>
        <v>47.099999999999994</v>
      </c>
      <c r="AY742" s="118" t="s">
        <v>124</v>
      </c>
      <c r="AZ742" s="118" t="s">
        <v>124</v>
      </c>
      <c r="BA742" s="140" t="s">
        <v>124</v>
      </c>
      <c r="BB742" s="140">
        <f>BD742+BF742+BH742</f>
        <v>75.8</v>
      </c>
      <c r="BC742" s="140">
        <v>46.8</v>
      </c>
      <c r="BD742" s="140">
        <v>36.4</v>
      </c>
      <c r="BE742" s="140">
        <v>13.8</v>
      </c>
      <c r="BF742" s="140">
        <v>10.7</v>
      </c>
      <c r="BG742" s="140">
        <v>37</v>
      </c>
      <c r="BH742" s="139">
        <v>28.7</v>
      </c>
      <c r="BI742" s="116" t="s">
        <v>124</v>
      </c>
      <c r="BJ742" s="117" t="s">
        <v>172</v>
      </c>
      <c r="BK742" s="211" t="s">
        <v>409</v>
      </c>
      <c r="BL742" s="211" t="s">
        <v>409</v>
      </c>
      <c r="BM742" s="211">
        <v>422</v>
      </c>
      <c r="BN742" s="211">
        <v>8.8000000000000007</v>
      </c>
      <c r="BO742" s="211">
        <v>91.2</v>
      </c>
      <c r="BP742" s="211" t="s">
        <v>409</v>
      </c>
      <c r="BQ742" s="211" t="s">
        <v>409</v>
      </c>
      <c r="BR742" s="211" t="s">
        <v>409</v>
      </c>
      <c r="BS742" s="211" t="s">
        <v>409</v>
      </c>
      <c r="BT742" s="210">
        <v>0</v>
      </c>
      <c r="BU742" s="258">
        <v>48.771562990067956</v>
      </c>
      <c r="BV742" s="138">
        <v>0.21124528301886791</v>
      </c>
    </row>
    <row r="743" spans="1:74">
      <c r="A743" s="116">
        <v>332</v>
      </c>
      <c r="B743" s="116">
        <f>COUNTIFS($D$2:D743,D743,$F$2:F743,F743)</f>
        <v>1</v>
      </c>
      <c r="C743" s="189">
        <v>9948</v>
      </c>
      <c r="D743" s="154" t="s">
        <v>378</v>
      </c>
      <c r="E743" s="152" t="s">
        <v>1328</v>
      </c>
      <c r="F743" s="152">
        <v>6503172698</v>
      </c>
      <c r="G743" s="152">
        <f t="shared" ref="G743:G749" si="6">LEFT(H743,4)-CONCATENATE(19,LEFT(F743,2))</f>
        <v>53</v>
      </c>
      <c r="H743" s="152" t="s">
        <v>1761</v>
      </c>
      <c r="I743" s="274" t="s">
        <v>158</v>
      </c>
      <c r="J743" s="153" t="s">
        <v>812</v>
      </c>
      <c r="K743" s="152" t="s">
        <v>670</v>
      </c>
      <c r="L743" s="152">
        <v>16</v>
      </c>
      <c r="M743" s="152" t="s">
        <v>994</v>
      </c>
      <c r="N743" s="152" t="s">
        <v>409</v>
      </c>
      <c r="O743" s="152"/>
      <c r="P743" s="152" t="s">
        <v>1741</v>
      </c>
      <c r="Q743" s="116"/>
      <c r="R743" s="116"/>
      <c r="S743" s="261" t="s">
        <v>1521</v>
      </c>
      <c r="T743" s="261" t="s">
        <v>1515</v>
      </c>
      <c r="U743" s="261" t="s">
        <v>1477</v>
      </c>
      <c r="V743" s="264" t="s">
        <v>1514</v>
      </c>
      <c r="W743" s="261" t="s">
        <v>1511</v>
      </c>
      <c r="X743" s="261" t="s">
        <v>1477</v>
      </c>
      <c r="Y743" s="261" t="s">
        <v>1477</v>
      </c>
      <c r="AB743" s="112"/>
      <c r="AC743" s="218">
        <v>16000</v>
      </c>
      <c r="AD743" s="217">
        <v>1200</v>
      </c>
      <c r="AE743" s="218" t="s">
        <v>1477</v>
      </c>
      <c r="AF743" s="218" t="s">
        <v>1477</v>
      </c>
      <c r="AG743" s="127" t="s">
        <v>777</v>
      </c>
      <c r="AH743" s="147">
        <v>73.8</v>
      </c>
      <c r="AI743" s="146">
        <v>10.1</v>
      </c>
      <c r="AJ743" s="145">
        <v>11.3</v>
      </c>
      <c r="AK743" s="277" t="s">
        <v>124</v>
      </c>
      <c r="AL743" s="144">
        <v>0.2</v>
      </c>
      <c r="AM743" s="280">
        <v>0.3</v>
      </c>
      <c r="AN743" s="277" t="s">
        <v>124</v>
      </c>
      <c r="AO743" s="265">
        <v>8</v>
      </c>
      <c r="AP743" s="265">
        <v>0.3</v>
      </c>
      <c r="AQ743" s="116">
        <v>37.6</v>
      </c>
      <c r="AR743" s="139">
        <v>63</v>
      </c>
      <c r="AS743" s="142">
        <f t="shared" si="3"/>
        <v>0.59682539682539681</v>
      </c>
      <c r="AT743" s="141">
        <v>0.2</v>
      </c>
      <c r="AU743" s="116" t="s">
        <v>124</v>
      </c>
      <c r="AV743" s="116">
        <v>8.5</v>
      </c>
      <c r="AW743" s="118">
        <v>24.1</v>
      </c>
      <c r="AX743" s="140">
        <f t="shared" si="4"/>
        <v>2.4648821895256714</v>
      </c>
      <c r="AY743" s="118">
        <v>91</v>
      </c>
      <c r="AZ743" s="118">
        <v>37622</v>
      </c>
      <c r="BA743" s="140">
        <f>100-AY743</f>
        <v>9</v>
      </c>
      <c r="BB743" s="140">
        <f>BD743+BF743+BH743</f>
        <v>8.9448821895256714</v>
      </c>
      <c r="BC743" s="140">
        <v>14</v>
      </c>
      <c r="BD743" s="139">
        <f>BC743*AI743/(BG743+BE743+BC743+BA743)</f>
        <v>1.4548821895256714</v>
      </c>
      <c r="BE743" s="140">
        <v>9.99</v>
      </c>
      <c r="BF743" s="140">
        <v>1.01</v>
      </c>
      <c r="BG743" s="140">
        <v>64.2</v>
      </c>
      <c r="BH743" s="140">
        <v>6.48</v>
      </c>
      <c r="BI743" s="116">
        <v>1.06</v>
      </c>
      <c r="BJ743" s="117" t="s">
        <v>793</v>
      </c>
      <c r="BK743" s="211" t="s">
        <v>409</v>
      </c>
      <c r="BL743" s="211" t="s">
        <v>409</v>
      </c>
      <c r="BM743" s="211">
        <v>967</v>
      </c>
      <c r="BN743" s="215">
        <v>11.5</v>
      </c>
      <c r="BO743" s="211">
        <v>88.5</v>
      </c>
      <c r="BP743" s="208" t="s">
        <v>409</v>
      </c>
      <c r="BQ743" s="208" t="s">
        <v>409</v>
      </c>
      <c r="BR743" s="208" t="s">
        <v>409</v>
      </c>
      <c r="BS743" s="208" t="s">
        <v>409</v>
      </c>
      <c r="BT743" s="210">
        <v>0</v>
      </c>
      <c r="BU743" s="258">
        <v>2.8606623676340726</v>
      </c>
      <c r="BV743" s="138">
        <v>0.62177419354838703</v>
      </c>
    </row>
    <row r="744" spans="1:74">
      <c r="A744" s="116">
        <v>333</v>
      </c>
      <c r="B744" s="116">
        <f>COUNTIFS($D$2:D744,D744,$F$2:F744,F744)</f>
        <v>1</v>
      </c>
      <c r="C744" s="189">
        <v>9949</v>
      </c>
      <c r="D744" s="154" t="s">
        <v>1765</v>
      </c>
      <c r="E744" s="152" t="s">
        <v>1764</v>
      </c>
      <c r="F744" s="152">
        <v>8055165327</v>
      </c>
      <c r="G744" s="152">
        <f t="shared" si="6"/>
        <v>38</v>
      </c>
      <c r="H744" s="152" t="s">
        <v>1761</v>
      </c>
      <c r="I744" s="274" t="s">
        <v>1763</v>
      </c>
      <c r="J744" s="153" t="s">
        <v>812</v>
      </c>
      <c r="K744" s="152" t="s">
        <v>670</v>
      </c>
      <c r="L744" s="152">
        <v>7</v>
      </c>
      <c r="M744" s="152">
        <v>1</v>
      </c>
      <c r="N744" s="152" t="s">
        <v>822</v>
      </c>
      <c r="O744" s="152"/>
      <c r="P744" s="152" t="s">
        <v>1477</v>
      </c>
      <c r="Q744" s="116"/>
      <c r="R744" s="116"/>
      <c r="S744" s="129" t="s">
        <v>1477</v>
      </c>
      <c r="T744" s="317" t="s">
        <v>1477</v>
      </c>
      <c r="U744" s="129" t="s">
        <v>1477</v>
      </c>
      <c r="V744" s="129" t="s">
        <v>1477</v>
      </c>
      <c r="W744" s="129" t="s">
        <v>1477</v>
      </c>
      <c r="X744" s="129" t="s">
        <v>1477</v>
      </c>
      <c r="Y744" s="129" t="s">
        <v>1477</v>
      </c>
      <c r="AB744" s="112"/>
      <c r="AC744" s="218" t="s">
        <v>1477</v>
      </c>
      <c r="AD744" s="217" t="s">
        <v>1477</v>
      </c>
      <c r="AE744" s="218" t="s">
        <v>1477</v>
      </c>
      <c r="AF744" s="218" t="s">
        <v>1477</v>
      </c>
      <c r="AG744" s="127" t="s">
        <v>781</v>
      </c>
      <c r="AH744" s="147" t="s">
        <v>124</v>
      </c>
      <c r="AI744" s="146" t="s">
        <v>124</v>
      </c>
      <c r="AJ744" s="145" t="s">
        <v>124</v>
      </c>
      <c r="AK744" s="272" t="s">
        <v>124</v>
      </c>
      <c r="AL744" s="144" t="s">
        <v>124</v>
      </c>
      <c r="AM744" s="272" t="s">
        <v>124</v>
      </c>
      <c r="AN744" s="272" t="s">
        <v>124</v>
      </c>
      <c r="AO744" s="272" t="s">
        <v>124</v>
      </c>
      <c r="AP744" s="265" t="s">
        <v>124</v>
      </c>
      <c r="AQ744" s="116" t="s">
        <v>124</v>
      </c>
      <c r="AR744" s="139" t="s">
        <v>124</v>
      </c>
      <c r="AS744" s="142" t="s">
        <v>124</v>
      </c>
      <c r="AT744" s="141" t="s">
        <v>124</v>
      </c>
      <c r="AU744" s="116" t="s">
        <v>124</v>
      </c>
      <c r="AV744" s="116" t="s">
        <v>124</v>
      </c>
      <c r="AW744" s="118" t="s">
        <v>124</v>
      </c>
      <c r="AX744" s="272" t="s">
        <v>124</v>
      </c>
      <c r="AY744" s="272" t="s">
        <v>124</v>
      </c>
      <c r="AZ744" s="272" t="s">
        <v>124</v>
      </c>
      <c r="BA744" s="272" t="s">
        <v>124</v>
      </c>
      <c r="BB744" s="139" t="s">
        <v>124</v>
      </c>
      <c r="BC744" s="139" t="s">
        <v>124</v>
      </c>
      <c r="BD744" s="139" t="s">
        <v>124</v>
      </c>
      <c r="BE744" s="139" t="s">
        <v>124</v>
      </c>
      <c r="BF744" s="139" t="s">
        <v>124</v>
      </c>
      <c r="BG744" s="139" t="s">
        <v>124</v>
      </c>
      <c r="BH744" s="139" t="s">
        <v>124</v>
      </c>
      <c r="BI744" s="272" t="s">
        <v>124</v>
      </c>
      <c r="BJ744" s="272" t="s">
        <v>124</v>
      </c>
      <c r="BK744" s="214" t="s">
        <v>409</v>
      </c>
      <c r="BL744" s="214" t="s">
        <v>409</v>
      </c>
      <c r="BM744" s="214" t="s">
        <v>409</v>
      </c>
      <c r="BN744" s="214" t="s">
        <v>409</v>
      </c>
      <c r="BO744" s="214" t="s">
        <v>409</v>
      </c>
      <c r="BP744" s="214" t="s">
        <v>409</v>
      </c>
      <c r="BQ744" s="214" t="s">
        <v>409</v>
      </c>
      <c r="BR744" s="214" t="s">
        <v>409</v>
      </c>
      <c r="BS744" s="214" t="s">
        <v>409</v>
      </c>
      <c r="BT744" s="316">
        <v>0</v>
      </c>
      <c r="BU744" s="272" t="s">
        <v>124</v>
      </c>
      <c r="BV744" s="138" t="e">
        <v>#VALUE!</v>
      </c>
    </row>
    <row r="745" spans="1:74">
      <c r="A745" s="116">
        <v>334</v>
      </c>
      <c r="B745" s="116">
        <f>COUNTIFS($D$2:D745,D745,$F$2:F745,F745)</f>
        <v>1</v>
      </c>
      <c r="C745" s="189">
        <v>9950</v>
      </c>
      <c r="D745" s="154" t="s">
        <v>1762</v>
      </c>
      <c r="E745" s="152" t="s">
        <v>1001</v>
      </c>
      <c r="F745" s="152">
        <v>490723027</v>
      </c>
      <c r="G745" s="152">
        <f t="shared" si="6"/>
        <v>69</v>
      </c>
      <c r="H745" s="152" t="s">
        <v>1761</v>
      </c>
      <c r="I745" s="274" t="s">
        <v>1760</v>
      </c>
      <c r="J745" s="153" t="s">
        <v>812</v>
      </c>
      <c r="K745" s="152" t="s">
        <v>670</v>
      </c>
      <c r="L745" s="152">
        <v>6</v>
      </c>
      <c r="M745" s="152">
        <v>7</v>
      </c>
      <c r="N745" s="152" t="s">
        <v>409</v>
      </c>
      <c r="O745" s="152"/>
      <c r="P745" s="152" t="s">
        <v>1741</v>
      </c>
      <c r="Q745" s="116"/>
      <c r="R745" s="116"/>
      <c r="S745" s="261" t="s">
        <v>1521</v>
      </c>
      <c r="T745" s="261" t="s">
        <v>1515</v>
      </c>
      <c r="U745" s="261" t="s">
        <v>1477</v>
      </c>
      <c r="V745" s="264" t="s">
        <v>1514</v>
      </c>
      <c r="W745" s="261" t="s">
        <v>1511</v>
      </c>
      <c r="X745" s="261" t="s">
        <v>1477</v>
      </c>
      <c r="Y745" s="261" t="s">
        <v>1477</v>
      </c>
      <c r="AB745" s="112"/>
      <c r="AC745" s="218">
        <v>124235</v>
      </c>
      <c r="AD745" s="217">
        <v>9318</v>
      </c>
      <c r="AE745" s="218">
        <v>3</v>
      </c>
      <c r="AF745" s="218">
        <v>27000</v>
      </c>
      <c r="AG745" s="127" t="s">
        <v>781</v>
      </c>
      <c r="AH745" s="147">
        <v>17.7</v>
      </c>
      <c r="AI745" s="146">
        <v>27.7</v>
      </c>
      <c r="AJ745" s="145">
        <v>51.7</v>
      </c>
      <c r="AK745" s="277" t="s">
        <v>124</v>
      </c>
      <c r="AL745" s="144">
        <v>0.1</v>
      </c>
      <c r="AM745" s="280">
        <v>0.9</v>
      </c>
      <c r="AN745" s="277" t="s">
        <v>124</v>
      </c>
      <c r="AO745" s="265">
        <v>5.4</v>
      </c>
      <c r="AP745" s="265">
        <v>0.01</v>
      </c>
      <c r="AQ745" s="116">
        <v>72.3</v>
      </c>
      <c r="AR745" s="139">
        <v>27.9</v>
      </c>
      <c r="AS745" s="142">
        <f t="shared" ref="AS745:AS753" si="7">AQ745/AR745</f>
        <v>2.5913978494623655</v>
      </c>
      <c r="AT745" s="141">
        <v>0.1</v>
      </c>
      <c r="AU745" s="116" t="s">
        <v>124</v>
      </c>
      <c r="AV745" s="116">
        <v>6.4</v>
      </c>
      <c r="AW745" s="118">
        <v>13.7</v>
      </c>
      <c r="AX745" s="140">
        <f>BD745+BF745</f>
        <v>15.539066390041494</v>
      </c>
      <c r="AY745" s="118">
        <v>86.8</v>
      </c>
      <c r="AZ745" s="118">
        <v>38262</v>
      </c>
      <c r="BA745" s="140">
        <f>100-AY745</f>
        <v>13.200000000000003</v>
      </c>
      <c r="BB745" s="140">
        <f>BD745+BF745+BH745</f>
        <v>23.349066390041493</v>
      </c>
      <c r="BC745" s="140">
        <v>30.1</v>
      </c>
      <c r="BD745" s="139">
        <f>BC745*AI745/(BG745+BE745+BC745+BA745)</f>
        <v>8.6490663900414937</v>
      </c>
      <c r="BE745" s="140">
        <v>24.9</v>
      </c>
      <c r="BF745" s="140">
        <v>6.89</v>
      </c>
      <c r="BG745" s="140">
        <v>28.2</v>
      </c>
      <c r="BH745" s="139">
        <v>7.81</v>
      </c>
      <c r="BI745" s="116">
        <v>0.49</v>
      </c>
      <c r="BJ745" s="117" t="s">
        <v>786</v>
      </c>
      <c r="BK745" s="211" t="s">
        <v>409</v>
      </c>
      <c r="BL745" s="211" t="s">
        <v>409</v>
      </c>
      <c r="BM745" s="211">
        <v>2706</v>
      </c>
      <c r="BN745" s="211">
        <v>83.2</v>
      </c>
      <c r="BO745" s="211">
        <v>16.8</v>
      </c>
      <c r="BP745" s="211">
        <v>3</v>
      </c>
      <c r="BQ745" s="211">
        <v>2405</v>
      </c>
      <c r="BR745" s="211" t="s">
        <v>409</v>
      </c>
      <c r="BS745" s="211">
        <v>2.4300000000000002</v>
      </c>
      <c r="BT745" s="210">
        <v>0</v>
      </c>
      <c r="BU745" s="258">
        <v>37.770281684192746</v>
      </c>
      <c r="BV745" s="138">
        <v>2.0442571428571426</v>
      </c>
    </row>
    <row r="746" spans="1:74">
      <c r="A746" s="116">
        <v>335</v>
      </c>
      <c r="B746" s="116">
        <f>COUNTIFS($D$2:D746,D746,$F$2:F746,F746)</f>
        <v>1</v>
      </c>
      <c r="C746" s="189">
        <v>9954</v>
      </c>
      <c r="D746" s="154" t="s">
        <v>1759</v>
      </c>
      <c r="E746" s="152" t="s">
        <v>1328</v>
      </c>
      <c r="F746" s="152">
        <v>481019084</v>
      </c>
      <c r="G746" s="152">
        <f t="shared" si="6"/>
        <v>70</v>
      </c>
      <c r="H746" s="152" t="s">
        <v>1755</v>
      </c>
      <c r="I746" s="274" t="s">
        <v>1758</v>
      </c>
      <c r="J746" s="153" t="s">
        <v>812</v>
      </c>
      <c r="K746" s="152" t="s">
        <v>670</v>
      </c>
      <c r="L746" s="152">
        <v>11</v>
      </c>
      <c r="M746" s="152" t="s">
        <v>1557</v>
      </c>
      <c r="N746" s="152" t="s">
        <v>409</v>
      </c>
      <c r="O746" s="152" t="s">
        <v>1741</v>
      </c>
      <c r="P746" s="152" t="s">
        <v>1741</v>
      </c>
      <c r="Q746" s="116"/>
      <c r="R746" s="116"/>
      <c r="S746" s="261" t="s">
        <v>1521</v>
      </c>
      <c r="T746" s="261" t="s">
        <v>1515</v>
      </c>
      <c r="U746" s="261" t="s">
        <v>1477</v>
      </c>
      <c r="V746" s="264" t="s">
        <v>1514</v>
      </c>
      <c r="W746" s="261" t="s">
        <v>1511</v>
      </c>
      <c r="X746" s="261" t="s">
        <v>1477</v>
      </c>
      <c r="Y746" s="261" t="s">
        <v>1477</v>
      </c>
      <c r="AB746" s="112"/>
      <c r="AC746" s="218">
        <v>30754</v>
      </c>
      <c r="AD746" s="217">
        <v>769</v>
      </c>
      <c r="AE746" s="218" t="s">
        <v>1477</v>
      </c>
      <c r="AF746" s="218" t="s">
        <v>1477</v>
      </c>
      <c r="AG746" s="127" t="s">
        <v>781</v>
      </c>
      <c r="AH746" s="147">
        <v>16.399999999999999</v>
      </c>
      <c r="AI746" s="146">
        <v>46</v>
      </c>
      <c r="AJ746" s="145">
        <v>34.1</v>
      </c>
      <c r="AK746" s="277">
        <v>11.2</v>
      </c>
      <c r="AL746" s="144">
        <v>0.6</v>
      </c>
      <c r="AM746" s="280">
        <v>4.0999999999999996</v>
      </c>
      <c r="AN746" s="277" t="s">
        <v>124</v>
      </c>
      <c r="AO746" s="265">
        <v>1.8</v>
      </c>
      <c r="AP746" s="265">
        <v>0.1</v>
      </c>
      <c r="AQ746" s="116">
        <v>57.6</v>
      </c>
      <c r="AR746" s="139">
        <v>42.8</v>
      </c>
      <c r="AS746" s="142">
        <f t="shared" si="7"/>
        <v>1.3457943925233646</v>
      </c>
      <c r="AT746" s="141">
        <v>0.2</v>
      </c>
      <c r="AU746" s="116" t="s">
        <v>124</v>
      </c>
      <c r="AV746" s="116">
        <v>34</v>
      </c>
      <c r="AW746" s="118">
        <v>41.6</v>
      </c>
      <c r="AX746" s="118" t="s">
        <v>124</v>
      </c>
      <c r="AY746" s="272" t="s">
        <v>124</v>
      </c>
      <c r="AZ746" s="272" t="s">
        <v>124</v>
      </c>
      <c r="BA746" s="272" t="s">
        <v>124</v>
      </c>
      <c r="BB746" s="139" t="s">
        <v>124</v>
      </c>
      <c r="BC746" s="139" t="s">
        <v>124</v>
      </c>
      <c r="BD746" s="139" t="s">
        <v>124</v>
      </c>
      <c r="BE746" s="139" t="s">
        <v>124</v>
      </c>
      <c r="BF746" s="139" t="s">
        <v>124</v>
      </c>
      <c r="BG746" s="139" t="s">
        <v>124</v>
      </c>
      <c r="BH746" s="139" t="s">
        <v>124</v>
      </c>
      <c r="BI746" s="116">
        <v>0.35</v>
      </c>
      <c r="BJ746" s="118" t="s">
        <v>786</v>
      </c>
      <c r="BK746" s="211" t="s">
        <v>409</v>
      </c>
      <c r="BL746" s="211" t="s">
        <v>409</v>
      </c>
      <c r="BM746" s="211">
        <v>1630</v>
      </c>
      <c r="BN746" s="211">
        <v>59.3</v>
      </c>
      <c r="BO746" s="211">
        <v>40.700000000000003</v>
      </c>
      <c r="BP746" s="211">
        <v>0.6</v>
      </c>
      <c r="BQ746" s="211" t="s">
        <v>1524</v>
      </c>
      <c r="BR746" s="211" t="s">
        <v>409</v>
      </c>
      <c r="BS746" s="211">
        <v>6.35</v>
      </c>
      <c r="BT746" s="210">
        <v>0</v>
      </c>
      <c r="BU746" s="258">
        <v>5.7714651502330332</v>
      </c>
      <c r="BV746" s="138">
        <v>1.0745714285714287</v>
      </c>
    </row>
    <row r="747" spans="1:74">
      <c r="A747" s="116">
        <v>336</v>
      </c>
      <c r="B747" s="116">
        <f>COUNTIFS($D$2:D747,D747,$F$2:F747,F747)</f>
        <v>1</v>
      </c>
      <c r="C747" s="189">
        <v>9955</v>
      </c>
      <c r="D747" s="154" t="s">
        <v>1757</v>
      </c>
      <c r="E747" s="152" t="s">
        <v>1401</v>
      </c>
      <c r="F747" s="152">
        <v>7710275793</v>
      </c>
      <c r="G747" s="152">
        <f t="shared" si="6"/>
        <v>41</v>
      </c>
      <c r="H747" s="152" t="s">
        <v>1755</v>
      </c>
      <c r="I747" s="274" t="s">
        <v>372</v>
      </c>
      <c r="J747" s="153" t="s">
        <v>812</v>
      </c>
      <c r="K747" s="152" t="s">
        <v>670</v>
      </c>
      <c r="L747" s="152">
        <v>36</v>
      </c>
      <c r="M747" s="152" t="s">
        <v>906</v>
      </c>
      <c r="N747" s="152" t="s">
        <v>409</v>
      </c>
      <c r="O747" s="152" t="s">
        <v>1741</v>
      </c>
      <c r="P747" s="152" t="s">
        <v>1741</v>
      </c>
      <c r="Q747" s="116"/>
      <c r="R747" s="116"/>
      <c r="S747" s="261" t="s">
        <v>1521</v>
      </c>
      <c r="T747" s="261" t="s">
        <v>1515</v>
      </c>
      <c r="U747" s="261" t="s">
        <v>1477</v>
      </c>
      <c r="V747" s="264" t="s">
        <v>1514</v>
      </c>
      <c r="W747" s="261" t="s">
        <v>1511</v>
      </c>
      <c r="X747" s="261" t="s">
        <v>1477</v>
      </c>
      <c r="Y747" s="261" t="s">
        <v>1477</v>
      </c>
      <c r="AB747" s="112"/>
      <c r="AC747" s="218">
        <v>52774</v>
      </c>
      <c r="AD747" s="217">
        <v>3958</v>
      </c>
      <c r="AE747" s="218" t="s">
        <v>1477</v>
      </c>
      <c r="AF747" s="218" t="s">
        <v>1477</v>
      </c>
      <c r="AG747" s="127" t="s">
        <v>781</v>
      </c>
      <c r="AH747" s="147">
        <v>35</v>
      </c>
      <c r="AI747" s="146">
        <v>63.5</v>
      </c>
      <c r="AJ747" s="145">
        <v>0.9</v>
      </c>
      <c r="AK747" s="277">
        <v>24.6</v>
      </c>
      <c r="AL747" s="144">
        <v>7.2</v>
      </c>
      <c r="AM747" s="280">
        <v>20.7</v>
      </c>
      <c r="AN747" s="277" t="s">
        <v>124</v>
      </c>
      <c r="AO747" s="265">
        <v>3.7</v>
      </c>
      <c r="AP747" s="265">
        <v>0.1</v>
      </c>
      <c r="AQ747" s="116">
        <v>43.3</v>
      </c>
      <c r="AR747" s="139">
        <v>57.2</v>
      </c>
      <c r="AS747" s="142">
        <f t="shared" si="7"/>
        <v>0.75699300699300687</v>
      </c>
      <c r="AT747" s="141">
        <v>0.5</v>
      </c>
      <c r="AU747" s="116" t="s">
        <v>124</v>
      </c>
      <c r="AV747" s="116">
        <v>10.9</v>
      </c>
      <c r="AW747" s="118">
        <v>18</v>
      </c>
      <c r="AX747" s="140">
        <f>BD747+BF747</f>
        <v>23.482043343653253</v>
      </c>
      <c r="AY747" s="118">
        <v>96</v>
      </c>
      <c r="AZ747" s="118">
        <v>62749</v>
      </c>
      <c r="BA747" s="140">
        <f>100-AY747</f>
        <v>4</v>
      </c>
      <c r="BB747" s="140">
        <f>BD747+BF747+BH747</f>
        <v>59.382043343653251</v>
      </c>
      <c r="BC747" s="140">
        <v>19.2</v>
      </c>
      <c r="BD747" s="139">
        <f>BC747*AI747/(BG747+BE747+BC747+BA747)</f>
        <v>12.58204334365325</v>
      </c>
      <c r="BE747" s="140">
        <v>17.2</v>
      </c>
      <c r="BF747" s="140">
        <v>10.9</v>
      </c>
      <c r="BG747" s="140">
        <v>56.5</v>
      </c>
      <c r="BH747" s="139">
        <v>35.9</v>
      </c>
      <c r="BI747" s="116">
        <v>1.1599999999999999</v>
      </c>
      <c r="BJ747" s="116" t="s">
        <v>792</v>
      </c>
      <c r="BK747" s="211" t="s">
        <v>409</v>
      </c>
      <c r="BL747" s="211" t="s">
        <v>409</v>
      </c>
      <c r="BM747" s="211">
        <v>1088</v>
      </c>
      <c r="BN747" s="211">
        <v>3</v>
      </c>
      <c r="BO747" s="211">
        <v>97</v>
      </c>
      <c r="BP747" s="211" t="s">
        <v>409</v>
      </c>
      <c r="BQ747" s="211" t="s">
        <v>409</v>
      </c>
      <c r="BR747" s="211" t="s">
        <v>409</v>
      </c>
      <c r="BS747" s="211" t="s">
        <v>409</v>
      </c>
      <c r="BT747" s="276">
        <v>0</v>
      </c>
      <c r="BU747" s="258">
        <v>19.521758918881069</v>
      </c>
      <c r="BV747" s="138">
        <v>0.29738666666666663</v>
      </c>
    </row>
    <row r="748" spans="1:74">
      <c r="A748" s="116">
        <v>337</v>
      </c>
      <c r="B748" s="116">
        <f>COUNTIFS($D$2:D748,D748,$F$2:F748,F748)</f>
        <v>1</v>
      </c>
      <c r="C748" s="189">
        <v>9956</v>
      </c>
      <c r="D748" s="154" t="s">
        <v>1756</v>
      </c>
      <c r="E748" s="152" t="s">
        <v>1651</v>
      </c>
      <c r="F748" s="152">
        <v>7557045342</v>
      </c>
      <c r="G748" s="152">
        <f t="shared" si="6"/>
        <v>43</v>
      </c>
      <c r="H748" s="152" t="s">
        <v>1755</v>
      </c>
      <c r="I748" s="274" t="s">
        <v>1754</v>
      </c>
      <c r="J748" s="153" t="s">
        <v>812</v>
      </c>
      <c r="K748" s="152" t="s">
        <v>670</v>
      </c>
      <c r="L748" s="152">
        <v>12</v>
      </c>
      <c r="M748" s="152" t="s">
        <v>1557</v>
      </c>
      <c r="N748" s="152" t="s">
        <v>409</v>
      </c>
      <c r="O748" s="152" t="s">
        <v>1741</v>
      </c>
      <c r="P748" s="152" t="s">
        <v>1741</v>
      </c>
      <c r="Q748" s="116"/>
      <c r="R748" s="116"/>
      <c r="S748" s="261" t="s">
        <v>1521</v>
      </c>
      <c r="T748" s="261" t="s">
        <v>1515</v>
      </c>
      <c r="U748" s="261" t="s">
        <v>1477</v>
      </c>
      <c r="V748" s="264" t="s">
        <v>1514</v>
      </c>
      <c r="W748" s="261" t="s">
        <v>1511</v>
      </c>
      <c r="X748" s="261" t="s">
        <v>1477</v>
      </c>
      <c r="Y748" s="261" t="s">
        <v>1477</v>
      </c>
      <c r="AB748" s="112"/>
      <c r="AC748" s="218">
        <v>37628</v>
      </c>
      <c r="AD748" s="217">
        <v>2822</v>
      </c>
      <c r="AE748" s="218" t="s">
        <v>1477</v>
      </c>
      <c r="AF748" s="218" t="s">
        <v>1477</v>
      </c>
      <c r="AG748" s="127" t="s">
        <v>777</v>
      </c>
      <c r="AH748" s="147">
        <v>91.4</v>
      </c>
      <c r="AI748" s="146">
        <v>7.7</v>
      </c>
      <c r="AJ748" s="145">
        <v>0.6</v>
      </c>
      <c r="AK748" s="277">
        <v>76.7</v>
      </c>
      <c r="AL748" s="144">
        <v>9.6999999999999993</v>
      </c>
      <c r="AM748" s="280">
        <v>10.9</v>
      </c>
      <c r="AN748" s="277" t="s">
        <v>124</v>
      </c>
      <c r="AO748" s="265">
        <v>3.5</v>
      </c>
      <c r="AP748" s="265">
        <v>0.14000000000000001</v>
      </c>
      <c r="AQ748" s="116">
        <v>54.2</v>
      </c>
      <c r="AR748" s="139">
        <v>46.3</v>
      </c>
      <c r="AS748" s="142">
        <f t="shared" si="7"/>
        <v>1.1706263498920089</v>
      </c>
      <c r="AT748" s="141">
        <v>1.2</v>
      </c>
      <c r="AU748" s="116" t="s">
        <v>124</v>
      </c>
      <c r="AV748" s="116">
        <v>23.7</v>
      </c>
      <c r="AW748" s="118">
        <v>31.1</v>
      </c>
      <c r="AX748" s="140">
        <f>BD748+BF748</f>
        <v>1.8384049079754603</v>
      </c>
      <c r="AY748" s="118">
        <v>95</v>
      </c>
      <c r="AZ748" s="118">
        <v>82417</v>
      </c>
      <c r="BA748" s="140">
        <f>100-AY748</f>
        <v>5</v>
      </c>
      <c r="BB748" s="140">
        <f>BD748+BF748+BH748</f>
        <v>7.1784049079754606</v>
      </c>
      <c r="BC748" s="140">
        <v>12.3</v>
      </c>
      <c r="BD748" s="139">
        <f>BC748*AI748/(BG748+BE748+BC748+BA748)</f>
        <v>0.96840490797546019</v>
      </c>
      <c r="BE748" s="140">
        <v>11.3</v>
      </c>
      <c r="BF748" s="140">
        <v>0.87</v>
      </c>
      <c r="BG748" s="140">
        <v>69.2</v>
      </c>
      <c r="BH748" s="139">
        <v>5.34</v>
      </c>
      <c r="BI748" s="116">
        <v>0.61</v>
      </c>
      <c r="BJ748" s="117" t="s">
        <v>173</v>
      </c>
      <c r="BK748" s="211" t="s">
        <v>409</v>
      </c>
      <c r="BL748" s="211" t="s">
        <v>409</v>
      </c>
      <c r="BM748" s="211">
        <v>1428</v>
      </c>
      <c r="BN748" s="211">
        <v>2.2000000000000002</v>
      </c>
      <c r="BO748" s="211">
        <v>97.8</v>
      </c>
      <c r="BP748" s="211" t="s">
        <v>409</v>
      </c>
      <c r="BQ748" s="211" t="s">
        <v>409</v>
      </c>
      <c r="BR748" s="211" t="s">
        <v>409</v>
      </c>
      <c r="BS748" s="208" t="s">
        <v>409</v>
      </c>
      <c r="BT748" s="276">
        <v>0</v>
      </c>
      <c r="BU748" s="258">
        <v>4.0794396459205604</v>
      </c>
      <c r="BV748" s="138">
        <v>0.84588732394366195</v>
      </c>
    </row>
    <row r="749" spans="1:74">
      <c r="A749" s="116">
        <v>338</v>
      </c>
      <c r="B749" s="116">
        <f>COUNTIFS($D$2:D749,D749,$F$2:F749,F749)</f>
        <v>3</v>
      </c>
      <c r="C749" s="189">
        <v>9976</v>
      </c>
      <c r="D749" s="154" t="s">
        <v>45</v>
      </c>
      <c r="E749" s="152" t="s">
        <v>826</v>
      </c>
      <c r="F749" s="152">
        <v>530211088</v>
      </c>
      <c r="G749" s="152">
        <f t="shared" si="6"/>
        <v>65</v>
      </c>
      <c r="H749" s="152" t="s">
        <v>1753</v>
      </c>
      <c r="I749" s="274" t="s">
        <v>1752</v>
      </c>
      <c r="J749" s="153" t="s">
        <v>812</v>
      </c>
      <c r="K749" s="152" t="s">
        <v>670</v>
      </c>
      <c r="L749" s="152">
        <v>11</v>
      </c>
      <c r="M749" s="152" t="s">
        <v>885</v>
      </c>
      <c r="N749" s="152" t="s">
        <v>409</v>
      </c>
      <c r="O749" s="152"/>
      <c r="P749" s="152" t="s">
        <v>1741</v>
      </c>
      <c r="Q749" s="116"/>
      <c r="R749" s="116"/>
      <c r="S749" s="261" t="s">
        <v>1477</v>
      </c>
      <c r="T749" s="261" t="s">
        <v>1477</v>
      </c>
      <c r="U749" s="261" t="s">
        <v>1477</v>
      </c>
      <c r="V749" s="300" t="s">
        <v>1502</v>
      </c>
      <c r="W749" s="261" t="s">
        <v>1477</v>
      </c>
      <c r="X749" s="261" t="s">
        <v>1477</v>
      </c>
      <c r="Y749" s="261" t="s">
        <v>1477</v>
      </c>
      <c r="AB749" s="112"/>
      <c r="AC749" s="218">
        <v>21922</v>
      </c>
      <c r="AD749" s="217">
        <v>146</v>
      </c>
      <c r="AE749" s="218" t="s">
        <v>1477</v>
      </c>
      <c r="AF749" s="218" t="s">
        <v>1477</v>
      </c>
      <c r="AG749" s="127" t="s">
        <v>1126</v>
      </c>
      <c r="AH749" s="147">
        <v>31.5</v>
      </c>
      <c r="AI749" s="146">
        <v>23.5</v>
      </c>
      <c r="AJ749" s="145">
        <v>41.3</v>
      </c>
      <c r="AK749" s="277">
        <v>25.7</v>
      </c>
      <c r="AL749" s="144">
        <v>1.6</v>
      </c>
      <c r="AM749" s="280">
        <v>5.3</v>
      </c>
      <c r="AN749" s="277" t="s">
        <v>124</v>
      </c>
      <c r="AO749" s="265">
        <v>0.5</v>
      </c>
      <c r="AP749" s="265" t="s">
        <v>124</v>
      </c>
      <c r="AQ749" s="116">
        <v>60.2</v>
      </c>
      <c r="AR749" s="139">
        <v>39.799999999999997</v>
      </c>
      <c r="AS749" s="142">
        <f t="shared" si="7"/>
        <v>1.512562814070352</v>
      </c>
      <c r="AT749" s="141" t="s">
        <v>124</v>
      </c>
      <c r="AU749" s="116" t="s">
        <v>124</v>
      </c>
      <c r="AV749" s="116">
        <v>3.7</v>
      </c>
      <c r="AW749" s="118">
        <v>3.3</v>
      </c>
      <c r="AX749" s="118" t="s">
        <v>124</v>
      </c>
      <c r="AY749" s="118" t="s">
        <v>124</v>
      </c>
      <c r="AZ749" s="118" t="s">
        <v>124</v>
      </c>
      <c r="BA749" s="118" t="s">
        <v>124</v>
      </c>
      <c r="BB749" s="140" t="s">
        <v>124</v>
      </c>
      <c r="BC749" s="140" t="s">
        <v>124</v>
      </c>
      <c r="BD749" s="140" t="s">
        <v>124</v>
      </c>
      <c r="BE749" s="140" t="s">
        <v>124</v>
      </c>
      <c r="BF749" s="140" t="s">
        <v>124</v>
      </c>
      <c r="BG749" s="140" t="s">
        <v>124</v>
      </c>
      <c r="BH749" s="139" t="s">
        <v>124</v>
      </c>
      <c r="BI749" s="116" t="s">
        <v>124</v>
      </c>
      <c r="BJ749" s="116" t="s">
        <v>790</v>
      </c>
      <c r="BK749" s="211">
        <v>1.9</v>
      </c>
      <c r="BL749" s="211">
        <v>2.1</v>
      </c>
      <c r="BM749" s="211">
        <v>242</v>
      </c>
      <c r="BN749" s="211">
        <v>17.8</v>
      </c>
      <c r="BO749" s="211">
        <v>82.2</v>
      </c>
      <c r="BP749" s="211">
        <v>0.8</v>
      </c>
      <c r="BQ749" s="211">
        <v>442.4</v>
      </c>
      <c r="BR749" s="211">
        <v>52.4</v>
      </c>
      <c r="BS749" s="211">
        <v>4.3899999999999997</v>
      </c>
      <c r="BT749" s="210" t="s">
        <v>1484</v>
      </c>
      <c r="BU749" s="258">
        <v>0.21620276730962681</v>
      </c>
      <c r="BV749" s="138">
        <v>2.83943661971831E-2</v>
      </c>
    </row>
    <row r="750" spans="1:74">
      <c r="A750" s="116">
        <v>339</v>
      </c>
      <c r="B750" s="116">
        <f>COUNTIFS($D$2:D750,D750,$F$2:F750,F750)</f>
        <v>1</v>
      </c>
      <c r="C750" s="189">
        <v>9987</v>
      </c>
      <c r="D750" s="154" t="s">
        <v>1751</v>
      </c>
      <c r="E750" s="152" t="s">
        <v>1549</v>
      </c>
      <c r="F750" s="152">
        <v>9211286227</v>
      </c>
      <c r="G750" s="152">
        <v>26</v>
      </c>
      <c r="H750" s="152" t="s">
        <v>1748</v>
      </c>
      <c r="I750" s="274" t="s">
        <v>1750</v>
      </c>
      <c r="J750" s="153" t="s">
        <v>812</v>
      </c>
      <c r="K750" s="152" t="s">
        <v>670</v>
      </c>
      <c r="L750" s="152">
        <v>6</v>
      </c>
      <c r="M750" s="152" t="s">
        <v>1692</v>
      </c>
      <c r="N750" s="152" t="s">
        <v>409</v>
      </c>
      <c r="O750" s="152"/>
      <c r="P750" s="152" t="s">
        <v>1741</v>
      </c>
      <c r="Q750" s="116"/>
      <c r="R750" s="116"/>
      <c r="S750" s="261" t="s">
        <v>1521</v>
      </c>
      <c r="T750" s="261" t="s">
        <v>1515</v>
      </c>
      <c r="U750" s="261" t="s">
        <v>1477</v>
      </c>
      <c r="V750" s="264" t="s">
        <v>1514</v>
      </c>
      <c r="W750" s="261" t="s">
        <v>1511</v>
      </c>
      <c r="X750" s="261" t="s">
        <v>1477</v>
      </c>
      <c r="Y750" s="261" t="s">
        <v>1477</v>
      </c>
      <c r="AB750" s="112"/>
      <c r="AC750" s="217">
        <v>90308</v>
      </c>
      <c r="AD750" s="218">
        <v>2007</v>
      </c>
      <c r="AE750" s="127">
        <v>2</v>
      </c>
      <c r="AF750" s="112">
        <v>830</v>
      </c>
      <c r="AG750" s="116" t="s">
        <v>777</v>
      </c>
      <c r="AH750" s="147">
        <v>61</v>
      </c>
      <c r="AI750" s="146">
        <v>36.4</v>
      </c>
      <c r="AJ750" s="145">
        <v>1.58</v>
      </c>
      <c r="AK750" s="277">
        <v>48.3</v>
      </c>
      <c r="AL750" s="144">
        <v>1.4</v>
      </c>
      <c r="AM750" s="280">
        <v>2.2000000000000002</v>
      </c>
      <c r="AN750" s="277" t="s">
        <v>124</v>
      </c>
      <c r="AO750" s="278">
        <v>0.9</v>
      </c>
      <c r="AP750" s="259">
        <v>0.18</v>
      </c>
      <c r="AQ750" s="116">
        <v>45</v>
      </c>
      <c r="AR750" s="139">
        <v>55</v>
      </c>
      <c r="AS750" s="142">
        <f t="shared" si="7"/>
        <v>0.81818181818181823</v>
      </c>
      <c r="AT750" s="141">
        <v>0.8</v>
      </c>
      <c r="AU750" s="116" t="s">
        <v>124</v>
      </c>
      <c r="AV750" s="116">
        <v>14</v>
      </c>
      <c r="AW750" s="118">
        <v>22.7</v>
      </c>
      <c r="AX750" s="140">
        <f>BD750+BF750</f>
        <v>10.197482014388489</v>
      </c>
      <c r="AY750" s="116">
        <v>93.7</v>
      </c>
      <c r="AZ750" s="116">
        <v>66940</v>
      </c>
      <c r="BA750" s="140">
        <f>100-AY750</f>
        <v>6.2999999999999972</v>
      </c>
      <c r="BB750" s="140">
        <f>BD750+BF750+BH750</f>
        <v>33.09748201438849</v>
      </c>
      <c r="BC750" s="139">
        <v>16.7</v>
      </c>
      <c r="BD750" s="139">
        <f>BC750*AI750/(BG750+BE750+BC750+BA750)</f>
        <v>6.2474820143884893</v>
      </c>
      <c r="BE750" s="139">
        <v>10.9</v>
      </c>
      <c r="BF750" s="139">
        <v>3.95</v>
      </c>
      <c r="BG750" s="139">
        <v>63.4</v>
      </c>
      <c r="BH750" s="139">
        <v>22.9</v>
      </c>
      <c r="BI750" s="272">
        <v>0.93</v>
      </c>
      <c r="BJ750" s="116" t="s">
        <v>793</v>
      </c>
      <c r="BK750" s="211">
        <v>1.5</v>
      </c>
      <c r="BL750" s="211" t="s">
        <v>409</v>
      </c>
      <c r="BM750" s="211">
        <v>1043</v>
      </c>
      <c r="BN750" s="211">
        <v>1.4</v>
      </c>
      <c r="BO750" s="211">
        <v>98.6</v>
      </c>
      <c r="BP750" s="211" t="s">
        <v>409</v>
      </c>
      <c r="BQ750" s="211" t="s">
        <v>409</v>
      </c>
      <c r="BR750" s="211" t="s">
        <v>409</v>
      </c>
      <c r="BS750" s="211" t="s">
        <v>409</v>
      </c>
      <c r="BT750" s="210">
        <v>0</v>
      </c>
      <c r="BU750" s="258">
        <v>5.8001334668001334</v>
      </c>
      <c r="BV750" s="138">
        <v>0.50385507246376815</v>
      </c>
    </row>
    <row r="751" spans="1:74">
      <c r="A751" s="116">
        <v>340</v>
      </c>
      <c r="B751" s="116">
        <f>COUNTIFS($D$2:D751,D751,$F$2:F751,F751)</f>
        <v>1</v>
      </c>
      <c r="C751" s="189">
        <v>9988</v>
      </c>
      <c r="D751" s="154" t="s">
        <v>1749</v>
      </c>
      <c r="E751" s="152" t="s">
        <v>831</v>
      </c>
      <c r="F751" s="152">
        <v>426115432</v>
      </c>
      <c r="G751" s="152">
        <v>76</v>
      </c>
      <c r="H751" s="152" t="s">
        <v>1748</v>
      </c>
      <c r="I751" s="274" t="s">
        <v>1747</v>
      </c>
      <c r="J751" s="153" t="s">
        <v>812</v>
      </c>
      <c r="K751" s="152" t="s">
        <v>670</v>
      </c>
      <c r="L751" s="152">
        <v>21</v>
      </c>
      <c r="M751" s="152" t="s">
        <v>1557</v>
      </c>
      <c r="N751" s="152" t="s">
        <v>409</v>
      </c>
      <c r="O751" s="152"/>
      <c r="P751" s="152" t="s">
        <v>1741</v>
      </c>
      <c r="Q751" s="116"/>
      <c r="R751" s="116"/>
      <c r="S751" s="261" t="s">
        <v>1521</v>
      </c>
      <c r="T751" s="261" t="s">
        <v>1515</v>
      </c>
      <c r="U751" s="261" t="s">
        <v>1477</v>
      </c>
      <c r="V751" s="264" t="s">
        <v>1514</v>
      </c>
      <c r="W751" s="261" t="s">
        <v>1511</v>
      </c>
      <c r="X751" s="261" t="s">
        <v>1477</v>
      </c>
      <c r="Y751" s="261" t="s">
        <v>1477</v>
      </c>
      <c r="AB751" s="112"/>
      <c r="AC751" s="217">
        <v>29848</v>
      </c>
      <c r="AD751" s="218">
        <v>5990</v>
      </c>
      <c r="AE751" s="127" t="s">
        <v>1477</v>
      </c>
      <c r="AF751" s="112" t="s">
        <v>1477</v>
      </c>
      <c r="AG751" s="116" t="s">
        <v>781</v>
      </c>
      <c r="AH751" s="147">
        <v>92.6</v>
      </c>
      <c r="AI751" s="146">
        <v>2.08</v>
      </c>
      <c r="AJ751" s="145">
        <v>1.64</v>
      </c>
      <c r="AK751" s="277">
        <v>75</v>
      </c>
      <c r="AL751" s="144">
        <v>3.8</v>
      </c>
      <c r="AM751" s="280" t="s">
        <v>1746</v>
      </c>
      <c r="AN751" s="277" t="s">
        <v>124</v>
      </c>
      <c r="AO751" s="278">
        <v>1.9</v>
      </c>
      <c r="AP751" s="259">
        <v>0.04</v>
      </c>
      <c r="AQ751" s="116">
        <v>75</v>
      </c>
      <c r="AR751" s="139">
        <v>25.4</v>
      </c>
      <c r="AS751" s="142">
        <f t="shared" si="7"/>
        <v>2.9527559055118111</v>
      </c>
      <c r="AT751" s="141">
        <v>1.7</v>
      </c>
      <c r="AU751" s="116" t="s">
        <v>124</v>
      </c>
      <c r="AV751" s="116">
        <v>4.3</v>
      </c>
      <c r="AW751" s="118">
        <v>6.2</v>
      </c>
      <c r="AX751" s="140">
        <f>BD751+BF751</f>
        <v>0.58053333333333335</v>
      </c>
      <c r="AY751" s="116">
        <v>92.4</v>
      </c>
      <c r="AZ751" s="116">
        <v>40702</v>
      </c>
      <c r="BA751" s="140">
        <f>100-AY751</f>
        <v>7.5999999999999943</v>
      </c>
      <c r="BB751" s="140">
        <f>BD751+BF751+BH751</f>
        <v>1.8405333333333334</v>
      </c>
      <c r="BC751" s="139">
        <v>16.899999999999999</v>
      </c>
      <c r="BD751" s="139">
        <f>BC751*AI751/(BG751+BE751+BC751+BA751)</f>
        <v>0.36053333333333332</v>
      </c>
      <c r="BE751" s="139">
        <v>11</v>
      </c>
      <c r="BF751" s="139">
        <v>0.22</v>
      </c>
      <c r="BG751" s="139">
        <v>62</v>
      </c>
      <c r="BH751" s="139">
        <v>1.26</v>
      </c>
      <c r="BI751" s="272">
        <v>1.54</v>
      </c>
      <c r="BJ751" s="116" t="s">
        <v>173</v>
      </c>
      <c r="BK751" s="211">
        <v>2.5</v>
      </c>
      <c r="BL751" s="211" t="s">
        <v>409</v>
      </c>
      <c r="BM751" s="211">
        <v>640</v>
      </c>
      <c r="BN751" s="213">
        <v>4.5</v>
      </c>
      <c r="BO751" s="213">
        <v>95.5</v>
      </c>
      <c r="BP751" s="213" t="s">
        <v>409</v>
      </c>
      <c r="BQ751" s="213" t="s">
        <v>409</v>
      </c>
      <c r="BR751" s="213" t="s">
        <v>409</v>
      </c>
      <c r="BS751" s="213" t="s">
        <v>409</v>
      </c>
      <c r="BT751" s="210">
        <v>0</v>
      </c>
      <c r="BU751" s="258">
        <v>2.0245250490482096</v>
      </c>
      <c r="BV751" s="138">
        <v>0.5718133333333334</v>
      </c>
    </row>
    <row r="752" spans="1:74">
      <c r="A752" s="116">
        <v>341</v>
      </c>
      <c r="B752" s="116">
        <f>COUNTIFS($D$2:D752,D752,$F$2:F752,F752)</f>
        <v>1</v>
      </c>
      <c r="C752" s="189">
        <v>9992</v>
      </c>
      <c r="D752" s="154" t="s">
        <v>1745</v>
      </c>
      <c r="E752" s="152" t="s">
        <v>941</v>
      </c>
      <c r="F752" s="152">
        <v>5707290512</v>
      </c>
      <c r="G752" s="152">
        <v>61</v>
      </c>
      <c r="H752" s="152" t="s">
        <v>1744</v>
      </c>
      <c r="I752" s="274" t="s">
        <v>60</v>
      </c>
      <c r="J752" s="153" t="s">
        <v>812</v>
      </c>
      <c r="K752" s="152" t="s">
        <v>670</v>
      </c>
      <c r="L752" s="152">
        <v>12</v>
      </c>
      <c r="M752" s="152" t="s">
        <v>881</v>
      </c>
      <c r="N752" s="152" t="s">
        <v>409</v>
      </c>
      <c r="O752" s="152"/>
      <c r="P752" s="152" t="s">
        <v>1741</v>
      </c>
      <c r="Q752" s="116"/>
      <c r="R752" s="116"/>
      <c r="S752" s="261" t="s">
        <v>1521</v>
      </c>
      <c r="T752" s="261" t="s">
        <v>1515</v>
      </c>
      <c r="U752" s="261" t="s">
        <v>1477</v>
      </c>
      <c r="V752" s="264" t="s">
        <v>1514</v>
      </c>
      <c r="W752" s="261" t="s">
        <v>1511</v>
      </c>
      <c r="X752" s="261" t="s">
        <v>1477</v>
      </c>
      <c r="Y752" s="261" t="s">
        <v>1477</v>
      </c>
      <c r="AB752" s="112"/>
      <c r="AC752" s="217">
        <v>142360</v>
      </c>
      <c r="AD752" s="218">
        <v>10677</v>
      </c>
      <c r="AE752" s="127">
        <v>3</v>
      </c>
      <c r="AF752" s="112">
        <v>9698</v>
      </c>
      <c r="AG752" s="116" t="s">
        <v>777</v>
      </c>
      <c r="AH752" s="147">
        <v>6.8</v>
      </c>
      <c r="AI752" s="146">
        <v>18</v>
      </c>
      <c r="AJ752" s="145">
        <v>71.900000000000006</v>
      </c>
      <c r="AK752" s="277">
        <v>4.5</v>
      </c>
      <c r="AL752" s="144">
        <v>0.06</v>
      </c>
      <c r="AM752" s="280">
        <v>1.2</v>
      </c>
      <c r="AN752" s="277" t="s">
        <v>124</v>
      </c>
      <c r="AO752" s="278">
        <v>12.7</v>
      </c>
      <c r="AP752" s="259">
        <v>0.02</v>
      </c>
      <c r="AQ752" s="116">
        <v>58.8</v>
      </c>
      <c r="AR752" s="139">
        <v>41.2</v>
      </c>
      <c r="AS752" s="142">
        <f t="shared" si="7"/>
        <v>1.4271844660194173</v>
      </c>
      <c r="AT752" s="141" t="s">
        <v>124</v>
      </c>
      <c r="AU752" s="116" t="s">
        <v>124</v>
      </c>
      <c r="AV752" s="116">
        <v>7</v>
      </c>
      <c r="AW752" s="118">
        <v>11.9</v>
      </c>
      <c r="AX752" s="140">
        <f>BD752+BF752</f>
        <v>15.092390852390853</v>
      </c>
      <c r="AY752" s="116">
        <v>99.6</v>
      </c>
      <c r="AZ752" s="116">
        <v>126346</v>
      </c>
      <c r="BA752" s="140">
        <f>100-AY752</f>
        <v>0.40000000000000568</v>
      </c>
      <c r="BB752" s="140">
        <f>BD752+BF752+BH752</f>
        <v>17.052390852390854</v>
      </c>
      <c r="BC752" s="139">
        <v>58</v>
      </c>
      <c r="BD752" s="139">
        <f>BC752*AI752/(BG752+BE752+BC752+BA752)</f>
        <v>10.852390852390853</v>
      </c>
      <c r="BE752" s="139">
        <v>25.8</v>
      </c>
      <c r="BF752" s="139">
        <v>4.24</v>
      </c>
      <c r="BG752" s="139">
        <v>12</v>
      </c>
      <c r="BH752" s="139">
        <v>1.96</v>
      </c>
      <c r="BI752" s="272">
        <v>7.4999999999999997E-2</v>
      </c>
      <c r="BJ752" s="117" t="s">
        <v>786</v>
      </c>
      <c r="BK752" s="211" t="s">
        <v>409</v>
      </c>
      <c r="BL752" s="211" t="s">
        <v>409</v>
      </c>
      <c r="BM752" s="211">
        <v>8541</v>
      </c>
      <c r="BN752" s="211">
        <v>52.9</v>
      </c>
      <c r="BO752" s="211">
        <v>47.1</v>
      </c>
      <c r="BP752" s="211" t="s">
        <v>409</v>
      </c>
      <c r="BQ752" s="211" t="s">
        <v>409</v>
      </c>
      <c r="BR752" s="211" t="s">
        <v>409</v>
      </c>
      <c r="BS752" s="211" t="s">
        <v>409</v>
      </c>
      <c r="BT752" s="210">
        <v>0</v>
      </c>
      <c r="BU752" s="258">
        <v>83.305095275208117</v>
      </c>
      <c r="BV752" s="138">
        <v>4.2144285714285719</v>
      </c>
    </row>
    <row r="753" spans="1:77" s="162" customFormat="1" ht="15.75" thickBot="1">
      <c r="A753" s="166">
        <v>342</v>
      </c>
      <c r="B753" s="116">
        <f>COUNTIFS($D$2:D753,D753,$F$2:F753,F753)</f>
        <v>1</v>
      </c>
      <c r="C753" s="315">
        <v>9993</v>
      </c>
      <c r="D753" s="187" t="s">
        <v>583</v>
      </c>
      <c r="E753" s="184" t="s">
        <v>1001</v>
      </c>
      <c r="F753" s="184">
        <v>6704301637</v>
      </c>
      <c r="G753" s="184">
        <v>51</v>
      </c>
      <c r="H753" s="184" t="s">
        <v>1744</v>
      </c>
      <c r="I753" s="314" t="s">
        <v>55</v>
      </c>
      <c r="J753" s="186" t="s">
        <v>812</v>
      </c>
      <c r="K753" s="184" t="s">
        <v>670</v>
      </c>
      <c r="L753" s="184">
        <v>24</v>
      </c>
      <c r="M753" s="184" t="s">
        <v>885</v>
      </c>
      <c r="N753" s="184" t="s">
        <v>409</v>
      </c>
      <c r="O753" s="184"/>
      <c r="P753" s="184" t="s">
        <v>1741</v>
      </c>
      <c r="Q753" s="166"/>
      <c r="R753" s="166"/>
      <c r="S753" s="312" t="s">
        <v>1521</v>
      </c>
      <c r="T753" s="312" t="s">
        <v>1515</v>
      </c>
      <c r="U753" s="312" t="s">
        <v>1477</v>
      </c>
      <c r="V753" s="313" t="s">
        <v>1514</v>
      </c>
      <c r="W753" s="312" t="s">
        <v>1511</v>
      </c>
      <c r="X753" s="312" t="s">
        <v>1477</v>
      </c>
      <c r="Y753" s="312" t="s">
        <v>1477</v>
      </c>
      <c r="AA753" s="166"/>
      <c r="AC753" s="311">
        <v>232362</v>
      </c>
      <c r="AD753" s="310">
        <v>58090</v>
      </c>
      <c r="AE753" s="309">
        <v>4</v>
      </c>
      <c r="AF753" s="162">
        <v>569867</v>
      </c>
      <c r="AG753" s="166" t="s">
        <v>777</v>
      </c>
      <c r="AH753" s="178">
        <v>9.0399999999999991</v>
      </c>
      <c r="AI753" s="177">
        <v>5.8</v>
      </c>
      <c r="AJ753" s="176">
        <v>84.4</v>
      </c>
      <c r="AK753" s="307">
        <v>5.0999999999999996</v>
      </c>
      <c r="AL753" s="307">
        <v>0.1</v>
      </c>
      <c r="AM753" s="308">
        <v>2</v>
      </c>
      <c r="AN753" s="307" t="s">
        <v>124</v>
      </c>
      <c r="AO753" s="306">
        <v>2.8</v>
      </c>
      <c r="AP753" s="306">
        <v>0.03</v>
      </c>
      <c r="AQ753" s="166">
        <v>59.2</v>
      </c>
      <c r="AR753" s="168">
        <v>42.1</v>
      </c>
      <c r="AS753" s="173">
        <f t="shared" si="7"/>
        <v>1.4061757719714965</v>
      </c>
      <c r="AT753" s="172">
        <v>0.2</v>
      </c>
      <c r="AU753" s="166" t="s">
        <v>124</v>
      </c>
      <c r="AV753" s="166">
        <v>4.3</v>
      </c>
      <c r="AW753" s="169">
        <v>6.1</v>
      </c>
      <c r="AX753" s="169">
        <f>BD753+BF753</f>
        <v>1.6899562363238512</v>
      </c>
      <c r="AY753" s="169">
        <v>96.3</v>
      </c>
      <c r="AZ753" s="169">
        <v>94056</v>
      </c>
      <c r="BA753" s="169">
        <f>100-AY753</f>
        <v>3.7000000000000028</v>
      </c>
      <c r="BB753" s="170">
        <f>BD753+BF753+BH753</f>
        <v>2.0699562363238511</v>
      </c>
      <c r="BC753" s="170">
        <v>10.4</v>
      </c>
      <c r="BD753" s="170">
        <f>BC753*AI753/(BG753+BE753+BC753+BA753)</f>
        <v>0.65995623632385114</v>
      </c>
      <c r="BE753" s="170">
        <v>56.4</v>
      </c>
      <c r="BF753" s="170">
        <v>1.03</v>
      </c>
      <c r="BG753" s="170">
        <v>20.9</v>
      </c>
      <c r="BH753" s="170">
        <v>0.38</v>
      </c>
      <c r="BI753" s="166">
        <v>0.15</v>
      </c>
      <c r="BJ753" s="166" t="s">
        <v>778</v>
      </c>
      <c r="BK753" s="211">
        <v>17</v>
      </c>
      <c r="BL753" s="211" t="s">
        <v>409</v>
      </c>
      <c r="BM753" s="211">
        <v>85645</v>
      </c>
      <c r="BN753" s="211">
        <v>88.4</v>
      </c>
      <c r="BO753" s="211">
        <v>11.6</v>
      </c>
      <c r="BP753" s="211" t="s">
        <v>409</v>
      </c>
      <c r="BQ753" s="211" t="s">
        <v>409</v>
      </c>
      <c r="BR753" s="211" t="s">
        <v>409</v>
      </c>
      <c r="BS753" s="211" t="s">
        <v>409</v>
      </c>
      <c r="BT753" s="210" t="s">
        <v>800</v>
      </c>
      <c r="BU753" s="258">
        <v>85.745416840414677</v>
      </c>
      <c r="BV753" s="138">
        <v>38.854268656716421</v>
      </c>
      <c r="BX753" s="305"/>
      <c r="BY753" s="305"/>
    </row>
    <row r="754" spans="1:77">
      <c r="A754" s="116">
        <v>1</v>
      </c>
      <c r="B754" s="116">
        <f>COUNTIFS($D$2:D754,D754,$F$2:F754,F754)</f>
        <v>5</v>
      </c>
      <c r="C754" s="227">
        <v>9999</v>
      </c>
      <c r="D754" s="160" t="s">
        <v>81</v>
      </c>
      <c r="E754" s="156" t="s">
        <v>1183</v>
      </c>
      <c r="F754" s="156">
        <v>375515445</v>
      </c>
      <c r="G754" s="156">
        <v>82</v>
      </c>
      <c r="H754" s="156" t="s">
        <v>1743</v>
      </c>
      <c r="I754" s="304" t="s">
        <v>152</v>
      </c>
      <c r="J754" s="303" t="s">
        <v>1742</v>
      </c>
      <c r="K754" s="156" t="s">
        <v>670</v>
      </c>
      <c r="L754" s="156">
        <v>7</v>
      </c>
      <c r="M754" s="156" t="s">
        <v>1006</v>
      </c>
      <c r="N754" s="156" t="s">
        <v>843</v>
      </c>
      <c r="O754" s="156"/>
      <c r="P754" s="156" t="s">
        <v>1741</v>
      </c>
      <c r="Q754" s="116"/>
      <c r="R754" s="116"/>
      <c r="S754" s="301" t="s">
        <v>1521</v>
      </c>
      <c r="T754" s="301" t="s">
        <v>1515</v>
      </c>
      <c r="U754" s="301" t="s">
        <v>1477</v>
      </c>
      <c r="V754" s="302" t="s">
        <v>1514</v>
      </c>
      <c r="W754" s="301" t="s">
        <v>1511</v>
      </c>
      <c r="X754" s="301" t="s">
        <v>1477</v>
      </c>
      <c r="Y754" s="301" t="s">
        <v>1477</v>
      </c>
      <c r="Z754" s="112" t="s">
        <v>1244</v>
      </c>
      <c r="AB754" s="112"/>
      <c r="AC754" s="217">
        <v>203043</v>
      </c>
      <c r="AD754" s="218">
        <v>50760</v>
      </c>
      <c r="AE754" s="127" t="s">
        <v>1477</v>
      </c>
      <c r="AF754" s="112" t="s">
        <v>1477</v>
      </c>
      <c r="AG754" s="116" t="s">
        <v>801</v>
      </c>
      <c r="AH754" s="147">
        <v>0.55000000000000004</v>
      </c>
      <c r="AI754" s="146">
        <v>0.32</v>
      </c>
      <c r="AJ754" s="145">
        <v>97.2</v>
      </c>
      <c r="AK754" s="277">
        <v>0.4</v>
      </c>
      <c r="AL754" s="277">
        <v>0.1</v>
      </c>
      <c r="AM754" s="280">
        <v>2.1</v>
      </c>
      <c r="AN754" s="277" t="s">
        <v>124</v>
      </c>
      <c r="AO754" s="265" t="s">
        <v>124</v>
      </c>
      <c r="AP754" s="265">
        <v>0.03</v>
      </c>
      <c r="AQ754" s="118" t="s">
        <v>124</v>
      </c>
      <c r="AR754" s="140" t="s">
        <v>124</v>
      </c>
      <c r="AS754" s="140" t="s">
        <v>124</v>
      </c>
      <c r="AT754" s="140" t="s">
        <v>124</v>
      </c>
      <c r="AU754" s="140" t="s">
        <v>124</v>
      </c>
      <c r="AV754" s="140" t="s">
        <v>124</v>
      </c>
      <c r="AW754" s="140" t="s">
        <v>124</v>
      </c>
      <c r="AX754" s="118">
        <f>BD754+BF754</f>
        <v>0.1992079288437103</v>
      </c>
      <c r="AY754" s="118">
        <v>99.3</v>
      </c>
      <c r="AZ754" s="118">
        <v>83349</v>
      </c>
      <c r="BA754" s="118">
        <f>100-AY754</f>
        <v>0.70000000000000284</v>
      </c>
      <c r="BB754" s="140">
        <f>BD754+BF754+BH754</f>
        <v>0.2769679288437103</v>
      </c>
      <c r="BC754" s="140">
        <v>31.6</v>
      </c>
      <c r="BD754" s="139">
        <f>BC754*AI754/(BG754+BE754+BC754+BA754)</f>
        <v>0.1284879288437103</v>
      </c>
      <c r="BE754" s="140">
        <v>22.1</v>
      </c>
      <c r="BF754" s="139">
        <f>BE754*AI754/100</f>
        <v>7.0720000000000005E-2</v>
      </c>
      <c r="BG754" s="140">
        <v>24.3</v>
      </c>
      <c r="BH754" s="139">
        <f>BG754*AI754/100</f>
        <v>7.776000000000001E-2</v>
      </c>
      <c r="BI754" s="116">
        <v>7.9000000000000001E-2</v>
      </c>
      <c r="BJ754" s="116" t="s">
        <v>784</v>
      </c>
      <c r="BK754" s="211">
        <v>79.5</v>
      </c>
      <c r="BL754" s="211" t="s">
        <v>409</v>
      </c>
      <c r="BM754" s="211">
        <v>15562</v>
      </c>
      <c r="BN754" s="211">
        <v>89.3</v>
      </c>
      <c r="BO754" s="211">
        <v>10.7</v>
      </c>
      <c r="BP754" s="211">
        <v>56.7</v>
      </c>
      <c r="BQ754" s="211">
        <v>38318</v>
      </c>
      <c r="BR754" s="211">
        <v>4469.3</v>
      </c>
      <c r="BS754" s="211">
        <v>10.88</v>
      </c>
      <c r="BT754" s="210" t="s">
        <v>802</v>
      </c>
      <c r="BU754" s="258">
        <v>31.178360276375884</v>
      </c>
      <c r="BV754" s="138">
        <v>7.0707200000000006</v>
      </c>
    </row>
    <row r="755" spans="1:77">
      <c r="A755" s="116">
        <v>2</v>
      </c>
      <c r="B755" s="116">
        <f>COUNTIFS($D$2:D755,D755,$F$2:F755,F755)</f>
        <v>1</v>
      </c>
      <c r="C755" s="189">
        <v>10007</v>
      </c>
      <c r="D755" s="154" t="s">
        <v>1740</v>
      </c>
      <c r="E755" s="152" t="s">
        <v>1027</v>
      </c>
      <c r="F755" s="152">
        <v>6801231635</v>
      </c>
      <c r="G755" s="152">
        <v>51</v>
      </c>
      <c r="H755" s="152" t="s">
        <v>1739</v>
      </c>
      <c r="I755" s="274" t="s">
        <v>60</v>
      </c>
      <c r="J755" s="153" t="s">
        <v>812</v>
      </c>
      <c r="K755" s="152" t="s">
        <v>670</v>
      </c>
      <c r="L755" s="152">
        <v>10</v>
      </c>
      <c r="M755" s="152" t="s">
        <v>1738</v>
      </c>
      <c r="N755" s="152" t="s">
        <v>843</v>
      </c>
      <c r="O755" s="152"/>
      <c r="P755" s="152" t="s">
        <v>1700</v>
      </c>
      <c r="Q755" s="116"/>
      <c r="R755" s="116"/>
      <c r="S755" s="261" t="s">
        <v>1477</v>
      </c>
      <c r="T755" s="261" t="s">
        <v>1477</v>
      </c>
      <c r="U755" s="261" t="s">
        <v>1477</v>
      </c>
      <c r="V755" s="300" t="s">
        <v>1502</v>
      </c>
      <c r="W755" s="261" t="s">
        <v>1477</v>
      </c>
      <c r="X755" s="261" t="s">
        <v>1477</v>
      </c>
      <c r="Y755" s="261" t="s">
        <v>1477</v>
      </c>
      <c r="AB755" s="112"/>
      <c r="AC755" s="217">
        <v>20917</v>
      </c>
      <c r="AD755" s="218">
        <v>209170</v>
      </c>
      <c r="AE755" s="127" t="s">
        <v>1477</v>
      </c>
      <c r="AF755" s="112" t="s">
        <v>1477</v>
      </c>
      <c r="AG755" s="116" t="s">
        <v>781</v>
      </c>
      <c r="AH755" s="147" t="s">
        <v>124</v>
      </c>
      <c r="AI755" s="146" t="s">
        <v>124</v>
      </c>
      <c r="AJ755" s="145" t="s">
        <v>124</v>
      </c>
      <c r="AK755" s="277" t="s">
        <v>124</v>
      </c>
      <c r="AL755" s="144" t="s">
        <v>124</v>
      </c>
      <c r="AM755" s="280" t="s">
        <v>124</v>
      </c>
      <c r="AN755" s="277" t="s">
        <v>124</v>
      </c>
      <c r="AO755" s="265" t="s">
        <v>124</v>
      </c>
      <c r="AP755" s="265" t="s">
        <v>124</v>
      </c>
      <c r="AQ755" s="265" t="s">
        <v>124</v>
      </c>
      <c r="AR755" s="265" t="s">
        <v>124</v>
      </c>
      <c r="AS755" s="265" t="s">
        <v>124</v>
      </c>
      <c r="AT755" s="265" t="s">
        <v>124</v>
      </c>
      <c r="AU755" s="265" t="s">
        <v>124</v>
      </c>
      <c r="AV755" s="265" t="s">
        <v>124</v>
      </c>
      <c r="AW755" s="265" t="s">
        <v>124</v>
      </c>
      <c r="AX755" s="265" t="s">
        <v>124</v>
      </c>
      <c r="AY755" s="265" t="s">
        <v>124</v>
      </c>
      <c r="AZ755" s="265" t="s">
        <v>124</v>
      </c>
      <c r="BA755" s="265" t="s">
        <v>124</v>
      </c>
      <c r="BB755" s="290" t="s">
        <v>124</v>
      </c>
      <c r="BC755" s="290" t="s">
        <v>124</v>
      </c>
      <c r="BD755" s="290" t="s">
        <v>124</v>
      </c>
      <c r="BE755" s="290" t="s">
        <v>124</v>
      </c>
      <c r="BF755" s="139" t="s">
        <v>124</v>
      </c>
      <c r="BG755" s="290" t="s">
        <v>124</v>
      </c>
      <c r="BH755" s="139" t="s">
        <v>124</v>
      </c>
      <c r="BI755" s="265" t="s">
        <v>124</v>
      </c>
      <c r="BJ755" s="221" t="s">
        <v>124</v>
      </c>
      <c r="BK755" s="211" t="s">
        <v>409</v>
      </c>
      <c r="BL755" s="211" t="s">
        <v>409</v>
      </c>
      <c r="BM755" s="211">
        <v>753</v>
      </c>
      <c r="BN755" s="211">
        <v>8.1999999999999993</v>
      </c>
      <c r="BO755" s="211">
        <v>91.8</v>
      </c>
      <c r="BP755" s="211" t="s">
        <v>409</v>
      </c>
      <c r="BQ755" s="211" t="s">
        <v>409</v>
      </c>
      <c r="BR755" s="211" t="s">
        <v>409</v>
      </c>
      <c r="BS755" s="211" t="s">
        <v>409</v>
      </c>
      <c r="BT755" s="211">
        <v>0</v>
      </c>
      <c r="BU755" s="258">
        <v>0.95686229956227964</v>
      </c>
      <c r="BV755" s="138">
        <v>0.17576811594202899</v>
      </c>
    </row>
    <row r="756" spans="1:77">
      <c r="A756" s="116">
        <v>3</v>
      </c>
      <c r="B756" s="116">
        <f>COUNTIFS($D$2:D756,D756,$F$2:F756,F756)</f>
        <v>1</v>
      </c>
      <c r="C756" s="189">
        <v>10015</v>
      </c>
      <c r="D756" s="154" t="s">
        <v>262</v>
      </c>
      <c r="E756" s="152" t="s">
        <v>894</v>
      </c>
      <c r="F756" s="152">
        <v>8753196155</v>
      </c>
      <c r="G756" s="152">
        <v>57</v>
      </c>
      <c r="H756" s="152" t="s">
        <v>1736</v>
      </c>
      <c r="I756" s="274" t="s">
        <v>164</v>
      </c>
      <c r="J756" s="153" t="s">
        <v>812</v>
      </c>
      <c r="K756" s="152" t="s">
        <v>670</v>
      </c>
      <c r="L756" s="152">
        <v>6</v>
      </c>
      <c r="M756" s="152" t="s">
        <v>1067</v>
      </c>
      <c r="N756" s="152" t="s">
        <v>409</v>
      </c>
      <c r="O756" s="152"/>
      <c r="P756" s="152" t="s">
        <v>1700</v>
      </c>
      <c r="Q756" s="116"/>
      <c r="R756" s="116"/>
      <c r="S756" s="261" t="s">
        <v>1477</v>
      </c>
      <c r="T756" s="261" t="s">
        <v>1515</v>
      </c>
      <c r="U756" s="261" t="s">
        <v>1477</v>
      </c>
      <c r="V756" s="264" t="s">
        <v>1514</v>
      </c>
      <c r="W756" s="261" t="s">
        <v>1511</v>
      </c>
      <c r="X756" s="261" t="s">
        <v>1477</v>
      </c>
      <c r="Y756" s="261" t="s">
        <v>1477</v>
      </c>
      <c r="Z756" s="112" t="s">
        <v>1244</v>
      </c>
      <c r="AB756" s="112"/>
      <c r="AC756" s="217">
        <v>31900</v>
      </c>
      <c r="AD756" s="218">
        <v>3190</v>
      </c>
      <c r="AE756" s="127" t="s">
        <v>1477</v>
      </c>
      <c r="AF756" s="112" t="s">
        <v>1477</v>
      </c>
      <c r="AG756" s="116" t="s">
        <v>777</v>
      </c>
      <c r="AH756" s="147">
        <v>50.6</v>
      </c>
      <c r="AI756" s="146">
        <v>44.8</v>
      </c>
      <c r="AJ756" s="145">
        <v>2.91</v>
      </c>
      <c r="AK756" s="277">
        <v>35.4</v>
      </c>
      <c r="AL756" s="144">
        <v>0.1</v>
      </c>
      <c r="AM756" s="280">
        <v>0.2</v>
      </c>
      <c r="AN756" s="277" t="s">
        <v>124</v>
      </c>
      <c r="AO756" s="265" t="s">
        <v>124</v>
      </c>
      <c r="AP756" s="265">
        <v>7.0000000000000007E-2</v>
      </c>
      <c r="AQ756" s="116">
        <v>38.1</v>
      </c>
      <c r="AR756" s="139">
        <v>61.4</v>
      </c>
      <c r="AS756" s="142">
        <f>AQ756/AR756</f>
        <v>0.62052117263843654</v>
      </c>
      <c r="AT756" s="141">
        <v>0.9</v>
      </c>
      <c r="AU756" s="265" t="s">
        <v>124</v>
      </c>
      <c r="AV756" s="116">
        <v>5.2</v>
      </c>
      <c r="AW756" s="118">
        <v>8.8000000000000007</v>
      </c>
      <c r="AX756" s="140">
        <f>BD756+BF756</f>
        <v>8.1347106167846306</v>
      </c>
      <c r="AY756" s="116">
        <v>87.5</v>
      </c>
      <c r="AZ756" s="116">
        <v>30300</v>
      </c>
      <c r="BA756" s="140">
        <f>100-AY756</f>
        <v>12.5</v>
      </c>
      <c r="BB756" s="140">
        <f>BD756+BF756+BH756</f>
        <v>38.733110616784629</v>
      </c>
      <c r="BC756" s="139">
        <v>5.2</v>
      </c>
      <c r="BD756" s="139">
        <f>BC756*AI756/(BG756+BE756+BC756+BA756)</f>
        <v>2.3555106167846307</v>
      </c>
      <c r="BE756" s="139">
        <v>12.9</v>
      </c>
      <c r="BF756" s="139">
        <f>BE756*AI756/100</f>
        <v>5.7791999999999994</v>
      </c>
      <c r="BG756" s="139">
        <v>68.3</v>
      </c>
      <c r="BH756" s="139">
        <f>BG756*AI756/100</f>
        <v>30.598399999999998</v>
      </c>
      <c r="BI756" s="272">
        <v>10.7</v>
      </c>
      <c r="BJ756" s="116" t="s">
        <v>173</v>
      </c>
      <c r="BK756" s="211" t="s">
        <v>409</v>
      </c>
      <c r="BL756" s="211" t="s">
        <v>409</v>
      </c>
      <c r="BM756" s="211">
        <v>614</v>
      </c>
      <c r="BN756" s="211">
        <v>14.7</v>
      </c>
      <c r="BO756" s="211">
        <v>85.3</v>
      </c>
      <c r="BP756" s="211">
        <v>0.1</v>
      </c>
      <c r="BQ756" s="211">
        <v>2522</v>
      </c>
      <c r="BR756" s="211" t="s">
        <v>409</v>
      </c>
      <c r="BS756" s="211">
        <v>1.96</v>
      </c>
      <c r="BT756" s="210">
        <v>0</v>
      </c>
      <c r="BU756" s="258">
        <v>32.623049219687879</v>
      </c>
      <c r="BV756" s="138">
        <v>0.27174999999999999</v>
      </c>
    </row>
    <row r="757" spans="1:77">
      <c r="A757" s="116">
        <v>4</v>
      </c>
      <c r="B757" s="116">
        <f>COUNTIFS($D$2:D757,D757,$F$2:F757,F757)</f>
        <v>2</v>
      </c>
      <c r="C757" s="189">
        <v>10016</v>
      </c>
      <c r="D757" s="154" t="s">
        <v>1737</v>
      </c>
      <c r="E757" s="152" t="s">
        <v>1320</v>
      </c>
      <c r="F757" s="152">
        <v>6251061828</v>
      </c>
      <c r="G757" s="152">
        <v>32</v>
      </c>
      <c r="H757" s="152" t="s">
        <v>1736</v>
      </c>
      <c r="I757" s="274" t="s">
        <v>1735</v>
      </c>
      <c r="J757" s="194" t="s">
        <v>1031</v>
      </c>
      <c r="K757" s="152" t="s">
        <v>670</v>
      </c>
      <c r="L757" s="152">
        <v>5</v>
      </c>
      <c r="M757" s="152" t="s">
        <v>915</v>
      </c>
      <c r="N757" s="152" t="s">
        <v>409</v>
      </c>
      <c r="O757" s="152"/>
      <c r="P757" s="152" t="s">
        <v>1700</v>
      </c>
      <c r="Q757" s="116"/>
      <c r="R757" s="116"/>
      <c r="S757" s="261" t="s">
        <v>1477</v>
      </c>
      <c r="T757" s="261" t="s">
        <v>1477</v>
      </c>
      <c r="U757" s="261" t="s">
        <v>1477</v>
      </c>
      <c r="V757" s="300" t="s">
        <v>1502</v>
      </c>
      <c r="W757" s="261" t="s">
        <v>1477</v>
      </c>
      <c r="X757" s="261" t="s">
        <v>1477</v>
      </c>
      <c r="Y757" s="261" t="s">
        <v>1477</v>
      </c>
      <c r="AB757" s="112"/>
      <c r="AC757" s="217" t="s">
        <v>1734</v>
      </c>
      <c r="AD757" s="218" t="s">
        <v>126</v>
      </c>
      <c r="AE757" s="127"/>
      <c r="AF757" s="112"/>
      <c r="AG757" s="116" t="s">
        <v>801</v>
      </c>
      <c r="AH757" s="147" t="s">
        <v>124</v>
      </c>
      <c r="AI757" s="146" t="s">
        <v>124</v>
      </c>
      <c r="AJ757" s="145" t="s">
        <v>124</v>
      </c>
      <c r="AK757" s="277" t="s">
        <v>124</v>
      </c>
      <c r="AL757" s="144" t="s">
        <v>124</v>
      </c>
      <c r="AM757" s="280" t="s">
        <v>124</v>
      </c>
      <c r="AN757" s="277" t="s">
        <v>124</v>
      </c>
      <c r="AO757" s="265" t="s">
        <v>124</v>
      </c>
      <c r="AP757" s="265" t="s">
        <v>124</v>
      </c>
      <c r="AQ757" s="265" t="s">
        <v>124</v>
      </c>
      <c r="AR757" s="265" t="s">
        <v>124</v>
      </c>
      <c r="AS757" s="265" t="s">
        <v>124</v>
      </c>
      <c r="AT757" s="265" t="s">
        <v>124</v>
      </c>
      <c r="AU757" s="265" t="s">
        <v>124</v>
      </c>
      <c r="AV757" s="265" t="s">
        <v>124</v>
      </c>
      <c r="AW757" s="265" t="s">
        <v>124</v>
      </c>
      <c r="AX757" s="265" t="s">
        <v>124</v>
      </c>
      <c r="AY757" s="265" t="s">
        <v>124</v>
      </c>
      <c r="AZ757" s="265" t="s">
        <v>124</v>
      </c>
      <c r="BA757" s="265" t="s">
        <v>124</v>
      </c>
      <c r="BB757" s="290" t="s">
        <v>124</v>
      </c>
      <c r="BC757" s="290" t="s">
        <v>124</v>
      </c>
      <c r="BD757" s="290" t="s">
        <v>124</v>
      </c>
      <c r="BE757" s="290" t="s">
        <v>124</v>
      </c>
      <c r="BF757" s="139" t="s">
        <v>124</v>
      </c>
      <c r="BG757" s="290" t="s">
        <v>124</v>
      </c>
      <c r="BH757" s="139" t="s">
        <v>124</v>
      </c>
      <c r="BI757" s="265" t="s">
        <v>124</v>
      </c>
      <c r="BJ757" s="116" t="s">
        <v>124</v>
      </c>
      <c r="BK757" s="211" t="s">
        <v>409</v>
      </c>
      <c r="BL757" s="211" t="s">
        <v>409</v>
      </c>
      <c r="BM757" s="211">
        <v>321</v>
      </c>
      <c r="BN757" s="211">
        <v>36.5</v>
      </c>
      <c r="BO757" s="211">
        <v>63.5</v>
      </c>
      <c r="BP757" s="211">
        <v>2.1</v>
      </c>
      <c r="BQ757" s="211" t="s">
        <v>409</v>
      </c>
      <c r="BR757" s="211">
        <v>106.3</v>
      </c>
      <c r="BS757" s="211">
        <v>5.14</v>
      </c>
      <c r="BT757" s="211">
        <v>0</v>
      </c>
      <c r="BU757" s="258">
        <v>0.29335290952274923</v>
      </c>
      <c r="BV757" s="138">
        <v>0.14250704225352112</v>
      </c>
    </row>
    <row r="758" spans="1:77">
      <c r="A758" s="116">
        <v>5</v>
      </c>
      <c r="B758" s="116">
        <f>COUNTIFS($D$2:D758,D758,$F$2:F758,F758)</f>
        <v>2</v>
      </c>
      <c r="C758" s="189">
        <v>10029</v>
      </c>
      <c r="D758" s="154" t="s">
        <v>141</v>
      </c>
      <c r="E758" s="152" t="s">
        <v>1012</v>
      </c>
      <c r="F758" s="152">
        <v>511022335</v>
      </c>
      <c r="G758" s="152">
        <v>68</v>
      </c>
      <c r="H758" s="152" t="s">
        <v>1733</v>
      </c>
      <c r="I758" s="274" t="s">
        <v>60</v>
      </c>
      <c r="J758" s="153" t="s">
        <v>812</v>
      </c>
      <c r="K758" s="152" t="s">
        <v>670</v>
      </c>
      <c r="L758" s="152">
        <v>7</v>
      </c>
      <c r="M758" s="152" t="s">
        <v>881</v>
      </c>
      <c r="N758" s="152" t="s">
        <v>822</v>
      </c>
      <c r="O758" s="152"/>
      <c r="P758" s="152" t="s">
        <v>1700</v>
      </c>
      <c r="Q758" s="116"/>
      <c r="R758" s="116"/>
      <c r="S758" s="261" t="s">
        <v>1521</v>
      </c>
      <c r="T758" s="261" t="s">
        <v>1515</v>
      </c>
      <c r="U758" s="261" t="s">
        <v>1477</v>
      </c>
      <c r="V758" s="264" t="s">
        <v>1514</v>
      </c>
      <c r="W758" s="261" t="s">
        <v>1511</v>
      </c>
      <c r="X758" s="261" t="s">
        <v>1477</v>
      </c>
      <c r="Y758" s="261" t="s">
        <v>1477</v>
      </c>
      <c r="Z758" s="112" t="s">
        <v>1244</v>
      </c>
      <c r="AB758" s="112"/>
      <c r="AC758" s="217">
        <v>190272</v>
      </c>
      <c r="AD758" s="218">
        <v>14270</v>
      </c>
      <c r="AE758" s="127"/>
      <c r="AF758" s="112"/>
      <c r="AG758" s="116" t="s">
        <v>777</v>
      </c>
      <c r="AH758" s="147">
        <v>4.33</v>
      </c>
      <c r="AI758" s="146">
        <v>1.49</v>
      </c>
      <c r="AJ758" s="145">
        <v>91.9</v>
      </c>
      <c r="AK758" s="277">
        <v>4</v>
      </c>
      <c r="AL758" s="144">
        <v>0.1</v>
      </c>
      <c r="AM758" s="280">
        <v>1.8</v>
      </c>
      <c r="AN758" s="277" t="s">
        <v>124</v>
      </c>
      <c r="AO758" s="265">
        <v>0.7</v>
      </c>
      <c r="AP758" s="265">
        <v>0</v>
      </c>
      <c r="AQ758" s="116">
        <v>70.599999999999994</v>
      </c>
      <c r="AR758" s="139">
        <v>29.4</v>
      </c>
      <c r="AS758" s="142">
        <f t="shared" ref="AS758:AS786" si="8">AQ758/AR758</f>
        <v>2.4013605442176869</v>
      </c>
      <c r="AT758" s="141">
        <v>0.4</v>
      </c>
      <c r="AU758" s="265" t="s">
        <v>124</v>
      </c>
      <c r="AV758" s="116">
        <v>3.8</v>
      </c>
      <c r="AW758" s="118">
        <v>3.8</v>
      </c>
      <c r="AX758" s="140">
        <f t="shared" ref="AX758:AX786" si="9">BD758+BF758</f>
        <v>0.73501972073039745</v>
      </c>
      <c r="AY758" s="116">
        <v>93.6</v>
      </c>
      <c r="AZ758" s="116">
        <v>61527</v>
      </c>
      <c r="BA758" s="140">
        <f>100-AY758</f>
        <v>6.4000000000000057</v>
      </c>
      <c r="BB758" s="140">
        <f t="shared" ref="BB758:BB786" si="10">BD758+BF758+BH758</f>
        <v>1.3071797207303975</v>
      </c>
      <c r="BC758" s="139">
        <v>13.9</v>
      </c>
      <c r="BD758" s="139">
        <f>BC758*AI758/(BG758+BE758+BC758+BA758)</f>
        <v>0.22245972073039744</v>
      </c>
      <c r="BE758" s="139">
        <v>34.4</v>
      </c>
      <c r="BF758" s="139">
        <f>BE758*AI758/100</f>
        <v>0.51256000000000002</v>
      </c>
      <c r="BG758" s="139">
        <v>38.4</v>
      </c>
      <c r="BH758" s="139">
        <f>BG758*AI758/100</f>
        <v>0.57216</v>
      </c>
      <c r="BI758" s="272">
        <v>0.17</v>
      </c>
      <c r="BJ758" s="116" t="s">
        <v>778</v>
      </c>
      <c r="BK758" s="211" t="s">
        <v>409</v>
      </c>
      <c r="BL758" s="211" t="s">
        <v>409</v>
      </c>
      <c r="BM758" s="211">
        <v>53188</v>
      </c>
      <c r="BN758" s="211">
        <v>91.2</v>
      </c>
      <c r="BO758" s="211">
        <v>8.4</v>
      </c>
      <c r="BP758" s="211" t="s">
        <v>409</v>
      </c>
      <c r="BQ758" s="211" t="s">
        <v>409</v>
      </c>
      <c r="BR758" s="211" t="s">
        <v>409</v>
      </c>
      <c r="BS758" s="211" t="s">
        <v>409</v>
      </c>
      <c r="BT758" s="210">
        <v>0</v>
      </c>
      <c r="BU758" s="258">
        <v>83.055543970137421</v>
      </c>
      <c r="BV758" s="138">
        <v>31.339770491803279</v>
      </c>
    </row>
    <row r="759" spans="1:77">
      <c r="A759" s="116">
        <v>6</v>
      </c>
      <c r="B759" s="116">
        <f>COUNTIFS($D$2:D759,D759,$F$2:F759,F759)</f>
        <v>1</v>
      </c>
      <c r="C759" s="189">
        <v>10045</v>
      </c>
      <c r="D759" s="154" t="s">
        <v>142</v>
      </c>
      <c r="E759" s="152" t="s">
        <v>1732</v>
      </c>
      <c r="F759" s="152">
        <v>6102080677</v>
      </c>
      <c r="G759" s="152">
        <v>58</v>
      </c>
      <c r="H759" s="152" t="s">
        <v>1727</v>
      </c>
      <c r="I759" s="274" t="s">
        <v>143</v>
      </c>
      <c r="J759" s="153" t="s">
        <v>812</v>
      </c>
      <c r="K759" s="152" t="s">
        <v>670</v>
      </c>
      <c r="L759" s="152">
        <v>6</v>
      </c>
      <c r="M759" s="152">
        <v>6</v>
      </c>
      <c r="N759" s="152" t="s">
        <v>409</v>
      </c>
      <c r="O759" s="152"/>
      <c r="P759" s="152" t="s">
        <v>1700</v>
      </c>
      <c r="Q759" s="116"/>
      <c r="R759" s="116"/>
      <c r="S759" s="261" t="s">
        <v>1521</v>
      </c>
      <c r="T759" s="261" t="s">
        <v>1515</v>
      </c>
      <c r="U759" s="261" t="s">
        <v>1477</v>
      </c>
      <c r="V759" s="264" t="s">
        <v>1514</v>
      </c>
      <c r="W759" s="261" t="s">
        <v>1511</v>
      </c>
      <c r="X759" s="261"/>
      <c r="Y759" s="261"/>
      <c r="Z759" s="112" t="s">
        <v>1244</v>
      </c>
      <c r="AB759" s="112"/>
      <c r="AC759" s="218">
        <v>44010</v>
      </c>
      <c r="AD759" s="217">
        <v>1100</v>
      </c>
      <c r="AE759" s="127" t="s">
        <v>125</v>
      </c>
      <c r="AF759" s="112"/>
      <c r="AG759" s="127" t="s">
        <v>781</v>
      </c>
      <c r="AH759" s="147">
        <v>63.4</v>
      </c>
      <c r="AI759" s="146">
        <v>25</v>
      </c>
      <c r="AJ759" s="145">
        <v>8.18</v>
      </c>
      <c r="AK759" s="277">
        <v>46.7</v>
      </c>
      <c r="AL759" s="144">
        <v>0.5</v>
      </c>
      <c r="AM759" s="280">
        <v>0.9</v>
      </c>
      <c r="AN759" s="277" t="s">
        <v>124</v>
      </c>
      <c r="AO759" s="265">
        <v>22</v>
      </c>
      <c r="AP759" s="265">
        <v>0.09</v>
      </c>
      <c r="AQ759" s="116">
        <v>33.9</v>
      </c>
      <c r="AR759" s="139">
        <v>66.599999999999994</v>
      </c>
      <c r="AS759" s="142">
        <f t="shared" si="8"/>
        <v>0.50900900900900903</v>
      </c>
      <c r="AT759" s="141">
        <v>0.5</v>
      </c>
      <c r="AU759" s="265" t="s">
        <v>124</v>
      </c>
      <c r="AV759" s="116">
        <v>10.199999999999999</v>
      </c>
      <c r="AW759" s="118">
        <v>16.399999999999999</v>
      </c>
      <c r="AX759" s="140">
        <f t="shared" si="9"/>
        <v>13.306012332990749</v>
      </c>
      <c r="AY759" s="116">
        <v>94.8</v>
      </c>
      <c r="AZ759" s="116">
        <v>53160</v>
      </c>
      <c r="BA759" s="140">
        <f>100-AY759</f>
        <v>5.2000000000000028</v>
      </c>
      <c r="BB759" s="140">
        <f t="shared" si="10"/>
        <v>23.25601233299075</v>
      </c>
      <c r="BC759" s="139">
        <v>33.299999999999997</v>
      </c>
      <c r="BD759" s="139">
        <f>BC759*AI759/(BG759+BE759+BC759+BA759)</f>
        <v>8.5560123329907487</v>
      </c>
      <c r="BE759" s="139">
        <v>19</v>
      </c>
      <c r="BF759" s="139">
        <f>BE759*AI759/100</f>
        <v>4.75</v>
      </c>
      <c r="BG759" s="139">
        <v>39.799999999999997</v>
      </c>
      <c r="BH759" s="139">
        <f>BG759*AI759/100</f>
        <v>9.9499999999999993</v>
      </c>
      <c r="BI759" s="272">
        <v>3.11</v>
      </c>
      <c r="BJ759" s="116" t="s">
        <v>793</v>
      </c>
      <c r="BK759" s="211" t="s">
        <v>409</v>
      </c>
      <c r="BL759" s="211" t="s">
        <v>409</v>
      </c>
      <c r="BM759" s="211">
        <v>1285</v>
      </c>
      <c r="BN759" s="211">
        <v>6.3</v>
      </c>
      <c r="BO759" s="211">
        <v>93.7</v>
      </c>
      <c r="BP759" s="211" t="s">
        <v>409</v>
      </c>
      <c r="BQ759" s="211" t="s">
        <v>409</v>
      </c>
      <c r="BR759" s="211" t="s">
        <v>409</v>
      </c>
      <c r="BS759" s="211" t="s">
        <v>409</v>
      </c>
      <c r="BT759" s="210">
        <v>0</v>
      </c>
      <c r="BU759" s="258">
        <v>9.4613235652103356</v>
      </c>
      <c r="BV759" s="138">
        <v>0.56289655172413788</v>
      </c>
    </row>
    <row r="760" spans="1:77">
      <c r="A760" s="116">
        <v>7</v>
      </c>
      <c r="B760" s="116">
        <f>COUNTIFS($D$2:D760,D760,$F$2:F760,F760)</f>
        <v>1</v>
      </c>
      <c r="C760" s="189">
        <v>10046</v>
      </c>
      <c r="D760" s="154" t="s">
        <v>697</v>
      </c>
      <c r="E760" s="152" t="s">
        <v>1731</v>
      </c>
      <c r="F760" s="152">
        <v>6652271692</v>
      </c>
      <c r="G760" s="152">
        <v>53</v>
      </c>
      <c r="H760" s="152" t="s">
        <v>1727</v>
      </c>
      <c r="I760" s="274" t="s">
        <v>60</v>
      </c>
      <c r="J760" s="153" t="s">
        <v>812</v>
      </c>
      <c r="K760" s="152" t="s">
        <v>670</v>
      </c>
      <c r="L760" s="152">
        <v>10</v>
      </c>
      <c r="M760" s="152" t="s">
        <v>844</v>
      </c>
      <c r="N760" s="152" t="s">
        <v>409</v>
      </c>
      <c r="O760" s="152"/>
      <c r="P760" s="152" t="s">
        <v>1700</v>
      </c>
      <c r="Q760" s="116"/>
      <c r="R760" s="116"/>
      <c r="S760" s="261" t="s">
        <v>1477</v>
      </c>
      <c r="T760" s="261" t="s">
        <v>1477</v>
      </c>
      <c r="U760" s="261" t="s">
        <v>1477</v>
      </c>
      <c r="V760" s="300" t="s">
        <v>1502</v>
      </c>
      <c r="W760" s="261" t="s">
        <v>1477</v>
      </c>
      <c r="X760" s="261"/>
      <c r="Y760" s="261"/>
      <c r="AB760" s="112"/>
      <c r="AC760" s="218">
        <v>2440</v>
      </c>
      <c r="AD760" s="217">
        <v>24</v>
      </c>
      <c r="AE760" s="127"/>
      <c r="AF760" s="112"/>
      <c r="AG760" s="127" t="s">
        <v>777</v>
      </c>
      <c r="AH760" s="147">
        <v>43.8</v>
      </c>
      <c r="AI760" s="146">
        <v>44.7</v>
      </c>
      <c r="AJ760" s="145">
        <v>9.0399999999999991</v>
      </c>
      <c r="AK760" s="277">
        <v>36.4</v>
      </c>
      <c r="AL760" s="144">
        <v>1.36</v>
      </c>
      <c r="AM760" s="139">
        <v>3.11</v>
      </c>
      <c r="AN760" s="277" t="s">
        <v>124</v>
      </c>
      <c r="AO760" s="259">
        <v>0</v>
      </c>
      <c r="AP760" s="259" t="s">
        <v>124</v>
      </c>
      <c r="AQ760" s="116">
        <v>33.1</v>
      </c>
      <c r="AR760" s="116">
        <v>67.5</v>
      </c>
      <c r="AS760" s="142">
        <f t="shared" si="8"/>
        <v>0.4903703703703704</v>
      </c>
      <c r="AT760" s="259" t="s">
        <v>124</v>
      </c>
      <c r="AU760" s="265" t="s">
        <v>124</v>
      </c>
      <c r="AV760" s="139">
        <v>0</v>
      </c>
      <c r="AW760" s="139">
        <v>5.1999999999999998E-2</v>
      </c>
      <c r="AX760" s="140">
        <f t="shared" si="9"/>
        <v>7.4071077148539732</v>
      </c>
      <c r="AY760" s="259" t="s">
        <v>124</v>
      </c>
      <c r="AZ760" s="259" t="s">
        <v>124</v>
      </c>
      <c r="BA760" s="259" t="s">
        <v>124</v>
      </c>
      <c r="BB760" s="140">
        <f t="shared" si="10"/>
        <v>44.7</v>
      </c>
      <c r="BC760" s="139">
        <v>8.92</v>
      </c>
      <c r="BD760" s="139">
        <f>BC760*AI760/(BG760+BE760+BC760)</f>
        <v>4.1738092745734328</v>
      </c>
      <c r="BE760" s="139">
        <v>6.91</v>
      </c>
      <c r="BF760" s="139">
        <f>BE760*AI760/(BG760+BE760+BC760)</f>
        <v>3.23329844028054</v>
      </c>
      <c r="BG760" s="139">
        <v>79.7</v>
      </c>
      <c r="BH760" s="139">
        <f>BG760*AI760/(BG760+BE760+BC760)</f>
        <v>37.292892285146031</v>
      </c>
      <c r="BI760" s="259" t="s">
        <v>124</v>
      </c>
      <c r="BJ760" s="116" t="s">
        <v>172</v>
      </c>
      <c r="BK760" s="211" t="s">
        <v>409</v>
      </c>
      <c r="BL760" s="211" t="s">
        <v>409</v>
      </c>
      <c r="BM760" s="211">
        <v>237</v>
      </c>
      <c r="BN760" s="211">
        <v>1.7</v>
      </c>
      <c r="BO760" s="211">
        <v>98.3</v>
      </c>
      <c r="BP760" s="211" t="s">
        <v>409</v>
      </c>
      <c r="BQ760" s="211" t="s">
        <v>409</v>
      </c>
      <c r="BR760" s="211" t="s">
        <v>409</v>
      </c>
      <c r="BS760" s="211" t="s">
        <v>409</v>
      </c>
      <c r="BT760" s="210">
        <v>0</v>
      </c>
      <c r="BU760" s="258">
        <v>29.008792459991145</v>
      </c>
      <c r="BV760" s="138">
        <v>0.21330232558139534</v>
      </c>
    </row>
    <row r="761" spans="1:77">
      <c r="A761" s="116">
        <v>8</v>
      </c>
      <c r="B761" s="116">
        <f>COUNTIFS($D$2:D761,D761,$F$2:F761,F761)</f>
        <v>1</v>
      </c>
      <c r="C761" s="189">
        <v>10047</v>
      </c>
      <c r="D761" s="154" t="s">
        <v>1730</v>
      </c>
      <c r="E761" s="152" t="s">
        <v>1183</v>
      </c>
      <c r="F761" s="152">
        <v>7253175325</v>
      </c>
      <c r="G761" s="152">
        <v>47</v>
      </c>
      <c r="H761" s="152" t="s">
        <v>1727</v>
      </c>
      <c r="I761" s="274" t="s">
        <v>67</v>
      </c>
      <c r="J761" s="153" t="s">
        <v>812</v>
      </c>
      <c r="K761" s="152" t="s">
        <v>670</v>
      </c>
      <c r="L761" s="152">
        <v>5</v>
      </c>
      <c r="M761" s="152" t="s">
        <v>844</v>
      </c>
      <c r="N761" s="152" t="s">
        <v>409</v>
      </c>
      <c r="O761" s="152"/>
      <c r="P761" s="152" t="s">
        <v>1700</v>
      </c>
      <c r="Q761" s="116"/>
      <c r="R761" s="116"/>
      <c r="S761" s="261" t="s">
        <v>1477</v>
      </c>
      <c r="T761" s="261" t="s">
        <v>1477</v>
      </c>
      <c r="U761" s="261" t="s">
        <v>1477</v>
      </c>
      <c r="V761" s="300" t="s">
        <v>1502</v>
      </c>
      <c r="W761" s="261" t="s">
        <v>1477</v>
      </c>
      <c r="X761" s="261"/>
      <c r="Y761" s="261"/>
      <c r="AB761" s="112"/>
      <c r="AC761" s="218">
        <v>14576</v>
      </c>
      <c r="AD761" s="217">
        <v>146</v>
      </c>
      <c r="AE761" s="127"/>
      <c r="AF761" s="112"/>
      <c r="AG761" s="127" t="s">
        <v>781</v>
      </c>
      <c r="AH761" s="147">
        <v>34</v>
      </c>
      <c r="AI761" s="146">
        <v>44.2</v>
      </c>
      <c r="AJ761" s="145">
        <v>16.8</v>
      </c>
      <c r="AK761" s="277">
        <v>28.1</v>
      </c>
      <c r="AL761" s="144">
        <v>1.91</v>
      </c>
      <c r="AM761" s="139">
        <v>5.62</v>
      </c>
      <c r="AN761" s="277" t="s">
        <v>124</v>
      </c>
      <c r="AO761" s="259">
        <v>0</v>
      </c>
      <c r="AP761" s="259" t="s">
        <v>124</v>
      </c>
      <c r="AQ761" s="116">
        <v>34.799999999999997</v>
      </c>
      <c r="AR761" s="116">
        <v>65.2</v>
      </c>
      <c r="AS761" s="142">
        <f t="shared" si="8"/>
        <v>0.53374233128834347</v>
      </c>
      <c r="AT761" s="259" t="s">
        <v>124</v>
      </c>
      <c r="AU761" s="265" t="s">
        <v>124</v>
      </c>
      <c r="AV761" s="139">
        <v>0</v>
      </c>
      <c r="AW761" s="139">
        <v>0</v>
      </c>
      <c r="AX761" s="140">
        <f t="shared" si="9"/>
        <v>20.851673640167363</v>
      </c>
      <c r="AY761" s="259" t="s">
        <v>124</v>
      </c>
      <c r="AZ761" s="259" t="s">
        <v>124</v>
      </c>
      <c r="BA761" s="259" t="s">
        <v>124</v>
      </c>
      <c r="BB761" s="140">
        <f t="shared" si="10"/>
        <v>44.2</v>
      </c>
      <c r="BC761" s="139">
        <v>18.2</v>
      </c>
      <c r="BD761" s="139">
        <f>BC761*AI761/(BG761+BE761+BC761)</f>
        <v>8.4146443514644353</v>
      </c>
      <c r="BE761" s="139">
        <v>26.9</v>
      </c>
      <c r="BF761" s="139">
        <f>BE761*AI761/(BG761+BE761+BC761)</f>
        <v>12.437029288702927</v>
      </c>
      <c r="BG761" s="139">
        <v>50.5</v>
      </c>
      <c r="BH761" s="139">
        <f>BG761*AI761/(BG761+BE761+BC761)</f>
        <v>23.348326359832637</v>
      </c>
      <c r="BI761" s="259" t="s">
        <v>124</v>
      </c>
      <c r="BJ761" s="116" t="s">
        <v>172</v>
      </c>
      <c r="BK761" s="211" t="s">
        <v>409</v>
      </c>
      <c r="BL761" s="211" t="s">
        <v>409</v>
      </c>
      <c r="BM761" s="211">
        <v>442</v>
      </c>
      <c r="BN761" s="211">
        <v>9.3000000000000007</v>
      </c>
      <c r="BO761" s="211">
        <v>90.7</v>
      </c>
      <c r="BP761" s="211" t="s">
        <v>409</v>
      </c>
      <c r="BQ761" s="211" t="s">
        <v>409</v>
      </c>
      <c r="BR761" s="211" t="s">
        <v>409</v>
      </c>
      <c r="BS761" s="211" t="s">
        <v>409</v>
      </c>
      <c r="BT761" s="210">
        <v>0</v>
      </c>
      <c r="BU761" s="258">
        <v>26.623312641639572</v>
      </c>
      <c r="BV761" s="138">
        <v>0.18318644067796608</v>
      </c>
    </row>
    <row r="762" spans="1:77">
      <c r="A762" s="116">
        <v>9</v>
      </c>
      <c r="B762" s="116">
        <f>COUNTIFS($D$2:D762,D762,$F$2:F762,F762)</f>
        <v>1</v>
      </c>
      <c r="C762" s="189">
        <v>10048</v>
      </c>
      <c r="D762" s="154" t="s">
        <v>1729</v>
      </c>
      <c r="E762" s="152" t="s">
        <v>1236</v>
      </c>
      <c r="F762" s="152">
        <v>485627414</v>
      </c>
      <c r="G762" s="152">
        <v>71</v>
      </c>
      <c r="H762" s="152" t="s">
        <v>1727</v>
      </c>
      <c r="I762" s="274" t="s">
        <v>363</v>
      </c>
      <c r="J762" s="153" t="s">
        <v>812</v>
      </c>
      <c r="K762" s="152" t="s">
        <v>670</v>
      </c>
      <c r="L762" s="152">
        <v>2</v>
      </c>
      <c r="M762" s="152" t="s">
        <v>844</v>
      </c>
      <c r="N762" s="152" t="s">
        <v>409</v>
      </c>
      <c r="O762" s="152"/>
      <c r="P762" s="152" t="s">
        <v>1700</v>
      </c>
      <c r="Q762" s="116"/>
      <c r="R762" s="116"/>
      <c r="S762" s="261" t="s">
        <v>1477</v>
      </c>
      <c r="T762" s="261" t="s">
        <v>1477</v>
      </c>
      <c r="U762" s="261" t="s">
        <v>1477</v>
      </c>
      <c r="V762" s="300" t="s">
        <v>1502</v>
      </c>
      <c r="W762" s="261" t="s">
        <v>1477</v>
      </c>
      <c r="X762" s="261"/>
      <c r="Y762" s="261"/>
      <c r="AB762" s="112"/>
      <c r="AC762" s="218">
        <v>10695</v>
      </c>
      <c r="AD762" s="217">
        <v>80</v>
      </c>
      <c r="AE762" s="127"/>
      <c r="AF762" s="112"/>
      <c r="AG762" s="127" t="s">
        <v>777</v>
      </c>
      <c r="AH762" s="147">
        <v>78.8</v>
      </c>
      <c r="AI762" s="146">
        <v>17.2</v>
      </c>
      <c r="AJ762" s="145">
        <v>2.02</v>
      </c>
      <c r="AK762" s="277">
        <v>74.599999999999994</v>
      </c>
      <c r="AL762" s="144">
        <v>1.02</v>
      </c>
      <c r="AM762" s="139">
        <v>1.29</v>
      </c>
      <c r="AN762" s="277" t="s">
        <v>124</v>
      </c>
      <c r="AO762" s="278">
        <v>12.8</v>
      </c>
      <c r="AP762" s="259" t="s">
        <v>124</v>
      </c>
      <c r="AQ762" s="116">
        <v>29.3</v>
      </c>
      <c r="AR762" s="116">
        <v>70.5</v>
      </c>
      <c r="AS762" s="142">
        <f t="shared" si="8"/>
        <v>0.41560283687943261</v>
      </c>
      <c r="AT762" s="259" t="s">
        <v>124</v>
      </c>
      <c r="AU762" s="265" t="s">
        <v>124</v>
      </c>
      <c r="AV762" s="139">
        <v>1.67</v>
      </c>
      <c r="AW762" s="139">
        <v>2.86</v>
      </c>
      <c r="AX762" s="140">
        <f t="shared" si="9"/>
        <v>9.3559462254395047</v>
      </c>
      <c r="AY762" s="259" t="s">
        <v>124</v>
      </c>
      <c r="AZ762" s="259" t="s">
        <v>124</v>
      </c>
      <c r="BA762" s="259" t="s">
        <v>124</v>
      </c>
      <c r="BB762" s="140">
        <f t="shared" si="10"/>
        <v>17.200000000000003</v>
      </c>
      <c r="BC762" s="139">
        <v>22.1</v>
      </c>
      <c r="BD762" s="139">
        <f>BC762*AI762/(BG762+BE762+BC762)</f>
        <v>3.9309203722854194</v>
      </c>
      <c r="BE762" s="139">
        <v>30.5</v>
      </c>
      <c r="BF762" s="139">
        <f>BE762*AI762/(BG762+BE762+BC762)</f>
        <v>5.4250258531540858</v>
      </c>
      <c r="BG762" s="139">
        <v>44.1</v>
      </c>
      <c r="BH762" s="139">
        <f>BG762*AI762/(BG762+BE762+BC762)</f>
        <v>7.8440537745604972</v>
      </c>
      <c r="BI762" s="259" t="s">
        <v>124</v>
      </c>
      <c r="BJ762" s="116" t="s">
        <v>173</v>
      </c>
      <c r="BK762" s="211" t="s">
        <v>409</v>
      </c>
      <c r="BL762" s="211" t="s">
        <v>409</v>
      </c>
      <c r="BM762" s="211">
        <v>337</v>
      </c>
      <c r="BN762" s="211">
        <v>5.3</v>
      </c>
      <c r="BO762" s="211">
        <v>94.7</v>
      </c>
      <c r="BP762" s="208" t="s">
        <v>409</v>
      </c>
      <c r="BQ762" s="208" t="s">
        <v>409</v>
      </c>
      <c r="BR762" s="208" t="s">
        <v>409</v>
      </c>
      <c r="BS762" s="208" t="s">
        <v>409</v>
      </c>
      <c r="BT762" s="210">
        <v>0</v>
      </c>
      <c r="BU762" s="258">
        <v>3.7565096055615079</v>
      </c>
      <c r="BV762" s="138">
        <v>0.25126666666666669</v>
      </c>
    </row>
    <row r="763" spans="1:77">
      <c r="A763" s="116">
        <v>10</v>
      </c>
      <c r="B763" s="116">
        <f>COUNTIFS($D$2:D763,D763,$F$2:F763,F763)</f>
        <v>2</v>
      </c>
      <c r="C763" s="189">
        <v>10049</v>
      </c>
      <c r="D763" s="154" t="s">
        <v>144</v>
      </c>
      <c r="E763" s="152" t="s">
        <v>951</v>
      </c>
      <c r="F763" s="152">
        <v>8404225313</v>
      </c>
      <c r="G763" s="152">
        <v>35</v>
      </c>
      <c r="H763" s="152" t="s">
        <v>1727</v>
      </c>
      <c r="I763" s="274" t="s">
        <v>145</v>
      </c>
      <c r="J763" s="153" t="s">
        <v>812</v>
      </c>
      <c r="K763" s="152" t="s">
        <v>670</v>
      </c>
      <c r="L763" s="152">
        <v>5</v>
      </c>
      <c r="M763" s="152">
        <v>6</v>
      </c>
      <c r="N763" s="152" t="s">
        <v>409</v>
      </c>
      <c r="O763" s="152"/>
      <c r="P763" s="152" t="s">
        <v>1700</v>
      </c>
      <c r="Q763" s="116"/>
      <c r="R763" s="116"/>
      <c r="S763" s="261" t="s">
        <v>1521</v>
      </c>
      <c r="T763" s="261" t="s">
        <v>1515</v>
      </c>
      <c r="U763" s="261" t="s">
        <v>1477</v>
      </c>
      <c r="V763" s="264" t="s">
        <v>1514</v>
      </c>
      <c r="W763" s="261" t="s">
        <v>1511</v>
      </c>
      <c r="X763" s="261"/>
      <c r="Y763" s="261"/>
      <c r="Z763" s="112" t="s">
        <v>1244</v>
      </c>
      <c r="AB763" s="112"/>
      <c r="AC763" s="218">
        <v>373196</v>
      </c>
      <c r="AD763" s="217">
        <v>27990</v>
      </c>
      <c r="AE763" s="127"/>
      <c r="AF763" s="112"/>
      <c r="AG763" s="127" t="s">
        <v>781</v>
      </c>
      <c r="AH763" s="147">
        <v>0.56999999999999995</v>
      </c>
      <c r="AI763" s="146">
        <v>7.37</v>
      </c>
      <c r="AJ763" s="145">
        <v>91.3</v>
      </c>
      <c r="AK763" s="277">
        <v>0.4</v>
      </c>
      <c r="AL763" s="144">
        <v>0.04</v>
      </c>
      <c r="AM763" s="280">
        <v>7.7</v>
      </c>
      <c r="AN763" s="277" t="s">
        <v>124</v>
      </c>
      <c r="AO763" s="265">
        <v>2.2000000000000002</v>
      </c>
      <c r="AP763" s="265">
        <v>0</v>
      </c>
      <c r="AQ763" s="116">
        <v>66.900000000000006</v>
      </c>
      <c r="AR763" s="139">
        <v>33.299999999999997</v>
      </c>
      <c r="AS763" s="142">
        <f t="shared" si="8"/>
        <v>2.0090090090090094</v>
      </c>
      <c r="AT763" s="141">
        <v>0</v>
      </c>
      <c r="AU763" s="265" t="s">
        <v>124</v>
      </c>
      <c r="AV763" s="116">
        <v>12.2</v>
      </c>
      <c r="AW763" s="118">
        <v>22.3</v>
      </c>
      <c r="AX763" s="140">
        <f t="shared" si="9"/>
        <v>6.650509500624219</v>
      </c>
      <c r="AY763" s="116">
        <v>98.2</v>
      </c>
      <c r="AZ763" s="116">
        <v>111022</v>
      </c>
      <c r="BA763" s="140">
        <f>100-AY763</f>
        <v>1.7999999999999972</v>
      </c>
      <c r="BB763" s="140">
        <f t="shared" si="10"/>
        <v>7.0941835006242187</v>
      </c>
      <c r="BC763" s="139">
        <v>48</v>
      </c>
      <c r="BD763" s="139">
        <f>BC763*AI763/(BG763+BE763+BC763+BA763)</f>
        <v>3.6803995006242198</v>
      </c>
      <c r="BE763" s="139">
        <v>40.299999999999997</v>
      </c>
      <c r="BF763" s="139">
        <f>BE763*AI763/100</f>
        <v>2.9701099999999996</v>
      </c>
      <c r="BG763" s="139">
        <v>6.02</v>
      </c>
      <c r="BH763" s="139">
        <f>BG763*AI763/100</f>
        <v>0.44367399999999996</v>
      </c>
      <c r="BI763" s="272">
        <v>1.4E-2</v>
      </c>
      <c r="BJ763" s="116" t="s">
        <v>778</v>
      </c>
      <c r="BK763" s="211" t="s">
        <v>409</v>
      </c>
      <c r="BL763" s="211" t="s">
        <v>409</v>
      </c>
      <c r="BM763" s="211">
        <v>13034</v>
      </c>
      <c r="BN763" s="211">
        <v>85.4</v>
      </c>
      <c r="BO763" s="211">
        <v>14.6</v>
      </c>
      <c r="BP763" s="211" t="s">
        <v>409</v>
      </c>
      <c r="BQ763" s="211" t="s">
        <v>409</v>
      </c>
      <c r="BR763" s="211" t="s">
        <v>409</v>
      </c>
      <c r="BS763" s="211" t="s">
        <v>409</v>
      </c>
      <c r="BT763" s="210">
        <v>0</v>
      </c>
      <c r="BU763" s="258">
        <v>90.089487242607163</v>
      </c>
      <c r="BV763" s="138">
        <v>7.9949846153846158</v>
      </c>
    </row>
    <row r="764" spans="1:77">
      <c r="A764" s="116">
        <v>11</v>
      </c>
      <c r="B764" s="116">
        <f>COUNTIFS($D$2:D764,D764,$F$2:F764,F764)</f>
        <v>1</v>
      </c>
      <c r="C764" s="189">
        <v>10050</v>
      </c>
      <c r="D764" s="154" t="s">
        <v>1728</v>
      </c>
      <c r="E764" s="152" t="s">
        <v>826</v>
      </c>
      <c r="F764" s="152">
        <v>5805262012</v>
      </c>
      <c r="G764" s="152">
        <v>61</v>
      </c>
      <c r="H764" s="152" t="s">
        <v>1727</v>
      </c>
      <c r="I764" s="274" t="s">
        <v>55</v>
      </c>
      <c r="J764" s="153" t="s">
        <v>812</v>
      </c>
      <c r="K764" s="152" t="s">
        <v>670</v>
      </c>
      <c r="L764" s="152">
        <v>12</v>
      </c>
      <c r="M764" s="152">
        <v>3</v>
      </c>
      <c r="N764" s="152" t="s">
        <v>409</v>
      </c>
      <c r="O764" s="152"/>
      <c r="P764" s="152" t="s">
        <v>1700</v>
      </c>
      <c r="Q764" s="116"/>
      <c r="R764" s="116"/>
      <c r="S764" s="261" t="s">
        <v>1477</v>
      </c>
      <c r="T764" s="261" t="s">
        <v>1477</v>
      </c>
      <c r="U764" s="261" t="s">
        <v>1477</v>
      </c>
      <c r="V764" s="300" t="s">
        <v>1502</v>
      </c>
      <c r="W764" s="261" t="s">
        <v>1477</v>
      </c>
      <c r="X764" s="261"/>
      <c r="Y764" s="261"/>
      <c r="AB764" s="112"/>
      <c r="AC764" s="218">
        <v>1302</v>
      </c>
      <c r="AD764" s="217">
        <v>10</v>
      </c>
      <c r="AE764" s="127"/>
      <c r="AF764" s="112"/>
      <c r="AG764" s="127" t="s">
        <v>777</v>
      </c>
      <c r="AH764" s="147">
        <v>45</v>
      </c>
      <c r="AI764" s="146">
        <v>33.299999999999997</v>
      </c>
      <c r="AJ764" s="145">
        <v>18</v>
      </c>
      <c r="AK764" s="277">
        <v>36.700000000000003</v>
      </c>
      <c r="AL764" s="144">
        <v>1.99</v>
      </c>
      <c r="AM764" s="139">
        <v>4.42</v>
      </c>
      <c r="AN764" s="277" t="s">
        <v>124</v>
      </c>
      <c r="AO764" s="278">
        <v>4.6500000000000004</v>
      </c>
      <c r="AP764" s="259" t="s">
        <v>124</v>
      </c>
      <c r="AQ764" s="116">
        <v>25.6</v>
      </c>
      <c r="AR764" s="116">
        <v>74.3</v>
      </c>
      <c r="AS764" s="142">
        <f t="shared" si="8"/>
        <v>0.34454912516823694</v>
      </c>
      <c r="AT764" s="259" t="s">
        <v>124</v>
      </c>
      <c r="AU764" s="265" t="s">
        <v>124</v>
      </c>
      <c r="AV764" s="139">
        <v>1.48</v>
      </c>
      <c r="AW764" s="139">
        <v>3.57</v>
      </c>
      <c r="AX764" s="140">
        <f t="shared" si="9"/>
        <v>21.530769230769227</v>
      </c>
      <c r="AY764" s="259" t="s">
        <v>124</v>
      </c>
      <c r="AZ764" s="259" t="s">
        <v>124</v>
      </c>
      <c r="BA764" s="259" t="s">
        <v>124</v>
      </c>
      <c r="BB764" s="140">
        <f t="shared" si="10"/>
        <v>33.299999999999997</v>
      </c>
      <c r="BC764" s="139">
        <v>37</v>
      </c>
      <c r="BD764" s="139">
        <f>BC764*AI764/(BG764+BE764+BC764)</f>
        <v>12.807692307692307</v>
      </c>
      <c r="BE764" s="139">
        <v>25.2</v>
      </c>
      <c r="BF764" s="139">
        <f>BE764*AI764/(BG764+BE764+BC764)</f>
        <v>8.7230769230769205</v>
      </c>
      <c r="BG764" s="139">
        <v>34</v>
      </c>
      <c r="BH764" s="139">
        <f>BG764*AI764/(BG764+BE764+BC764)</f>
        <v>11.769230769230766</v>
      </c>
      <c r="BI764" s="259" t="s">
        <v>124</v>
      </c>
      <c r="BJ764" s="116" t="s">
        <v>792</v>
      </c>
      <c r="BK764" s="211" t="s">
        <v>409</v>
      </c>
      <c r="BL764" s="211" t="s">
        <v>409</v>
      </c>
      <c r="BM764" s="211">
        <v>173</v>
      </c>
      <c r="BN764" s="215">
        <v>49.7</v>
      </c>
      <c r="BO764" s="211">
        <v>50.3</v>
      </c>
      <c r="BP764" s="211" t="s">
        <v>409</v>
      </c>
      <c r="BQ764" s="211" t="s">
        <v>409</v>
      </c>
      <c r="BR764" s="211" t="s">
        <v>409</v>
      </c>
      <c r="BS764" s="211" t="s">
        <v>409</v>
      </c>
      <c r="BT764" s="210">
        <v>0</v>
      </c>
      <c r="BU764" s="258">
        <v>8.7402656894182318</v>
      </c>
      <c r="BV764" s="138">
        <v>3.0285714285714284E-2</v>
      </c>
    </row>
    <row r="765" spans="1:77">
      <c r="A765" s="116">
        <v>12</v>
      </c>
      <c r="B765" s="116">
        <f>COUNTIFS($D$2:D765,D765,$F$2:F765,F765)</f>
        <v>1</v>
      </c>
      <c r="C765" s="189">
        <v>10060</v>
      </c>
      <c r="D765" s="154" t="s">
        <v>263</v>
      </c>
      <c r="E765" s="152" t="s">
        <v>816</v>
      </c>
      <c r="F765" s="152">
        <v>360318051</v>
      </c>
      <c r="G765" s="152">
        <v>83</v>
      </c>
      <c r="H765" s="152" t="s">
        <v>1726</v>
      </c>
      <c r="I765" s="274" t="s">
        <v>264</v>
      </c>
      <c r="J765" s="153" t="s">
        <v>812</v>
      </c>
      <c r="K765" s="152" t="s">
        <v>670</v>
      </c>
      <c r="L765" s="152">
        <v>10</v>
      </c>
      <c r="M765" s="152">
        <v>7</v>
      </c>
      <c r="N765" s="152" t="s">
        <v>409</v>
      </c>
      <c r="O765" s="152"/>
      <c r="P765" s="152" t="s">
        <v>1700</v>
      </c>
      <c r="Q765" s="116"/>
      <c r="R765" s="116"/>
      <c r="S765" s="261" t="s">
        <v>1521</v>
      </c>
      <c r="T765" s="261" t="s">
        <v>1515</v>
      </c>
      <c r="U765" s="261" t="s">
        <v>1477</v>
      </c>
      <c r="V765" s="264" t="s">
        <v>1514</v>
      </c>
      <c r="W765" s="261" t="s">
        <v>1511</v>
      </c>
      <c r="X765" s="261"/>
      <c r="Y765" s="261"/>
      <c r="Z765" s="112" t="s">
        <v>1244</v>
      </c>
      <c r="AB765" s="112"/>
      <c r="AC765" s="218">
        <v>152844</v>
      </c>
      <c r="AD765" s="217">
        <v>3821</v>
      </c>
      <c r="AE765" s="127"/>
      <c r="AF765" s="112"/>
      <c r="AG765" s="127" t="s">
        <v>777</v>
      </c>
      <c r="AH765" s="147">
        <v>76.099999999999994</v>
      </c>
      <c r="AI765" s="146">
        <v>19.899999999999999</v>
      </c>
      <c r="AJ765" s="145">
        <v>1.89</v>
      </c>
      <c r="AK765" s="277">
        <v>52.1</v>
      </c>
      <c r="AL765" s="144">
        <v>0.6</v>
      </c>
      <c r="AM765" s="280">
        <v>0.8</v>
      </c>
      <c r="AN765" s="277" t="s">
        <v>124</v>
      </c>
      <c r="AO765" s="265">
        <v>21.1</v>
      </c>
      <c r="AP765" s="265">
        <v>0.02</v>
      </c>
      <c r="AQ765" s="116">
        <v>82.6</v>
      </c>
      <c r="AR765" s="139">
        <v>17.8</v>
      </c>
      <c r="AS765" s="142">
        <f t="shared" si="8"/>
        <v>4.6404494382022463</v>
      </c>
      <c r="AT765" s="141">
        <v>1</v>
      </c>
      <c r="AU765" s="265" t="s">
        <v>124</v>
      </c>
      <c r="AV765" s="116">
        <v>47.4</v>
      </c>
      <c r="AW765" s="118">
        <v>51</v>
      </c>
      <c r="AX765" s="140">
        <f t="shared" si="9"/>
        <v>16.918235772357722</v>
      </c>
      <c r="AY765" s="116">
        <v>99.8</v>
      </c>
      <c r="AZ765" s="116">
        <v>115478</v>
      </c>
      <c r="BA765" s="140">
        <f>100-AY765</f>
        <v>0.20000000000000284</v>
      </c>
      <c r="BB765" s="140">
        <f t="shared" si="10"/>
        <v>19.744035772357723</v>
      </c>
      <c r="BC765" s="139">
        <v>62.5</v>
      </c>
      <c r="BD765" s="139">
        <f>BC765*AI765/(BG765+BE765+BC765+BA765)</f>
        <v>12.639735772357723</v>
      </c>
      <c r="BE765" s="139">
        <v>21.5</v>
      </c>
      <c r="BF765" s="139">
        <f>BE765*AI765/100</f>
        <v>4.2784999999999993</v>
      </c>
      <c r="BG765" s="139">
        <v>14.2</v>
      </c>
      <c r="BH765" s="139">
        <f>BG765*AI765/100</f>
        <v>2.8257999999999996</v>
      </c>
      <c r="BI765" s="272">
        <v>1.35</v>
      </c>
      <c r="BJ765" s="116" t="s">
        <v>793</v>
      </c>
      <c r="BK765" s="211" t="s">
        <v>409</v>
      </c>
      <c r="BL765" s="211" t="s">
        <v>409</v>
      </c>
      <c r="BM765" s="211">
        <v>495</v>
      </c>
      <c r="BN765" s="211">
        <v>9.4</v>
      </c>
      <c r="BO765" s="211">
        <v>90.6</v>
      </c>
      <c r="BP765" s="208" t="s">
        <v>409</v>
      </c>
      <c r="BQ765" s="208" t="s">
        <v>409</v>
      </c>
      <c r="BR765" s="208" t="s">
        <v>409</v>
      </c>
      <c r="BS765" s="208" t="s">
        <v>409</v>
      </c>
      <c r="BT765" s="276">
        <v>0</v>
      </c>
      <c r="BU765" s="258">
        <v>8.2538653310825154</v>
      </c>
      <c r="BV765" s="138">
        <v>0.40454794520547943</v>
      </c>
    </row>
    <row r="766" spans="1:77">
      <c r="A766" s="116">
        <v>13</v>
      </c>
      <c r="B766" s="116">
        <f>COUNTIFS($D$2:D766,D766,$F$2:F766,F766)</f>
        <v>1</v>
      </c>
      <c r="C766" s="189">
        <v>10065</v>
      </c>
      <c r="D766" s="154" t="s">
        <v>146</v>
      </c>
      <c r="E766" s="152" t="s">
        <v>1196</v>
      </c>
      <c r="F766" s="152">
        <v>471222450</v>
      </c>
      <c r="G766" s="152">
        <v>72</v>
      </c>
      <c r="H766" s="152" t="s">
        <v>1725</v>
      </c>
      <c r="I766" s="274" t="s">
        <v>147</v>
      </c>
      <c r="J766" s="153" t="s">
        <v>812</v>
      </c>
      <c r="K766" s="152" t="s">
        <v>670</v>
      </c>
      <c r="L766" s="152">
        <v>24</v>
      </c>
      <c r="M766" s="152" t="s">
        <v>881</v>
      </c>
      <c r="N766" s="152" t="s">
        <v>409</v>
      </c>
      <c r="O766" s="152"/>
      <c r="P766" s="152" t="s">
        <v>1700</v>
      </c>
      <c r="Q766" s="152"/>
      <c r="R766" s="152"/>
      <c r="S766" s="269" t="s">
        <v>1521</v>
      </c>
      <c r="T766" s="269" t="s">
        <v>1515</v>
      </c>
      <c r="U766" s="269" t="s">
        <v>1477</v>
      </c>
      <c r="V766" s="270" t="s">
        <v>1514</v>
      </c>
      <c r="W766" s="269" t="s">
        <v>1511</v>
      </c>
      <c r="X766" s="269" t="s">
        <v>1477</v>
      </c>
      <c r="Y766" s="269" t="s">
        <v>1477</v>
      </c>
      <c r="Z766" s="112" t="s">
        <v>1244</v>
      </c>
      <c r="AA766" s="266"/>
      <c r="AB766" s="299"/>
      <c r="AC766" s="218">
        <v>24566</v>
      </c>
      <c r="AD766" s="218">
        <v>614</v>
      </c>
      <c r="AE766" s="112"/>
      <c r="AF766" s="112"/>
      <c r="AG766" s="298"/>
      <c r="AH766" s="147">
        <v>42.3</v>
      </c>
      <c r="AI766" s="146">
        <v>50.9</v>
      </c>
      <c r="AJ766" s="145">
        <v>4.91</v>
      </c>
      <c r="AK766" s="277">
        <v>20.2</v>
      </c>
      <c r="AL766" s="144">
        <v>1.1000000000000001</v>
      </c>
      <c r="AM766" s="280">
        <v>2.8</v>
      </c>
      <c r="AN766" s="277" t="s">
        <v>124</v>
      </c>
      <c r="AO766" s="265">
        <v>4.4000000000000004</v>
      </c>
      <c r="AP766" s="265">
        <v>0.4</v>
      </c>
      <c r="AQ766" s="116">
        <v>28.2</v>
      </c>
      <c r="AR766" s="139">
        <v>71.8</v>
      </c>
      <c r="AS766" s="142">
        <f t="shared" si="8"/>
        <v>0.39275766016713093</v>
      </c>
      <c r="AT766" s="141">
        <v>0.5</v>
      </c>
      <c r="AU766" s="265" t="s">
        <v>124</v>
      </c>
      <c r="AV766" s="116">
        <v>5.2</v>
      </c>
      <c r="AW766" s="118">
        <v>6.7</v>
      </c>
      <c r="AX766" s="140">
        <f t="shared" si="9"/>
        <v>20.735848927477019</v>
      </c>
      <c r="AY766" s="116">
        <v>95.7</v>
      </c>
      <c r="AZ766" s="116">
        <v>45036</v>
      </c>
      <c r="BA766" s="140">
        <f>100-AY766</f>
        <v>4.2999999999999972</v>
      </c>
      <c r="BB766" s="140">
        <f t="shared" si="10"/>
        <v>47.91644892747702</v>
      </c>
      <c r="BC766" s="139">
        <v>25.1</v>
      </c>
      <c r="BD766" s="139">
        <f>BC766*AI766/(BG766+BE766+BC766+BA766)</f>
        <v>13.04994892747702</v>
      </c>
      <c r="BE766" s="139">
        <v>15.1</v>
      </c>
      <c r="BF766" s="139">
        <f>BE766*AI766/100</f>
        <v>7.6858999999999993</v>
      </c>
      <c r="BG766" s="139">
        <v>53.4</v>
      </c>
      <c r="BH766" s="139">
        <f>BG766*AI766/100</f>
        <v>27.180599999999998</v>
      </c>
      <c r="BI766" s="272">
        <v>1.17</v>
      </c>
      <c r="BJ766" s="116" t="s">
        <v>792</v>
      </c>
      <c r="BK766" s="211" t="s">
        <v>409</v>
      </c>
      <c r="BL766" s="211" t="s">
        <v>409</v>
      </c>
      <c r="BM766" s="211">
        <v>319</v>
      </c>
      <c r="BN766" s="211">
        <v>13.2</v>
      </c>
      <c r="BO766" s="211">
        <v>86.8</v>
      </c>
      <c r="BP766" s="211" t="s">
        <v>409</v>
      </c>
      <c r="BQ766" s="211" t="s">
        <v>409</v>
      </c>
      <c r="BR766" s="211" t="s">
        <v>409</v>
      </c>
      <c r="BS766" s="211" t="s">
        <v>409</v>
      </c>
      <c r="BT766" s="210">
        <v>0</v>
      </c>
      <c r="BU766" s="258">
        <v>13.444631586740455</v>
      </c>
      <c r="BV766" s="138">
        <v>0.23060317460317462</v>
      </c>
    </row>
    <row r="767" spans="1:77">
      <c r="A767" s="116">
        <v>14</v>
      </c>
      <c r="B767" s="116">
        <f>COUNTIFS($D$2:D767,D767,$F$2:F767,F767)</f>
        <v>1</v>
      </c>
      <c r="C767" s="189">
        <v>10077</v>
      </c>
      <c r="D767" s="154" t="s">
        <v>1724</v>
      </c>
      <c r="E767" s="152" t="s">
        <v>1723</v>
      </c>
      <c r="F767" s="152">
        <v>531220062</v>
      </c>
      <c r="G767" s="152">
        <v>66</v>
      </c>
      <c r="H767" s="152" t="s">
        <v>1721</v>
      </c>
      <c r="I767" s="274" t="s">
        <v>1722</v>
      </c>
      <c r="J767" s="153" t="s">
        <v>812</v>
      </c>
      <c r="K767" s="152" t="s">
        <v>670</v>
      </c>
      <c r="L767" s="152">
        <v>7</v>
      </c>
      <c r="M767" s="152" t="s">
        <v>844</v>
      </c>
      <c r="N767" s="152" t="s">
        <v>409</v>
      </c>
      <c r="O767" s="152"/>
      <c r="P767" s="152" t="s">
        <v>1700</v>
      </c>
      <c r="Q767" s="116"/>
      <c r="R767" s="116"/>
      <c r="S767" s="261" t="s">
        <v>1477</v>
      </c>
      <c r="T767" s="261" t="s">
        <v>1477</v>
      </c>
      <c r="U767" s="261" t="s">
        <v>1477</v>
      </c>
      <c r="V767" s="262" t="s">
        <v>1502</v>
      </c>
      <c r="W767" s="261" t="s">
        <v>1477</v>
      </c>
      <c r="X767" s="261" t="s">
        <v>1477</v>
      </c>
      <c r="Y767" s="261" t="s">
        <v>1477</v>
      </c>
      <c r="AB767" s="112"/>
      <c r="AC767" s="218">
        <v>8048</v>
      </c>
      <c r="AD767" s="217">
        <v>60</v>
      </c>
      <c r="AE767" s="218"/>
      <c r="AF767" s="218"/>
      <c r="AG767" s="127" t="s">
        <v>781</v>
      </c>
      <c r="AH767" s="147">
        <v>11.8</v>
      </c>
      <c r="AI767" s="146">
        <v>51.7</v>
      </c>
      <c r="AJ767" s="145">
        <v>32.6</v>
      </c>
      <c r="AK767" s="277">
        <v>9.5500000000000007</v>
      </c>
      <c r="AL767" s="144">
        <v>0.59</v>
      </c>
      <c r="AM767" s="139">
        <v>5</v>
      </c>
      <c r="AN767" s="277" t="s">
        <v>124</v>
      </c>
      <c r="AO767" s="278">
        <v>1.27</v>
      </c>
      <c r="AP767" s="259" t="s">
        <v>124</v>
      </c>
      <c r="AQ767" s="116">
        <v>42.1</v>
      </c>
      <c r="AR767" s="116">
        <v>57.9</v>
      </c>
      <c r="AS767" s="142">
        <f t="shared" si="8"/>
        <v>0.72711571675302245</v>
      </c>
      <c r="AT767" s="259" t="s">
        <v>124</v>
      </c>
      <c r="AU767" s="265" t="s">
        <v>124</v>
      </c>
      <c r="AV767" s="139">
        <v>0.19</v>
      </c>
      <c r="AW767" s="139">
        <v>0.13</v>
      </c>
      <c r="AX767" s="140">
        <f t="shared" si="9"/>
        <v>37.063951120162933</v>
      </c>
      <c r="AY767" s="259" t="s">
        <v>124</v>
      </c>
      <c r="AZ767" s="259" t="s">
        <v>124</v>
      </c>
      <c r="BA767" s="259" t="s">
        <v>124</v>
      </c>
      <c r="BB767" s="140">
        <f t="shared" si="10"/>
        <v>51.7</v>
      </c>
      <c r="BC767" s="139">
        <v>44.1</v>
      </c>
      <c r="BD767" s="139">
        <f>BC767*AI767/(BG767+BE767+BC767)</f>
        <v>23.217617107942974</v>
      </c>
      <c r="BE767" s="139">
        <v>26.3</v>
      </c>
      <c r="BF767" s="139">
        <f>BE767*AI767/(BG767+BE767+BC767)</f>
        <v>13.846334012219959</v>
      </c>
      <c r="BG767" s="139">
        <v>27.8</v>
      </c>
      <c r="BH767" s="139">
        <f>BG767*AI767/(BG767+BE767+BC767)</f>
        <v>14.63604887983707</v>
      </c>
      <c r="BI767" s="259" t="s">
        <v>124</v>
      </c>
      <c r="BJ767" s="118" t="s">
        <v>786</v>
      </c>
      <c r="BK767" s="211" t="s">
        <v>409</v>
      </c>
      <c r="BL767" s="211" t="s">
        <v>409</v>
      </c>
      <c r="BM767" s="211">
        <v>308</v>
      </c>
      <c r="BN767" s="211">
        <v>44.5</v>
      </c>
      <c r="BO767" s="211">
        <v>55.5</v>
      </c>
      <c r="BP767" s="211" t="s">
        <v>409</v>
      </c>
      <c r="BQ767" s="211" t="s">
        <v>409</v>
      </c>
      <c r="BR767" s="211" t="s">
        <v>409</v>
      </c>
      <c r="BS767" s="211" t="s">
        <v>409</v>
      </c>
      <c r="BT767" s="210">
        <v>0</v>
      </c>
      <c r="BU767" s="258">
        <v>16.574701403925403</v>
      </c>
      <c r="BV767" s="138">
        <v>8.6290909090909099E-2</v>
      </c>
    </row>
    <row r="768" spans="1:77">
      <c r="A768" s="116">
        <v>15</v>
      </c>
      <c r="B768" s="116">
        <f>COUNTIFS($D$2:D768,D768,$F$2:F768,F768)</f>
        <v>1</v>
      </c>
      <c r="C768" s="189">
        <v>10078</v>
      </c>
      <c r="D768" s="154" t="s">
        <v>266</v>
      </c>
      <c r="E768" s="152" t="s">
        <v>1259</v>
      </c>
      <c r="F768" s="152">
        <v>6708051911</v>
      </c>
      <c r="G768" s="152">
        <v>52</v>
      </c>
      <c r="H768" s="152" t="s">
        <v>1721</v>
      </c>
      <c r="I768" s="274" t="s">
        <v>267</v>
      </c>
      <c r="J768" s="153" t="s">
        <v>812</v>
      </c>
      <c r="K768" s="152" t="s">
        <v>670</v>
      </c>
      <c r="L768" s="152">
        <v>4</v>
      </c>
      <c r="M768" s="152">
        <v>1</v>
      </c>
      <c r="N768" s="152" t="s">
        <v>409</v>
      </c>
      <c r="O768" s="152"/>
      <c r="P768" s="152" t="s">
        <v>1700</v>
      </c>
      <c r="Q768" s="116"/>
      <c r="R768" s="116"/>
      <c r="S768" s="261" t="s">
        <v>1521</v>
      </c>
      <c r="T768" s="261" t="s">
        <v>1515</v>
      </c>
      <c r="U768" s="261" t="s">
        <v>1477</v>
      </c>
      <c r="V768" s="270" t="s">
        <v>1514</v>
      </c>
      <c r="W768" s="261" t="s">
        <v>1511</v>
      </c>
      <c r="X768" s="261" t="s">
        <v>1477</v>
      </c>
      <c r="Y768" s="261" t="s">
        <v>1477</v>
      </c>
      <c r="Z768" s="112" t="s">
        <v>1244</v>
      </c>
      <c r="AB768" s="112"/>
      <c r="AC768" s="218">
        <v>82705</v>
      </c>
      <c r="AD768" s="217">
        <v>827</v>
      </c>
      <c r="AE768" s="218"/>
      <c r="AF768" s="218"/>
      <c r="AG768" s="127" t="s">
        <v>781</v>
      </c>
      <c r="AH768" s="147">
        <v>95</v>
      </c>
      <c r="AI768" s="146">
        <v>0.68</v>
      </c>
      <c r="AJ768" s="145">
        <v>0.73</v>
      </c>
      <c r="AK768" s="277">
        <v>66.5</v>
      </c>
      <c r="AL768" s="144">
        <v>0.4</v>
      </c>
      <c r="AM768" s="280">
        <v>0.8</v>
      </c>
      <c r="AN768" s="277" t="s">
        <v>124</v>
      </c>
      <c r="AO768" s="265">
        <v>6.1</v>
      </c>
      <c r="AP768" s="265">
        <v>0.05</v>
      </c>
      <c r="AQ768" s="116">
        <v>82.6</v>
      </c>
      <c r="AR768" s="139">
        <v>17.7</v>
      </c>
      <c r="AS768" s="142">
        <f t="shared" si="8"/>
        <v>4.666666666666667</v>
      </c>
      <c r="AT768" s="141">
        <v>1.8</v>
      </c>
      <c r="AU768" s="265" t="s">
        <v>124</v>
      </c>
      <c r="AV768" s="116">
        <v>7.5</v>
      </c>
      <c r="AW768" s="118">
        <v>7.5</v>
      </c>
      <c r="AX768" s="140">
        <f t="shared" si="9"/>
        <v>9.9993470925470937E-2</v>
      </c>
      <c r="AY768" s="116">
        <v>99.6</v>
      </c>
      <c r="AZ768" s="116">
        <v>84528</v>
      </c>
      <c r="BA768" s="140">
        <f>100-AY768</f>
        <v>0.40000000000000568</v>
      </c>
      <c r="BB768" s="140">
        <f t="shared" si="10"/>
        <v>0.66303347092547094</v>
      </c>
      <c r="BC768" s="139">
        <v>9.4700000000000006</v>
      </c>
      <c r="BD768" s="139">
        <f>BC768*AI768/(BG768+BE768+BC768+BA768)</f>
        <v>6.5925470925470936E-2</v>
      </c>
      <c r="BE768" s="139">
        <v>5.01</v>
      </c>
      <c r="BF768" s="139">
        <f>BE768*AI768/100</f>
        <v>3.4068000000000001E-2</v>
      </c>
      <c r="BG768" s="139">
        <v>82.8</v>
      </c>
      <c r="BH768" s="139">
        <f>BG768*AI768/100</f>
        <v>0.56303999999999998</v>
      </c>
      <c r="BI768" s="272">
        <v>0.56000000000000005</v>
      </c>
      <c r="BJ768" s="116" t="s">
        <v>793</v>
      </c>
      <c r="BK768" s="211" t="s">
        <v>409</v>
      </c>
      <c r="BL768" s="211" t="s">
        <v>409</v>
      </c>
      <c r="BM768" s="211">
        <v>389</v>
      </c>
      <c r="BN768" s="211">
        <v>4.0999999999999996</v>
      </c>
      <c r="BO768" s="211">
        <v>95.9</v>
      </c>
      <c r="BP768" s="211" t="s">
        <v>409</v>
      </c>
      <c r="BQ768" s="211" t="s">
        <v>409</v>
      </c>
      <c r="BR768" s="211" t="s">
        <v>409</v>
      </c>
      <c r="BS768" s="211" t="s">
        <v>409</v>
      </c>
      <c r="BT768" s="210">
        <v>0</v>
      </c>
      <c r="BU768" s="258">
        <v>20.938802550583819</v>
      </c>
      <c r="BV768" s="138">
        <v>0.40455999999999998</v>
      </c>
    </row>
    <row r="769" spans="1:74">
      <c r="A769" s="116">
        <v>16</v>
      </c>
      <c r="B769" s="116">
        <f>COUNTIFS($D$2:D769,D769,$F$2:F769,F769)</f>
        <v>1</v>
      </c>
      <c r="C769" s="189">
        <v>10095</v>
      </c>
      <c r="D769" s="154" t="s">
        <v>148</v>
      </c>
      <c r="E769" s="152" t="s">
        <v>1236</v>
      </c>
      <c r="F769" s="152">
        <v>405109404</v>
      </c>
      <c r="G769" s="152">
        <v>79</v>
      </c>
      <c r="H769" s="152" t="s">
        <v>1719</v>
      </c>
      <c r="I769" s="274" t="s">
        <v>60</v>
      </c>
      <c r="J769" s="153" t="s">
        <v>812</v>
      </c>
      <c r="K769" s="152" t="s">
        <v>670</v>
      </c>
      <c r="L769" s="152">
        <v>4</v>
      </c>
      <c r="M769" s="152" t="s">
        <v>994</v>
      </c>
      <c r="N769" s="152" t="s">
        <v>409</v>
      </c>
      <c r="O769" s="152"/>
      <c r="P769" s="152" t="s">
        <v>1700</v>
      </c>
      <c r="Q769" s="116"/>
      <c r="R769" s="116"/>
      <c r="S769" s="261" t="s">
        <v>1521</v>
      </c>
      <c r="T769" s="261" t="s">
        <v>1515</v>
      </c>
      <c r="U769" s="261" t="s">
        <v>1477</v>
      </c>
      <c r="V769" s="264" t="s">
        <v>1514</v>
      </c>
      <c r="W769" s="261" t="s">
        <v>1511</v>
      </c>
      <c r="X769" s="261" t="s">
        <v>1477</v>
      </c>
      <c r="Y769" s="261" t="s">
        <v>1477</v>
      </c>
      <c r="Z769" s="112" t="s">
        <v>1244</v>
      </c>
      <c r="AB769" s="112"/>
      <c r="AC769" s="218">
        <v>81392</v>
      </c>
      <c r="AD769" s="217">
        <v>2035</v>
      </c>
      <c r="AE769" s="218"/>
      <c r="AF769" s="218"/>
      <c r="AG769" s="127" t="s">
        <v>781</v>
      </c>
      <c r="AH769" s="147">
        <v>18.100000000000001</v>
      </c>
      <c r="AI769" s="146">
        <v>42</v>
      </c>
      <c r="AJ769" s="145">
        <v>37.9</v>
      </c>
      <c r="AK769" s="277">
        <v>11.9</v>
      </c>
      <c r="AL769" s="144">
        <v>0.2</v>
      </c>
      <c r="AM769" s="280">
        <v>1.4</v>
      </c>
      <c r="AN769" s="277" t="s">
        <v>124</v>
      </c>
      <c r="AO769" s="265">
        <v>3.2</v>
      </c>
      <c r="AP769" s="265">
        <v>0.01</v>
      </c>
      <c r="AQ769" s="116">
        <v>80.3</v>
      </c>
      <c r="AR769" s="139">
        <v>19.7</v>
      </c>
      <c r="AS769" s="142">
        <f t="shared" si="8"/>
        <v>4.0761421319796955</v>
      </c>
      <c r="AT769" s="141">
        <v>0.3</v>
      </c>
      <c r="AU769" s="265" t="s">
        <v>124</v>
      </c>
      <c r="AV769" s="116">
        <v>6.9</v>
      </c>
      <c r="AW769" s="118">
        <v>10.6</v>
      </c>
      <c r="AX769" s="140">
        <f t="shared" si="9"/>
        <v>26.634942148760331</v>
      </c>
      <c r="AY769" s="116">
        <v>97.9</v>
      </c>
      <c r="AZ769" s="116">
        <v>104365</v>
      </c>
      <c r="BA769" s="140">
        <f>100-AY769</f>
        <v>2.0999999999999943</v>
      </c>
      <c r="BB769" s="140">
        <f t="shared" si="10"/>
        <v>40.11694214876033</v>
      </c>
      <c r="BC769" s="139">
        <v>24.7</v>
      </c>
      <c r="BD769" s="139">
        <f>BC769*AI769/(BG769+BE769+BC769+BA769)</f>
        <v>10.71694214876033</v>
      </c>
      <c r="BE769" s="139">
        <v>37.9</v>
      </c>
      <c r="BF769" s="139">
        <f>BE769*AI769/100</f>
        <v>15.917999999999999</v>
      </c>
      <c r="BG769" s="139">
        <v>32.1</v>
      </c>
      <c r="BH769" s="139">
        <f>BG769*AI769/100</f>
        <v>13.482000000000001</v>
      </c>
      <c r="BI769" s="272">
        <v>0.3</v>
      </c>
      <c r="BJ769" s="116" t="s">
        <v>789</v>
      </c>
      <c r="BK769" s="211" t="s">
        <v>409</v>
      </c>
      <c r="BL769" s="211" t="s">
        <v>409</v>
      </c>
      <c r="BM769" s="211">
        <v>1811</v>
      </c>
      <c r="BN769" s="211">
        <v>35.9</v>
      </c>
      <c r="BO769" s="211">
        <v>64.099999999999994</v>
      </c>
      <c r="BP769" s="211" t="s">
        <v>409</v>
      </c>
      <c r="BQ769" s="211" t="s">
        <v>409</v>
      </c>
      <c r="BR769" s="211" t="s">
        <v>409</v>
      </c>
      <c r="BS769" s="211" t="s">
        <v>409</v>
      </c>
      <c r="BT769" s="210">
        <v>0</v>
      </c>
      <c r="BU769" s="258">
        <v>7.8844384156612506</v>
      </c>
      <c r="BV769" s="138">
        <v>0.83935593220338978</v>
      </c>
    </row>
    <row r="770" spans="1:74">
      <c r="A770" s="116">
        <v>17</v>
      </c>
      <c r="B770" s="116">
        <f>COUNTIFS($D$2:D770,D770,$F$2:F770,F770)</f>
        <v>2</v>
      </c>
      <c r="C770" s="189">
        <v>10098</v>
      </c>
      <c r="D770" s="154" t="s">
        <v>1720</v>
      </c>
      <c r="E770" s="152" t="s">
        <v>941</v>
      </c>
      <c r="F770" s="152">
        <v>460424497</v>
      </c>
      <c r="G770" s="152">
        <v>73</v>
      </c>
      <c r="H770" s="152" t="s">
        <v>1719</v>
      </c>
      <c r="I770" s="274" t="s">
        <v>1718</v>
      </c>
      <c r="J770" s="194" t="s">
        <v>1031</v>
      </c>
      <c r="K770" s="152" t="s">
        <v>670</v>
      </c>
      <c r="L770" s="152">
        <v>8</v>
      </c>
      <c r="M770" s="152" t="s">
        <v>915</v>
      </c>
      <c r="N770" s="152" t="s">
        <v>409</v>
      </c>
      <c r="O770" s="152"/>
      <c r="P770" s="152" t="s">
        <v>1700</v>
      </c>
      <c r="Q770" s="116"/>
      <c r="R770" s="116"/>
      <c r="S770" s="261" t="s">
        <v>1521</v>
      </c>
      <c r="T770" s="261" t="s">
        <v>1515</v>
      </c>
      <c r="U770" s="261" t="s">
        <v>1477</v>
      </c>
      <c r="V770" s="264" t="s">
        <v>1514</v>
      </c>
      <c r="W770" s="261" t="s">
        <v>1511</v>
      </c>
      <c r="X770" s="261" t="s">
        <v>1477</v>
      </c>
      <c r="Y770" s="261" t="s">
        <v>1477</v>
      </c>
      <c r="Z770" s="112" t="s">
        <v>1244</v>
      </c>
      <c r="AB770" s="112"/>
      <c r="AC770" s="218">
        <v>41684</v>
      </c>
      <c r="AD770" s="217">
        <v>1042</v>
      </c>
      <c r="AE770" s="218"/>
      <c r="AF770" s="218"/>
      <c r="AG770" s="127" t="s">
        <v>787</v>
      </c>
      <c r="AH770" s="147">
        <v>54.8</v>
      </c>
      <c r="AI770" s="146">
        <v>27.3</v>
      </c>
      <c r="AJ770" s="145">
        <v>13.8</v>
      </c>
      <c r="AK770" s="277" t="s">
        <v>124</v>
      </c>
      <c r="AL770" s="144">
        <v>0.1</v>
      </c>
      <c r="AM770" s="280">
        <v>0.2</v>
      </c>
      <c r="AN770" s="277" t="s">
        <v>124</v>
      </c>
      <c r="AO770" s="265">
        <v>7.4</v>
      </c>
      <c r="AP770" s="265">
        <v>0.23</v>
      </c>
      <c r="AQ770" s="116">
        <v>55.7</v>
      </c>
      <c r="AR770" s="139">
        <v>45.2</v>
      </c>
      <c r="AS770" s="142">
        <f t="shared" si="8"/>
        <v>1.2323008849557522</v>
      </c>
      <c r="AT770" s="141">
        <v>0.2</v>
      </c>
      <c r="AU770" s="265" t="s">
        <v>124</v>
      </c>
      <c r="AV770" s="116">
        <v>9.1999999999999993</v>
      </c>
      <c r="AW770" s="118">
        <v>6.9</v>
      </c>
      <c r="AX770" s="140">
        <f t="shared" si="9"/>
        <v>7.3010597294484914</v>
      </c>
      <c r="AY770" s="116">
        <v>96.1</v>
      </c>
      <c r="AZ770" s="116">
        <v>84291</v>
      </c>
      <c r="BA770" s="140">
        <f>100-AY770</f>
        <v>3.9000000000000057</v>
      </c>
      <c r="BB770" s="140">
        <f t="shared" si="10"/>
        <v>25.31905972944849</v>
      </c>
      <c r="BC770" s="139">
        <v>13.4</v>
      </c>
      <c r="BD770" s="139">
        <f>BC770*AI770/(BG770+BE770+BC770+BA770)</f>
        <v>3.8066597294484907</v>
      </c>
      <c r="BE770" s="139">
        <v>12.8</v>
      </c>
      <c r="BF770" s="139">
        <f>BE770*AI770/100</f>
        <v>3.4944000000000006</v>
      </c>
      <c r="BG770" s="139">
        <v>66</v>
      </c>
      <c r="BH770" s="139">
        <f>BG770*AI770/100</f>
        <v>18.018000000000001</v>
      </c>
      <c r="BI770" s="272">
        <v>1.45</v>
      </c>
      <c r="BJ770" s="116" t="s">
        <v>793</v>
      </c>
      <c r="BK770" s="211">
        <v>1.5</v>
      </c>
      <c r="BL770" s="211" t="s">
        <v>788</v>
      </c>
      <c r="BM770" s="211">
        <v>646</v>
      </c>
      <c r="BN770" s="211">
        <v>28.9</v>
      </c>
      <c r="BO770" s="211">
        <v>71.099999999999994</v>
      </c>
      <c r="BP770" s="211" t="s">
        <v>409</v>
      </c>
      <c r="BQ770" s="211" t="s">
        <v>409</v>
      </c>
      <c r="BR770" s="211" t="s">
        <v>409</v>
      </c>
      <c r="BS770" s="211" t="s">
        <v>409</v>
      </c>
      <c r="BT770" s="210">
        <v>0</v>
      </c>
      <c r="BU770" s="258">
        <v>0.70274041014990207</v>
      </c>
      <c r="BV770" s="138">
        <v>0.20262857142857144</v>
      </c>
    </row>
    <row r="771" spans="1:74">
      <c r="A771" s="116">
        <v>18</v>
      </c>
      <c r="B771" s="116">
        <f>COUNTIFS($D$2:D771,D771,$F$2:F771,F771)</f>
        <v>2</v>
      </c>
      <c r="C771" s="189">
        <v>10108</v>
      </c>
      <c r="D771" s="154" t="s">
        <v>1583</v>
      </c>
      <c r="E771" s="152" t="s">
        <v>1582</v>
      </c>
      <c r="F771" s="152">
        <v>7903264501</v>
      </c>
      <c r="G771" s="152">
        <v>40</v>
      </c>
      <c r="H771" s="152" t="s">
        <v>1717</v>
      </c>
      <c r="I771" s="274" t="s">
        <v>150</v>
      </c>
      <c r="J771" s="153" t="s">
        <v>812</v>
      </c>
      <c r="K771" s="152" t="s">
        <v>670</v>
      </c>
      <c r="L771" s="152">
        <v>6</v>
      </c>
      <c r="M771" s="152" t="s">
        <v>1557</v>
      </c>
      <c r="N771" s="152" t="s">
        <v>409</v>
      </c>
      <c r="O771" s="152"/>
      <c r="P771" s="152" t="s">
        <v>1700</v>
      </c>
      <c r="Q771" s="116"/>
      <c r="R771" s="116"/>
      <c r="S771" s="261" t="s">
        <v>1521</v>
      </c>
      <c r="T771" s="261" t="s">
        <v>1515</v>
      </c>
      <c r="U771" s="261" t="s">
        <v>1477</v>
      </c>
      <c r="V771" s="264" t="s">
        <v>1514</v>
      </c>
      <c r="W771" s="261" t="s">
        <v>1511</v>
      </c>
      <c r="X771" s="261" t="s">
        <v>1477</v>
      </c>
      <c r="Y771" s="261" t="s">
        <v>1477</v>
      </c>
      <c r="Z771" s="112" t="s">
        <v>1244</v>
      </c>
      <c r="AB771" s="112"/>
      <c r="AC771" s="218">
        <v>47137</v>
      </c>
      <c r="AD771" s="217">
        <v>1178</v>
      </c>
      <c r="AE771" s="218"/>
      <c r="AF771" s="218"/>
      <c r="AG771" s="127" t="s">
        <v>781</v>
      </c>
      <c r="AH771" s="147">
        <v>84</v>
      </c>
      <c r="AI771" s="146">
        <v>6.44</v>
      </c>
      <c r="AJ771" s="145">
        <v>7.9</v>
      </c>
      <c r="AK771" s="277">
        <v>65.5</v>
      </c>
      <c r="AL771" s="144">
        <v>2.9</v>
      </c>
      <c r="AM771" s="280">
        <v>3.9</v>
      </c>
      <c r="AN771" s="277" t="s">
        <v>124</v>
      </c>
      <c r="AO771" s="265">
        <v>4.4000000000000004</v>
      </c>
      <c r="AP771" s="265">
        <v>0.08</v>
      </c>
      <c r="AQ771" s="116">
        <v>51</v>
      </c>
      <c r="AR771" s="139">
        <v>49</v>
      </c>
      <c r="AS771" s="142">
        <f t="shared" si="8"/>
        <v>1.0408163265306123</v>
      </c>
      <c r="AT771" s="141">
        <v>1.5</v>
      </c>
      <c r="AU771" s="265" t="s">
        <v>124</v>
      </c>
      <c r="AV771" s="116">
        <v>7.1</v>
      </c>
      <c r="AW771" s="118">
        <v>10.1</v>
      </c>
      <c r="AX771" s="140">
        <f t="shared" si="9"/>
        <v>3.0475851851851852</v>
      </c>
      <c r="AY771" s="116">
        <v>98.2</v>
      </c>
      <c r="AZ771" s="116">
        <v>77257</v>
      </c>
      <c r="BA771" s="140">
        <f>100-AY771</f>
        <v>1.7999999999999972</v>
      </c>
      <c r="BB771" s="140">
        <f t="shared" si="10"/>
        <v>6.0808251851851853</v>
      </c>
      <c r="BC771" s="139">
        <v>29.6</v>
      </c>
      <c r="BD771" s="139">
        <f>BC771*AI771/(BG771+BE771+BC771+BA771)</f>
        <v>2.0171851851851854</v>
      </c>
      <c r="BE771" s="139">
        <v>16</v>
      </c>
      <c r="BF771" s="139">
        <f>BE771*AI771/100</f>
        <v>1.0304</v>
      </c>
      <c r="BG771" s="139">
        <v>47.1</v>
      </c>
      <c r="BH771" s="139">
        <f>BG771*AI771/100</f>
        <v>3.0332400000000002</v>
      </c>
      <c r="BI771" s="272">
        <v>1.03</v>
      </c>
      <c r="BJ771" s="116" t="s">
        <v>793</v>
      </c>
      <c r="BK771" s="211">
        <v>3.1</v>
      </c>
      <c r="BL771" s="211" t="s">
        <v>409</v>
      </c>
      <c r="BM771" s="211">
        <v>1391</v>
      </c>
      <c r="BN771" s="211">
        <v>6.7</v>
      </c>
      <c r="BO771" s="211">
        <v>93.3</v>
      </c>
      <c r="BP771" s="211">
        <v>1.2</v>
      </c>
      <c r="BQ771" s="211">
        <v>642.79999999999995</v>
      </c>
      <c r="BR771" s="211" t="s">
        <v>409</v>
      </c>
      <c r="BS771" s="211">
        <v>2.44</v>
      </c>
      <c r="BT771" s="210">
        <v>0</v>
      </c>
      <c r="BU771" s="258">
        <v>2.136968048191433</v>
      </c>
      <c r="BV771" s="138">
        <v>0.66939130434782612</v>
      </c>
    </row>
    <row r="772" spans="1:74">
      <c r="A772" s="116">
        <v>19</v>
      </c>
      <c r="B772" s="116">
        <f>COUNTIFS($D$2:D772,D772,$F$2:F772,F772)</f>
        <v>1</v>
      </c>
      <c r="C772" s="189">
        <v>10114</v>
      </c>
      <c r="D772" s="154" t="s">
        <v>151</v>
      </c>
      <c r="E772" s="152" t="s">
        <v>1716</v>
      </c>
      <c r="F772" s="152">
        <v>460708170</v>
      </c>
      <c r="G772" s="152">
        <v>73</v>
      </c>
      <c r="H772" s="152" t="s">
        <v>1715</v>
      </c>
      <c r="I772" s="274" t="s">
        <v>152</v>
      </c>
      <c r="J772" s="194" t="s">
        <v>1031</v>
      </c>
      <c r="K772" s="152" t="s">
        <v>670</v>
      </c>
      <c r="L772" s="152">
        <v>4</v>
      </c>
      <c r="M772" s="152">
        <v>10</v>
      </c>
      <c r="N772" s="152" t="s">
        <v>409</v>
      </c>
      <c r="O772" s="152"/>
      <c r="P772" s="152" t="s">
        <v>1700</v>
      </c>
      <c r="Q772" s="116"/>
      <c r="R772" s="116"/>
      <c r="S772" s="261" t="s">
        <v>1521</v>
      </c>
      <c r="T772" s="261" t="s">
        <v>1515</v>
      </c>
      <c r="U772" s="261" t="s">
        <v>1477</v>
      </c>
      <c r="V772" s="264" t="s">
        <v>1514</v>
      </c>
      <c r="W772" s="261" t="s">
        <v>1511</v>
      </c>
      <c r="X772" s="261" t="s">
        <v>1477</v>
      </c>
      <c r="Y772" s="261" t="s">
        <v>1477</v>
      </c>
      <c r="Z772" s="112" t="s">
        <v>1244</v>
      </c>
      <c r="AB772" s="112"/>
      <c r="AC772" s="218">
        <v>270623</v>
      </c>
      <c r="AD772" s="217">
        <v>2706</v>
      </c>
      <c r="AE772" s="218"/>
      <c r="AF772" s="218"/>
      <c r="AG772" s="127" t="s">
        <v>787</v>
      </c>
      <c r="AH772" s="147">
        <v>4.13</v>
      </c>
      <c r="AI772" s="146">
        <v>1.78</v>
      </c>
      <c r="AJ772" s="145">
        <v>92.1</v>
      </c>
      <c r="AK772" s="277">
        <v>1.6</v>
      </c>
      <c r="AL772" s="144">
        <v>0.2</v>
      </c>
      <c r="AM772" s="280">
        <v>7.1</v>
      </c>
      <c r="AN772" s="277" t="s">
        <v>124</v>
      </c>
      <c r="AO772" s="265">
        <v>1.6</v>
      </c>
      <c r="AP772" s="265">
        <v>0.01</v>
      </c>
      <c r="AQ772" s="116">
        <v>67.3</v>
      </c>
      <c r="AR772" s="139">
        <v>33.5</v>
      </c>
      <c r="AS772" s="142">
        <f t="shared" si="8"/>
        <v>2.008955223880597</v>
      </c>
      <c r="AT772" s="141">
        <v>0.1</v>
      </c>
      <c r="AU772" s="265" t="s">
        <v>124</v>
      </c>
      <c r="AV772" s="116">
        <v>5.6</v>
      </c>
      <c r="AW772" s="118">
        <v>5.6</v>
      </c>
      <c r="AX772" s="140">
        <f t="shared" si="9"/>
        <v>0.8210079781420766</v>
      </c>
      <c r="AY772" s="116">
        <v>97.4</v>
      </c>
      <c r="AZ772" s="116">
        <v>74695</v>
      </c>
      <c r="BA772" s="140">
        <f>100-AY772</f>
        <v>2.5999999999999943</v>
      </c>
      <c r="BB772" s="140">
        <f t="shared" si="10"/>
        <v>1.6024279781420767</v>
      </c>
      <c r="BC772" s="139">
        <v>12.1</v>
      </c>
      <c r="BD772" s="139">
        <f>BC772*AI772/(BG772+BE772+BC772+BA772)</f>
        <v>0.23538797814207654</v>
      </c>
      <c r="BE772" s="139">
        <v>32.9</v>
      </c>
      <c r="BF772" s="139">
        <f>BE772*AI772/100</f>
        <v>0.58562000000000003</v>
      </c>
      <c r="BG772" s="139">
        <v>43.9</v>
      </c>
      <c r="BH772" s="139">
        <f>BG772*AI772/100</f>
        <v>0.78142</v>
      </c>
      <c r="BI772" s="272">
        <v>5.1999999999999998E-2</v>
      </c>
      <c r="BJ772" s="116" t="s">
        <v>778</v>
      </c>
      <c r="BK772" s="211">
        <v>13.4</v>
      </c>
      <c r="BL772" s="211" t="s">
        <v>409</v>
      </c>
      <c r="BM772" s="211" t="s">
        <v>409</v>
      </c>
      <c r="BN772" s="215" t="s">
        <v>409</v>
      </c>
      <c r="BO772" s="211" t="s">
        <v>409</v>
      </c>
      <c r="BP772" s="211" t="s">
        <v>409</v>
      </c>
      <c r="BQ772" s="211" t="s">
        <v>409</v>
      </c>
      <c r="BR772" s="211" t="s">
        <v>409</v>
      </c>
      <c r="BS772" s="211" t="s">
        <v>409</v>
      </c>
      <c r="BT772" s="211">
        <v>0</v>
      </c>
      <c r="BU772" s="258">
        <v>19.344791670947448</v>
      </c>
      <c r="BV772" s="138">
        <v>13.44936507936508</v>
      </c>
    </row>
    <row r="773" spans="1:74">
      <c r="A773" s="116">
        <v>20</v>
      </c>
      <c r="B773" s="116">
        <f>COUNTIFS($D$2:D773,D773,$F$2:F773,F773)</f>
        <v>2</v>
      </c>
      <c r="C773" s="189">
        <v>10117</v>
      </c>
      <c r="D773" s="154" t="s">
        <v>268</v>
      </c>
      <c r="E773" s="152" t="s">
        <v>865</v>
      </c>
      <c r="F773" s="152">
        <v>6756181762</v>
      </c>
      <c r="G773" s="152">
        <v>52</v>
      </c>
      <c r="H773" s="152" t="s">
        <v>1714</v>
      </c>
      <c r="I773" s="274" t="s">
        <v>269</v>
      </c>
      <c r="J773" s="153" t="s">
        <v>812</v>
      </c>
      <c r="K773" s="152" t="s">
        <v>670</v>
      </c>
      <c r="L773" s="152">
        <v>16</v>
      </c>
      <c r="M773" s="152" t="s">
        <v>919</v>
      </c>
      <c r="N773" s="152" t="s">
        <v>409</v>
      </c>
      <c r="O773" s="152"/>
      <c r="P773" s="152" t="s">
        <v>1700</v>
      </c>
      <c r="Q773" s="116"/>
      <c r="R773" s="116"/>
      <c r="S773" s="261" t="s">
        <v>1477</v>
      </c>
      <c r="T773" s="261" t="s">
        <v>1477</v>
      </c>
      <c r="U773" s="261" t="s">
        <v>1477</v>
      </c>
      <c r="V773" s="262" t="s">
        <v>1502</v>
      </c>
      <c r="W773" s="261" t="s">
        <v>1477</v>
      </c>
      <c r="X773" s="261" t="s">
        <v>1477</v>
      </c>
      <c r="Y773" s="261" t="s">
        <v>1477</v>
      </c>
      <c r="Z773" s="112" t="s">
        <v>1244</v>
      </c>
      <c r="AB773" s="112"/>
      <c r="AC773" s="218"/>
      <c r="AD773" s="217"/>
      <c r="AE773" s="218"/>
      <c r="AF773" s="218"/>
      <c r="AH773" s="147">
        <v>48.2</v>
      </c>
      <c r="AI773" s="146">
        <v>46.1</v>
      </c>
      <c r="AJ773" s="145">
        <v>2.0499999999999998</v>
      </c>
      <c r="AK773" s="277">
        <v>35.799999999999997</v>
      </c>
      <c r="AL773" s="144">
        <v>2.8</v>
      </c>
      <c r="AM773" s="280">
        <v>5.7</v>
      </c>
      <c r="AN773" s="277" t="s">
        <v>124</v>
      </c>
      <c r="AO773" s="265">
        <v>8.5</v>
      </c>
      <c r="AP773" s="265" t="s">
        <v>124</v>
      </c>
      <c r="AQ773" s="116">
        <v>23.4</v>
      </c>
      <c r="AR773" s="139">
        <v>76.599999999999994</v>
      </c>
      <c r="AS773" s="142">
        <f t="shared" si="8"/>
        <v>0.30548302872062666</v>
      </c>
      <c r="AT773" s="141" t="s">
        <v>124</v>
      </c>
      <c r="AU773" s="265" t="s">
        <v>124</v>
      </c>
      <c r="AV773" s="116">
        <v>3.1</v>
      </c>
      <c r="AW773" s="118">
        <v>5.3</v>
      </c>
      <c r="AX773" s="140">
        <f t="shared" si="9"/>
        <v>11.431300813008129</v>
      </c>
      <c r="AY773" s="118" t="s">
        <v>124</v>
      </c>
      <c r="AZ773" s="118" t="s">
        <v>124</v>
      </c>
      <c r="BA773" s="118" t="s">
        <v>124</v>
      </c>
      <c r="BB773" s="140">
        <f t="shared" si="10"/>
        <v>46.099999999999994</v>
      </c>
      <c r="BC773" s="140">
        <v>8</v>
      </c>
      <c r="BD773" s="139">
        <f>BC773*AI773/(BG773+BE773+BC773)</f>
        <v>3.7479674796747968</v>
      </c>
      <c r="BE773" s="140">
        <v>16.399999999999999</v>
      </c>
      <c r="BF773" s="139">
        <f>BE773*AI773/(BG773+BE773+BC773)</f>
        <v>7.6833333333333327</v>
      </c>
      <c r="BG773" s="140">
        <v>74</v>
      </c>
      <c r="BH773" s="139">
        <f>BG773*AI773/(BG773+BE773+BC773)</f>
        <v>34.668699186991866</v>
      </c>
      <c r="BI773" s="116" t="s">
        <v>124</v>
      </c>
      <c r="BJ773" s="116" t="s">
        <v>173</v>
      </c>
      <c r="BK773" s="211" t="s">
        <v>409</v>
      </c>
      <c r="BL773" s="211" t="s">
        <v>409</v>
      </c>
      <c r="BM773" s="211">
        <v>157</v>
      </c>
      <c r="BN773" s="211">
        <v>27.4</v>
      </c>
      <c r="BO773" s="211">
        <v>72.599999999999994</v>
      </c>
      <c r="BP773" s="211" t="s">
        <v>409</v>
      </c>
      <c r="BQ773" s="211" t="s">
        <v>409</v>
      </c>
      <c r="BR773" s="211" t="s">
        <v>409</v>
      </c>
      <c r="BS773" s="211" t="s">
        <v>409</v>
      </c>
      <c r="BT773" s="210">
        <v>0</v>
      </c>
      <c r="BU773" s="258">
        <v>24.913722267871815</v>
      </c>
      <c r="BV773" s="138">
        <v>0.10828571428571429</v>
      </c>
    </row>
    <row r="774" spans="1:74">
      <c r="A774" s="116">
        <v>21</v>
      </c>
      <c r="B774" s="116">
        <f>COUNTIFS($D$2:D774,D774,$F$2:F774,F774)</f>
        <v>1</v>
      </c>
      <c r="C774" s="189">
        <v>10133</v>
      </c>
      <c r="D774" s="154" t="s">
        <v>153</v>
      </c>
      <c r="E774" s="152" t="s">
        <v>1027</v>
      </c>
      <c r="F774" s="152">
        <v>6010251478</v>
      </c>
      <c r="G774" s="152">
        <v>59</v>
      </c>
      <c r="H774" s="152" t="s">
        <v>1713</v>
      </c>
      <c r="I774" s="274" t="s">
        <v>154</v>
      </c>
      <c r="J774" s="153" t="s">
        <v>812</v>
      </c>
      <c r="K774" s="152" t="s">
        <v>670</v>
      </c>
      <c r="L774" s="152">
        <v>24</v>
      </c>
      <c r="M774" s="152" t="s">
        <v>836</v>
      </c>
      <c r="N774" s="152" t="s">
        <v>409</v>
      </c>
      <c r="O774" s="152"/>
      <c r="P774" s="152" t="s">
        <v>1700</v>
      </c>
      <c r="Q774" s="116"/>
      <c r="R774" s="116"/>
      <c r="S774" s="261" t="s">
        <v>1521</v>
      </c>
      <c r="T774" s="261" t="s">
        <v>1515</v>
      </c>
      <c r="U774" s="261" t="s">
        <v>1477</v>
      </c>
      <c r="V774" s="270" t="s">
        <v>1514</v>
      </c>
      <c r="W774" s="261" t="s">
        <v>1511</v>
      </c>
      <c r="X774" s="261" t="s">
        <v>1477</v>
      </c>
      <c r="Y774" s="261" t="s">
        <v>1477</v>
      </c>
      <c r="Z774" s="112" t="s">
        <v>1244</v>
      </c>
      <c r="AB774" s="112"/>
      <c r="AC774" s="218">
        <v>44022</v>
      </c>
      <c r="AD774" s="217">
        <v>11006</v>
      </c>
      <c r="AE774" s="218"/>
      <c r="AF774" s="218"/>
      <c r="AG774" s="127" t="s">
        <v>777</v>
      </c>
      <c r="AH774" s="147">
        <v>0.21</v>
      </c>
      <c r="AI774" s="146">
        <v>1.82</v>
      </c>
      <c r="AJ774" s="145">
        <v>97.8</v>
      </c>
      <c r="AK774" s="277">
        <v>0.2</v>
      </c>
      <c r="AL774" s="144">
        <v>0.02</v>
      </c>
      <c r="AM774" s="280">
        <v>4.7</v>
      </c>
      <c r="AN774" s="277" t="s">
        <v>124</v>
      </c>
      <c r="AO774" s="265" t="s">
        <v>124</v>
      </c>
      <c r="AP774" s="265">
        <v>0.05</v>
      </c>
      <c r="AQ774" s="116">
        <v>81.2</v>
      </c>
      <c r="AR774" s="139">
        <v>19.399999999999999</v>
      </c>
      <c r="AS774" s="142">
        <f t="shared" si="8"/>
        <v>4.1855670103092786</v>
      </c>
      <c r="AT774" s="141">
        <v>0</v>
      </c>
      <c r="AU774" s="265" t="s">
        <v>124</v>
      </c>
      <c r="AV774" s="116">
        <v>0.1</v>
      </c>
      <c r="AW774" s="118">
        <v>0.4</v>
      </c>
      <c r="AX774" s="140">
        <f t="shared" si="9"/>
        <v>1.4653057098860487</v>
      </c>
      <c r="AY774" s="116">
        <v>98.8</v>
      </c>
      <c r="AZ774" s="116">
        <v>36993</v>
      </c>
      <c r="BA774" s="140">
        <f>100-AY774</f>
        <v>1.2000000000000028</v>
      </c>
      <c r="BB774" s="140">
        <f t="shared" si="10"/>
        <v>1.7528657098860487</v>
      </c>
      <c r="BC774" s="139">
        <v>3.81</v>
      </c>
      <c r="BD774" s="139">
        <f>BC774*AI774/(BG774+BE774+BC774+BA774)</f>
        <v>7.1185709886048665E-2</v>
      </c>
      <c r="BE774" s="139">
        <v>76.599999999999994</v>
      </c>
      <c r="BF774" s="139">
        <f>BE774*AI774/100</f>
        <v>1.39412</v>
      </c>
      <c r="BG774" s="139">
        <v>15.8</v>
      </c>
      <c r="BH774" s="139">
        <f>BG774*AI774/100</f>
        <v>0.28756000000000004</v>
      </c>
      <c r="BI774" s="272">
        <v>1.0399999999999999E-3</v>
      </c>
      <c r="BJ774" s="116" t="s">
        <v>778</v>
      </c>
      <c r="BK774" s="211" t="s">
        <v>409</v>
      </c>
      <c r="BL774" s="211" t="s">
        <v>409</v>
      </c>
      <c r="BM774" s="211">
        <v>92311</v>
      </c>
      <c r="BN774" s="211">
        <v>96.2</v>
      </c>
      <c r="BO774" s="211">
        <v>3.8</v>
      </c>
      <c r="BP774" s="211" t="s">
        <v>409</v>
      </c>
      <c r="BQ774" s="211" t="s">
        <v>409</v>
      </c>
      <c r="BR774" s="211" t="s">
        <v>409</v>
      </c>
      <c r="BS774" s="211" t="s">
        <v>409</v>
      </c>
      <c r="BT774" s="210">
        <v>0</v>
      </c>
      <c r="BU774" s="258">
        <v>90.37990968570665</v>
      </c>
      <c r="BV774" s="138">
        <v>36.418440000000004</v>
      </c>
    </row>
    <row r="775" spans="1:74">
      <c r="A775" s="116">
        <v>22</v>
      </c>
      <c r="B775" s="116">
        <f>COUNTIFS($D$2:D775,D775,$F$2:F775,F775)</f>
        <v>1</v>
      </c>
      <c r="C775" s="189">
        <v>10141</v>
      </c>
      <c r="D775" s="154" t="s">
        <v>1711</v>
      </c>
      <c r="E775" s="152" t="s">
        <v>1450</v>
      </c>
      <c r="F775" s="152" t="s">
        <v>1710</v>
      </c>
      <c r="G775" s="152">
        <v>17</v>
      </c>
      <c r="H775" s="152" t="s">
        <v>1707</v>
      </c>
      <c r="I775" s="274" t="s">
        <v>1709</v>
      </c>
      <c r="J775" s="192" t="s">
        <v>896</v>
      </c>
      <c r="K775" s="152" t="s">
        <v>670</v>
      </c>
      <c r="L775" s="152">
        <v>17</v>
      </c>
      <c r="M775" s="152">
        <v>6</v>
      </c>
      <c r="N775" s="152" t="s">
        <v>409</v>
      </c>
      <c r="O775" s="152" t="s">
        <v>1700</v>
      </c>
      <c r="P775" s="152" t="s">
        <v>1700</v>
      </c>
      <c r="Q775" s="116"/>
      <c r="R775" s="116"/>
      <c r="S775" s="261" t="s">
        <v>1521</v>
      </c>
      <c r="T775" s="261" t="s">
        <v>1515</v>
      </c>
      <c r="U775" s="261" t="s">
        <v>1477</v>
      </c>
      <c r="V775" s="264" t="s">
        <v>1514</v>
      </c>
      <c r="W775" s="261" t="s">
        <v>1511</v>
      </c>
      <c r="X775" s="261" t="s">
        <v>1477</v>
      </c>
      <c r="Y775" s="261" t="s">
        <v>1477</v>
      </c>
      <c r="AB775" s="112"/>
      <c r="AC775" s="218">
        <v>230773</v>
      </c>
      <c r="AD775" s="217">
        <v>57693</v>
      </c>
      <c r="AE775" s="218"/>
      <c r="AF775" s="218"/>
      <c r="AG775" s="297" t="s">
        <v>1712</v>
      </c>
      <c r="AH775" s="147">
        <v>35.200000000000003</v>
      </c>
      <c r="AI775" s="146">
        <v>4.24</v>
      </c>
      <c r="AJ775" s="145">
        <v>59.2</v>
      </c>
      <c r="AK775" s="277">
        <v>26.1</v>
      </c>
      <c r="AL775" s="144">
        <v>0.44</v>
      </c>
      <c r="AM775" s="280">
        <v>1.5</v>
      </c>
      <c r="AN775" s="277" t="s">
        <v>124</v>
      </c>
      <c r="AO775" s="265">
        <v>2.6</v>
      </c>
      <c r="AP775" s="265">
        <v>7.0000000000000007E-2</v>
      </c>
      <c r="AQ775" s="116">
        <v>44.6</v>
      </c>
      <c r="AR775" s="139">
        <v>55.9</v>
      </c>
      <c r="AS775" s="142">
        <f t="shared" si="8"/>
        <v>0.79785330948121647</v>
      </c>
      <c r="AT775" s="141">
        <v>0.3</v>
      </c>
      <c r="AU775" s="265" t="s">
        <v>124</v>
      </c>
      <c r="AV775" s="116">
        <v>18</v>
      </c>
      <c r="AW775" s="118">
        <v>20.6</v>
      </c>
      <c r="AX775" s="140">
        <f t="shared" si="9"/>
        <v>1.3900697382651961</v>
      </c>
      <c r="AY775" s="116">
        <v>91.5</v>
      </c>
      <c r="AZ775" s="116">
        <v>56076</v>
      </c>
      <c r="BA775" s="140">
        <f>100-AY775</f>
        <v>8.5</v>
      </c>
      <c r="BB775" s="140">
        <f t="shared" si="10"/>
        <v>3.5863897382651961</v>
      </c>
      <c r="BC775" s="139">
        <v>7.66</v>
      </c>
      <c r="BD775" s="139">
        <f>BC775*AI775/(BG775+BE775+BC775+BA775)</f>
        <v>0.35126973826519581</v>
      </c>
      <c r="BE775" s="139">
        <v>24.5</v>
      </c>
      <c r="BF775" s="139">
        <f>BE775*AI775/100</f>
        <v>1.0388000000000002</v>
      </c>
      <c r="BG775" s="139">
        <v>51.8</v>
      </c>
      <c r="BH775" s="139">
        <f>BG775*AI775/100</f>
        <v>2.1963200000000001</v>
      </c>
      <c r="BI775" s="272">
        <v>0.34</v>
      </c>
      <c r="BJ775" s="116" t="s">
        <v>780</v>
      </c>
      <c r="BK775" s="211" t="s">
        <v>410</v>
      </c>
      <c r="BL775" s="211" t="s">
        <v>409</v>
      </c>
      <c r="BM775" s="211" t="s">
        <v>409</v>
      </c>
      <c r="BN775" s="211" t="s">
        <v>409</v>
      </c>
      <c r="BO775" s="211" t="s">
        <v>409</v>
      </c>
      <c r="BP775" s="211" t="s">
        <v>409</v>
      </c>
      <c r="BQ775" s="211" t="s">
        <v>409</v>
      </c>
      <c r="BR775" s="211" t="s">
        <v>409</v>
      </c>
      <c r="BS775" s="211" t="s">
        <v>409</v>
      </c>
      <c r="BT775" s="211">
        <v>0</v>
      </c>
      <c r="BU775" s="258">
        <v>83.021066499020961</v>
      </c>
      <c r="BV775" s="138">
        <v>7.1493448275862068</v>
      </c>
    </row>
    <row r="776" spans="1:74">
      <c r="A776" s="116">
        <v>23</v>
      </c>
      <c r="B776" s="116">
        <f>COUNTIFS($D$2:D776,D776,$F$2:F776,F776)</f>
        <v>2</v>
      </c>
      <c r="C776" s="189">
        <v>10142</v>
      </c>
      <c r="D776" s="154" t="s">
        <v>1711</v>
      </c>
      <c r="E776" s="152" t="s">
        <v>1450</v>
      </c>
      <c r="F776" s="152" t="s">
        <v>1710</v>
      </c>
      <c r="G776" s="152">
        <v>17</v>
      </c>
      <c r="H776" s="152" t="s">
        <v>1707</v>
      </c>
      <c r="I776" s="274" t="s">
        <v>1709</v>
      </c>
      <c r="J776" s="192" t="s">
        <v>896</v>
      </c>
      <c r="K776" s="152" t="s">
        <v>670</v>
      </c>
      <c r="L776" s="152">
        <v>5</v>
      </c>
      <c r="M776" s="152" t="s">
        <v>828</v>
      </c>
      <c r="N776" s="152" t="s">
        <v>409</v>
      </c>
      <c r="O776" s="152" t="s">
        <v>1700</v>
      </c>
      <c r="P776" s="152" t="s">
        <v>1700</v>
      </c>
      <c r="Q776" s="116"/>
      <c r="R776" s="116"/>
      <c r="S776" s="261" t="s">
        <v>1521</v>
      </c>
      <c r="T776" s="261" t="s">
        <v>1515</v>
      </c>
      <c r="U776" s="261" t="s">
        <v>1477</v>
      </c>
      <c r="V776" s="264" t="s">
        <v>1514</v>
      </c>
      <c r="W776" s="261" t="s">
        <v>1511</v>
      </c>
      <c r="X776" s="261" t="s">
        <v>1477</v>
      </c>
      <c r="Y776" s="261" t="s">
        <v>1477</v>
      </c>
      <c r="AB776" s="112"/>
      <c r="AC776" s="218">
        <v>34475</v>
      </c>
      <c r="AD776" s="217">
        <v>8619</v>
      </c>
      <c r="AE776" s="218"/>
      <c r="AF776" s="218"/>
      <c r="AG776" s="297" t="s">
        <v>1708</v>
      </c>
      <c r="AH776" s="147">
        <v>61.1</v>
      </c>
      <c r="AI776" s="146">
        <v>6.85</v>
      </c>
      <c r="AJ776" s="145">
        <v>31.1</v>
      </c>
      <c r="AK776" s="277">
        <v>50.9</v>
      </c>
      <c r="AL776" s="144">
        <v>0.2</v>
      </c>
      <c r="AM776" s="280">
        <v>0.4</v>
      </c>
      <c r="AN776" s="277" t="s">
        <v>124</v>
      </c>
      <c r="AO776" s="265">
        <v>1.8</v>
      </c>
      <c r="AP776" s="265">
        <v>7.0000000000000007E-2</v>
      </c>
      <c r="AQ776" s="116">
        <v>33.200000000000003</v>
      </c>
      <c r="AR776" s="139">
        <v>67.099999999999994</v>
      </c>
      <c r="AS776" s="142">
        <f t="shared" si="8"/>
        <v>0.49478390461997029</v>
      </c>
      <c r="AT776" s="141">
        <v>0.7</v>
      </c>
      <c r="AU776" s="265" t="s">
        <v>124</v>
      </c>
      <c r="AV776" s="116">
        <v>5.7</v>
      </c>
      <c r="AW776" s="118">
        <v>10.3</v>
      </c>
      <c r="AX776" s="140">
        <f t="shared" si="9"/>
        <v>1.6861496545949339</v>
      </c>
      <c r="AY776" s="116">
        <v>88.4</v>
      </c>
      <c r="AZ776" s="116">
        <v>28483</v>
      </c>
      <c r="BA776" s="140">
        <f>100-AY776</f>
        <v>11.599999999999994</v>
      </c>
      <c r="BB776" s="140">
        <f t="shared" si="10"/>
        <v>5.7755996545949344</v>
      </c>
      <c r="BC776" s="139">
        <v>8.0399999999999991</v>
      </c>
      <c r="BD776" s="139">
        <f>BC776*AI776/(BG776+BE776+BC776+BA776)</f>
        <v>0.57644965459493402</v>
      </c>
      <c r="BE776" s="139">
        <v>16.2</v>
      </c>
      <c r="BF776" s="139">
        <f>BE776*AI776/100</f>
        <v>1.1096999999999999</v>
      </c>
      <c r="BG776" s="139">
        <v>59.7</v>
      </c>
      <c r="BH776" s="139">
        <f>BG776*AI776/100</f>
        <v>4.0894500000000003</v>
      </c>
      <c r="BI776" s="272">
        <v>1.66</v>
      </c>
      <c r="BJ776" s="116" t="s">
        <v>780</v>
      </c>
      <c r="BK776" s="211" t="s">
        <v>410</v>
      </c>
      <c r="BL776" s="211" t="s">
        <v>409</v>
      </c>
      <c r="BM776" s="211" t="s">
        <v>409</v>
      </c>
      <c r="BN776" s="211" t="s">
        <v>409</v>
      </c>
      <c r="BO776" s="211" t="s">
        <v>409</v>
      </c>
      <c r="BP776" s="211" t="s">
        <v>409</v>
      </c>
      <c r="BQ776" s="211" t="s">
        <v>409</v>
      </c>
      <c r="BR776" s="211" t="s">
        <v>409</v>
      </c>
      <c r="BS776" s="211" t="s">
        <v>409</v>
      </c>
      <c r="BT776" s="211">
        <v>0</v>
      </c>
      <c r="BU776" s="258">
        <v>62.699789328176195</v>
      </c>
      <c r="BV776" s="138">
        <v>4.1019565217391296</v>
      </c>
    </row>
    <row r="777" spans="1:74">
      <c r="A777" s="116">
        <v>24</v>
      </c>
      <c r="B777" s="116">
        <f>COUNTIFS($D$2:D777,D777,$F$2:F777,F777)</f>
        <v>1</v>
      </c>
      <c r="C777" s="189">
        <v>10143</v>
      </c>
      <c r="D777" s="154" t="s">
        <v>155</v>
      </c>
      <c r="E777" s="152" t="s">
        <v>1070</v>
      </c>
      <c r="F777" s="152">
        <v>6408151101</v>
      </c>
      <c r="G777" s="152">
        <v>55</v>
      </c>
      <c r="H777" s="152" t="s">
        <v>1707</v>
      </c>
      <c r="I777" s="274" t="s">
        <v>156</v>
      </c>
      <c r="J777" s="153" t="s">
        <v>812</v>
      </c>
      <c r="K777" s="152" t="s">
        <v>670</v>
      </c>
      <c r="L777" s="152">
        <v>5</v>
      </c>
      <c r="M777" s="152" t="s">
        <v>1067</v>
      </c>
      <c r="N777" s="152" t="s">
        <v>409</v>
      </c>
      <c r="O777" s="152" t="s">
        <v>1700</v>
      </c>
      <c r="P777" s="152" t="s">
        <v>1700</v>
      </c>
      <c r="Q777" s="116"/>
      <c r="R777" s="116"/>
      <c r="S777" s="261" t="s">
        <v>1477</v>
      </c>
      <c r="T777" s="261" t="s">
        <v>1477</v>
      </c>
      <c r="U777" s="261" t="s">
        <v>1477</v>
      </c>
      <c r="V777" s="262" t="s">
        <v>1502</v>
      </c>
      <c r="W777" s="261" t="s">
        <v>1477</v>
      </c>
      <c r="X777" s="261" t="s">
        <v>1477</v>
      </c>
      <c r="Y777" s="261" t="s">
        <v>1477</v>
      </c>
      <c r="Z777" s="112" t="s">
        <v>1244</v>
      </c>
      <c r="AB777" s="112"/>
      <c r="AC777" s="218">
        <v>12264</v>
      </c>
      <c r="AD777" s="217">
        <v>92</v>
      </c>
      <c r="AE777" s="218"/>
      <c r="AF777" s="218"/>
      <c r="AG777" s="127" t="s">
        <v>781</v>
      </c>
      <c r="AH777" s="147">
        <v>27</v>
      </c>
      <c r="AI777" s="146">
        <v>64.900000000000006</v>
      </c>
      <c r="AJ777" s="145">
        <v>5.25</v>
      </c>
      <c r="AK777" s="277">
        <v>24.4</v>
      </c>
      <c r="AL777" s="144">
        <v>1.35</v>
      </c>
      <c r="AM777" s="280">
        <v>5</v>
      </c>
      <c r="AN777" s="277" t="s">
        <v>124</v>
      </c>
      <c r="AO777" s="265">
        <v>6.6</v>
      </c>
      <c r="AP777" s="296" t="s">
        <v>124</v>
      </c>
      <c r="AQ777" s="116">
        <v>56.1</v>
      </c>
      <c r="AR777" s="139">
        <v>43.9</v>
      </c>
      <c r="AS777" s="142">
        <f t="shared" si="8"/>
        <v>1.2779043280182234</v>
      </c>
      <c r="AT777" s="141" t="s">
        <v>124</v>
      </c>
      <c r="AU777" s="265" t="s">
        <v>124</v>
      </c>
      <c r="AV777" s="116">
        <v>2.2000000000000002</v>
      </c>
      <c r="AW777" s="118">
        <v>3.5</v>
      </c>
      <c r="AX777" s="140">
        <f t="shared" si="9"/>
        <v>30.024444444444448</v>
      </c>
      <c r="AY777" s="118" t="s">
        <v>124</v>
      </c>
      <c r="AZ777" s="118" t="s">
        <v>124</v>
      </c>
      <c r="BA777" s="118" t="s">
        <v>124</v>
      </c>
      <c r="BB777" s="140">
        <f t="shared" si="10"/>
        <v>64.900000000000006</v>
      </c>
      <c r="BC777" s="140">
        <v>24.3</v>
      </c>
      <c r="BD777" s="139">
        <f>BC777*AI777/(BG777+BE777+BC777)</f>
        <v>15.930000000000001</v>
      </c>
      <c r="BE777" s="140">
        <v>21.5</v>
      </c>
      <c r="BF777" s="139">
        <f>BE777*AI777/(BG777+BE777+BC777)</f>
        <v>14.094444444444445</v>
      </c>
      <c r="BG777" s="140">
        <v>53.2</v>
      </c>
      <c r="BH777" s="139">
        <f>BG777*AI777/(BG777+BE777+BC777)</f>
        <v>34.875555555555557</v>
      </c>
      <c r="BI777" s="116" t="s">
        <v>124</v>
      </c>
      <c r="BJ777" s="116" t="s">
        <v>792</v>
      </c>
      <c r="BK777" s="211" t="s">
        <v>409</v>
      </c>
      <c r="BL777" s="211" t="s">
        <v>409</v>
      </c>
      <c r="BM777" s="211">
        <v>261</v>
      </c>
      <c r="BN777" s="211">
        <v>16.899999999999999</v>
      </c>
      <c r="BO777" s="211">
        <v>83.1</v>
      </c>
      <c r="BP777" s="211" t="s">
        <v>409</v>
      </c>
      <c r="BQ777" s="211" t="s">
        <v>409</v>
      </c>
      <c r="BR777" s="211" t="s">
        <v>409</v>
      </c>
      <c r="BS777" s="211" t="s">
        <v>409</v>
      </c>
      <c r="BT777" s="210">
        <v>0</v>
      </c>
      <c r="BU777" s="258">
        <v>30.530802014722976</v>
      </c>
      <c r="BV777" s="138">
        <v>0.17511111111111111</v>
      </c>
    </row>
    <row r="778" spans="1:74">
      <c r="A778" s="116">
        <v>25</v>
      </c>
      <c r="B778" s="116">
        <f>COUNTIFS($D$2:D778,D778,$F$2:F778,F778)</f>
        <v>2</v>
      </c>
      <c r="C778" s="189">
        <v>10144</v>
      </c>
      <c r="D778" s="154" t="s">
        <v>378</v>
      </c>
      <c r="E778" s="152" t="s">
        <v>1328</v>
      </c>
      <c r="F778" s="152">
        <v>6503172698</v>
      </c>
      <c r="G778" s="152">
        <v>54</v>
      </c>
      <c r="H778" s="152" t="s">
        <v>1707</v>
      </c>
      <c r="I778" s="274" t="s">
        <v>158</v>
      </c>
      <c r="J778" s="153" t="s">
        <v>812</v>
      </c>
      <c r="K778" s="152" t="s">
        <v>670</v>
      </c>
      <c r="L778" s="152">
        <v>6</v>
      </c>
      <c r="M778" s="152" t="s">
        <v>1706</v>
      </c>
      <c r="N778" s="152" t="s">
        <v>409</v>
      </c>
      <c r="O778" s="152" t="s">
        <v>1700</v>
      </c>
      <c r="P778" s="152" t="s">
        <v>1700</v>
      </c>
      <c r="Q778" s="116"/>
      <c r="R778" s="116"/>
      <c r="S778" s="261" t="s">
        <v>1521</v>
      </c>
      <c r="T778" s="261" t="s">
        <v>1515</v>
      </c>
      <c r="U778" s="261" t="s">
        <v>1477</v>
      </c>
      <c r="V778" s="270" t="s">
        <v>1514</v>
      </c>
      <c r="W778" s="261" t="s">
        <v>1511</v>
      </c>
      <c r="X778" s="261" t="s">
        <v>1477</v>
      </c>
      <c r="Y778" s="261" t="s">
        <v>1477</v>
      </c>
      <c r="Z778" s="112" t="s">
        <v>1244</v>
      </c>
      <c r="AB778" s="112"/>
      <c r="AC778" s="218">
        <v>40714</v>
      </c>
      <c r="AD778" s="217">
        <v>1018</v>
      </c>
      <c r="AE778" s="218"/>
      <c r="AF778" s="218"/>
      <c r="AG778" s="127" t="s">
        <v>777</v>
      </c>
      <c r="AH778" s="147">
        <v>67.2</v>
      </c>
      <c r="AI778" s="146">
        <v>24.4</v>
      </c>
      <c r="AJ778" s="145">
        <v>4.9400000000000004</v>
      </c>
      <c r="AK778" s="277">
        <v>42.4</v>
      </c>
      <c r="AL778" s="144">
        <v>0.9</v>
      </c>
      <c r="AM778" s="280">
        <v>2.2000000000000002</v>
      </c>
      <c r="AN778" s="277" t="s">
        <v>124</v>
      </c>
      <c r="AO778" s="265">
        <v>11.1</v>
      </c>
      <c r="AP778" s="265">
        <v>0.34</v>
      </c>
      <c r="AQ778" s="116">
        <v>37.700000000000003</v>
      </c>
      <c r="AR778" s="139">
        <v>62.8</v>
      </c>
      <c r="AS778" s="142">
        <f t="shared" si="8"/>
        <v>0.60031847133757965</v>
      </c>
      <c r="AT778" s="141">
        <v>0.4</v>
      </c>
      <c r="AU778" s="265" t="s">
        <v>124</v>
      </c>
      <c r="AV778" s="116">
        <v>9.3000000000000007</v>
      </c>
      <c r="AW778" s="118">
        <v>16.7</v>
      </c>
      <c r="AX778" s="140">
        <f t="shared" si="9"/>
        <v>10.157891503213767</v>
      </c>
      <c r="AY778" s="116">
        <v>96.8</v>
      </c>
      <c r="AZ778" s="116">
        <v>67887</v>
      </c>
      <c r="BA778" s="140">
        <f>100-AY778</f>
        <v>3.2000000000000028</v>
      </c>
      <c r="BB778" s="140">
        <f t="shared" si="10"/>
        <v>23.041091503213764</v>
      </c>
      <c r="BC778" s="139">
        <v>31.9</v>
      </c>
      <c r="BD778" s="139">
        <f>BC778*AI778/(BG778+BE778+BC778+BA778)</f>
        <v>8.0692515032137671</v>
      </c>
      <c r="BE778" s="139">
        <v>8.56</v>
      </c>
      <c r="BF778" s="139">
        <f>BE778*AI778/100</f>
        <v>2.0886399999999998</v>
      </c>
      <c r="BG778" s="139">
        <v>52.8</v>
      </c>
      <c r="BH778" s="139">
        <f>BG778*AI778/100</f>
        <v>12.883199999999999</v>
      </c>
      <c r="BI778" s="272">
        <v>1.39</v>
      </c>
      <c r="BJ778" s="116" t="s">
        <v>793</v>
      </c>
      <c r="BK778" s="211" t="s">
        <v>409</v>
      </c>
      <c r="BL778" s="211" t="s">
        <v>409</v>
      </c>
      <c r="BM778" s="211">
        <v>941</v>
      </c>
      <c r="BN778" s="215">
        <v>9.8000000000000007</v>
      </c>
      <c r="BO778" s="211">
        <v>90.2</v>
      </c>
      <c r="BP778" s="208" t="s">
        <v>409</v>
      </c>
      <c r="BQ778" s="208" t="s">
        <v>409</v>
      </c>
      <c r="BR778" s="208" t="s">
        <v>409</v>
      </c>
      <c r="BS778" s="208" t="s">
        <v>409</v>
      </c>
      <c r="BT778" s="210">
        <v>0</v>
      </c>
      <c r="BU778" s="258">
        <v>4.1151721188611514</v>
      </c>
      <c r="BV778" s="138">
        <v>0.58624615384615386</v>
      </c>
    </row>
    <row r="779" spans="1:74">
      <c r="A779" s="116">
        <v>26</v>
      </c>
      <c r="B779" s="116">
        <f>COUNTIFS($D$2:D779,D779,$F$2:F779,F779)</f>
        <v>4</v>
      </c>
      <c r="C779" s="189">
        <v>10147</v>
      </c>
      <c r="D779" s="154" t="s">
        <v>98</v>
      </c>
      <c r="E779" s="152" t="s">
        <v>1419</v>
      </c>
      <c r="F779" s="152">
        <v>5503042655</v>
      </c>
      <c r="G779" s="152">
        <f t="shared" ref="G779:G810" si="11">LEFT(H779,4)-CONCATENATE(19,LEFT(F779,2))</f>
        <v>64</v>
      </c>
      <c r="H779" s="152" t="s">
        <v>1705</v>
      </c>
      <c r="I779" s="274" t="s">
        <v>1704</v>
      </c>
      <c r="J779" s="153" t="s">
        <v>812</v>
      </c>
      <c r="K779" s="152" t="s">
        <v>670</v>
      </c>
      <c r="L779" s="152">
        <v>7</v>
      </c>
      <c r="M779" s="152" t="s">
        <v>844</v>
      </c>
      <c r="N779" s="152" t="s">
        <v>409</v>
      </c>
      <c r="O779" s="152"/>
      <c r="P779" s="152" t="s">
        <v>1700</v>
      </c>
      <c r="Q779" s="152"/>
      <c r="R779" s="152"/>
      <c r="S779" s="261" t="s">
        <v>1477</v>
      </c>
      <c r="T779" s="261" t="s">
        <v>1477</v>
      </c>
      <c r="U779" s="261" t="s">
        <v>1477</v>
      </c>
      <c r="V779" s="262" t="s">
        <v>1502</v>
      </c>
      <c r="W779" s="261" t="s">
        <v>1477</v>
      </c>
      <c r="X779" s="260" t="s">
        <v>1477</v>
      </c>
      <c r="Y779" s="260" t="s">
        <v>1477</v>
      </c>
      <c r="AB779" s="112"/>
      <c r="AC779" s="218" t="s">
        <v>1477</v>
      </c>
      <c r="AD779" s="217" t="s">
        <v>1477</v>
      </c>
      <c r="AG779" s="127" t="s">
        <v>777</v>
      </c>
      <c r="AH779" s="147">
        <v>23</v>
      </c>
      <c r="AI779" s="146">
        <v>65.5</v>
      </c>
      <c r="AJ779" s="145">
        <v>8.1</v>
      </c>
      <c r="AK779" s="277">
        <v>15.6</v>
      </c>
      <c r="AL779" s="144">
        <v>1.87</v>
      </c>
      <c r="AM779" s="139">
        <v>8.15</v>
      </c>
      <c r="AN779" s="259" t="s">
        <v>124</v>
      </c>
      <c r="AO779" s="278">
        <v>23.1</v>
      </c>
      <c r="AP779" s="259" t="s">
        <v>124</v>
      </c>
      <c r="AQ779" s="116">
        <v>53.7</v>
      </c>
      <c r="AR779" s="116">
        <v>46.3</v>
      </c>
      <c r="AS779" s="142">
        <f t="shared" si="8"/>
        <v>1.1598272138228942</v>
      </c>
      <c r="AT779" s="259" t="s">
        <v>124</v>
      </c>
      <c r="AU779" s="259" t="s">
        <v>124</v>
      </c>
      <c r="AV779" s="139">
        <v>12.9</v>
      </c>
      <c r="AW779" s="139">
        <v>3.48</v>
      </c>
      <c r="AX779" s="140">
        <f t="shared" si="9"/>
        <v>42.867886178861788</v>
      </c>
      <c r="AY779" s="259" t="s">
        <v>124</v>
      </c>
      <c r="AZ779" s="259" t="s">
        <v>124</v>
      </c>
      <c r="BA779" s="259" t="s">
        <v>124</v>
      </c>
      <c r="BB779" s="140">
        <f t="shared" si="10"/>
        <v>65.5</v>
      </c>
      <c r="BC779" s="139">
        <v>44.2</v>
      </c>
      <c r="BD779" s="139">
        <f>BC779*AI779/(BG779+BE779+BC779)</f>
        <v>29.421747967479678</v>
      </c>
      <c r="BE779" s="139">
        <v>20.2</v>
      </c>
      <c r="BF779" s="139">
        <f>BE779*AI779/(BG779+BE779+BC779)</f>
        <v>13.446138211382111</v>
      </c>
      <c r="BG779" s="139">
        <v>34</v>
      </c>
      <c r="BH779" s="139">
        <f>BG779*AI779/(BG779+BE779+BC779)</f>
        <v>22.632113821138208</v>
      </c>
      <c r="BI779" s="259" t="s">
        <v>124</v>
      </c>
      <c r="BJ779" s="116" t="s">
        <v>792</v>
      </c>
      <c r="BK779" s="211" t="s">
        <v>409</v>
      </c>
      <c r="BL779" s="211" t="s">
        <v>409</v>
      </c>
      <c r="BM779" s="211">
        <v>87</v>
      </c>
      <c r="BN779" s="211">
        <v>42.5</v>
      </c>
      <c r="BO779" s="211">
        <v>57.5</v>
      </c>
      <c r="BP779" s="211" t="s">
        <v>409</v>
      </c>
      <c r="BQ779" s="211" t="s">
        <v>409</v>
      </c>
      <c r="BR779" s="211" t="s">
        <v>409</v>
      </c>
      <c r="BS779" s="211" t="s">
        <v>409</v>
      </c>
      <c r="BT779" s="210">
        <v>0</v>
      </c>
      <c r="BU779" s="258">
        <v>13.705993012631014</v>
      </c>
      <c r="BV779" s="138">
        <v>1.3599999999999999E-2</v>
      </c>
    </row>
    <row r="780" spans="1:74">
      <c r="A780" s="116">
        <v>27</v>
      </c>
      <c r="B780" s="116">
        <f>COUNTIFS($D$2:D780,D780,$F$2:F780,F780)</f>
        <v>1</v>
      </c>
      <c r="C780" s="189">
        <v>10148</v>
      </c>
      <c r="D780" s="154" t="s">
        <v>1703</v>
      </c>
      <c r="E780" s="152" t="s">
        <v>882</v>
      </c>
      <c r="F780" s="152">
        <v>8602014938</v>
      </c>
      <c r="G780" s="152">
        <f t="shared" si="11"/>
        <v>33</v>
      </c>
      <c r="H780" s="152" t="s">
        <v>1697</v>
      </c>
      <c r="I780" s="274" t="s">
        <v>1702</v>
      </c>
      <c r="J780" s="153" t="s">
        <v>812</v>
      </c>
      <c r="K780" s="152" t="s">
        <v>670</v>
      </c>
      <c r="L780" s="152">
        <v>6</v>
      </c>
      <c r="M780" s="152">
        <v>7</v>
      </c>
      <c r="N780" s="152" t="s">
        <v>409</v>
      </c>
      <c r="P780" s="152" t="s">
        <v>1700</v>
      </c>
      <c r="Q780" s="116"/>
      <c r="R780" s="116"/>
      <c r="S780" s="269" t="s">
        <v>1521</v>
      </c>
      <c r="T780" s="269" t="s">
        <v>1515</v>
      </c>
      <c r="U780" s="269" t="s">
        <v>1477</v>
      </c>
      <c r="V780" s="264" t="s">
        <v>1514</v>
      </c>
      <c r="W780" s="261" t="s">
        <v>1511</v>
      </c>
      <c r="X780" s="260" t="s">
        <v>1477</v>
      </c>
      <c r="Y780" s="260" t="s">
        <v>1477</v>
      </c>
      <c r="AB780" s="112"/>
      <c r="AC780" s="218">
        <v>185000</v>
      </c>
      <c r="AD780" s="217">
        <v>46250</v>
      </c>
      <c r="AE780" s="112"/>
      <c r="AF780" s="112"/>
      <c r="AG780" s="127" t="s">
        <v>777</v>
      </c>
      <c r="AH780" s="147">
        <v>9.23</v>
      </c>
      <c r="AI780" s="146">
        <v>16.600000000000001</v>
      </c>
      <c r="AJ780" s="145">
        <v>72.2</v>
      </c>
      <c r="AK780" s="277">
        <v>6.5</v>
      </c>
      <c r="AL780" s="144">
        <v>0.1</v>
      </c>
      <c r="AM780" s="280">
        <v>1.1000000000000001</v>
      </c>
      <c r="AN780" s="259" t="s">
        <v>124</v>
      </c>
      <c r="AO780" s="265">
        <v>5.0999999999999996</v>
      </c>
      <c r="AP780" s="265">
        <v>0.05</v>
      </c>
      <c r="AQ780" s="116">
        <v>70.5</v>
      </c>
      <c r="AR780" s="139">
        <v>30</v>
      </c>
      <c r="AS780" s="142">
        <f t="shared" si="8"/>
        <v>2.35</v>
      </c>
      <c r="AT780" s="141">
        <v>0.1</v>
      </c>
      <c r="AU780" s="259" t="s">
        <v>124</v>
      </c>
      <c r="AV780" s="116">
        <v>10</v>
      </c>
      <c r="AW780" s="118">
        <v>10.3</v>
      </c>
      <c r="AX780" s="140">
        <f t="shared" si="9"/>
        <v>11.299256282450676</v>
      </c>
      <c r="AY780" s="116">
        <v>91.5</v>
      </c>
      <c r="AZ780" s="116">
        <v>58656</v>
      </c>
      <c r="BA780" s="140">
        <f>100-AY780</f>
        <v>8.5</v>
      </c>
      <c r="BB780" s="140">
        <f t="shared" si="10"/>
        <v>14.801856282450677</v>
      </c>
      <c r="BC780" s="139">
        <v>35.6</v>
      </c>
      <c r="BD780" s="139">
        <f>BC780*AI780/(BG780+BE780+BC780+BA780)</f>
        <v>6.1366562824506747</v>
      </c>
      <c r="BE780" s="139">
        <v>31.1</v>
      </c>
      <c r="BF780" s="139">
        <f>BE780*AI780/100</f>
        <v>5.1626000000000012</v>
      </c>
      <c r="BG780" s="139">
        <v>21.1</v>
      </c>
      <c r="BH780" s="139">
        <f>BG780*AI780/100</f>
        <v>3.5026000000000006</v>
      </c>
      <c r="BI780" s="272">
        <v>0.28999999999999998</v>
      </c>
      <c r="BJ780" s="117" t="s">
        <v>786</v>
      </c>
      <c r="BK780" s="211" t="s">
        <v>409</v>
      </c>
      <c r="BL780" s="211" t="s">
        <v>409</v>
      </c>
      <c r="BM780" s="211">
        <v>14925</v>
      </c>
      <c r="BN780" s="211">
        <v>78.599999999999994</v>
      </c>
      <c r="BO780" s="211">
        <v>21.4</v>
      </c>
      <c r="BP780" s="211" t="s">
        <v>409</v>
      </c>
      <c r="BQ780" s="211" t="s">
        <v>409</v>
      </c>
      <c r="BR780" s="211" t="s">
        <v>409</v>
      </c>
      <c r="BS780" s="211" t="s">
        <v>409</v>
      </c>
      <c r="BT780" s="210">
        <v>0</v>
      </c>
      <c r="BU780" s="258">
        <v>76.193540602501713</v>
      </c>
      <c r="BV780" s="138">
        <v>9.6133731343283575</v>
      </c>
    </row>
    <row r="781" spans="1:74">
      <c r="A781" s="116">
        <v>28</v>
      </c>
      <c r="B781" s="116">
        <f>COUNTIFS($D$2:D781,D781,$F$2:F781,F781)</f>
        <v>1</v>
      </c>
      <c r="C781" s="189">
        <v>10149</v>
      </c>
      <c r="D781" s="154" t="s">
        <v>1401</v>
      </c>
      <c r="E781" s="152" t="s">
        <v>1074</v>
      </c>
      <c r="F781" s="152">
        <v>7203300841</v>
      </c>
      <c r="G781" s="152">
        <f t="shared" si="11"/>
        <v>47</v>
      </c>
      <c r="H781" s="152" t="s">
        <v>1697</v>
      </c>
      <c r="I781" s="274" t="s">
        <v>1701</v>
      </c>
      <c r="J781" s="153" t="s">
        <v>812</v>
      </c>
      <c r="K781" s="152" t="s">
        <v>670</v>
      </c>
      <c r="L781" s="152">
        <v>6</v>
      </c>
      <c r="M781" s="152" t="s">
        <v>844</v>
      </c>
      <c r="N781" s="152" t="s">
        <v>409</v>
      </c>
      <c r="P781" s="152" t="s">
        <v>1700</v>
      </c>
      <c r="Q781" s="116"/>
      <c r="R781" s="116"/>
      <c r="S781" s="261" t="s">
        <v>1477</v>
      </c>
      <c r="T781" s="286" t="s">
        <v>1477</v>
      </c>
      <c r="U781" s="261" t="s">
        <v>1477</v>
      </c>
      <c r="V781" s="262" t="s">
        <v>1502</v>
      </c>
      <c r="W781" s="261" t="s">
        <v>1477</v>
      </c>
      <c r="X781" s="260" t="s">
        <v>1477</v>
      </c>
      <c r="Y781" s="260" t="s">
        <v>1477</v>
      </c>
      <c r="AB781" s="112"/>
      <c r="AC781" s="218" t="s">
        <v>1493</v>
      </c>
      <c r="AD781" s="217" t="s">
        <v>1493</v>
      </c>
      <c r="AE781" s="112"/>
      <c r="AF781" s="112"/>
      <c r="AG781" s="127" t="s">
        <v>781</v>
      </c>
      <c r="AH781" s="147">
        <v>44.5</v>
      </c>
      <c r="AI781" s="146">
        <v>38.799999999999997</v>
      </c>
      <c r="AJ781" s="145">
        <v>14.3</v>
      </c>
      <c r="AK781" s="277">
        <v>33.700000000000003</v>
      </c>
      <c r="AL781" s="144">
        <v>1.53</v>
      </c>
      <c r="AM781" s="139">
        <v>3.44</v>
      </c>
      <c r="AN781" s="259" t="s">
        <v>124</v>
      </c>
      <c r="AO781" s="278">
        <v>3.26</v>
      </c>
      <c r="AP781" s="259" t="s">
        <v>124</v>
      </c>
      <c r="AQ781" s="116">
        <v>59</v>
      </c>
      <c r="AR781" s="116">
        <v>41</v>
      </c>
      <c r="AS781" s="142">
        <f t="shared" si="8"/>
        <v>1.4390243902439024</v>
      </c>
      <c r="AT781" s="259" t="s">
        <v>124</v>
      </c>
      <c r="AU781" s="259" t="s">
        <v>124</v>
      </c>
      <c r="AV781" s="139">
        <v>2.17</v>
      </c>
      <c r="AW781" s="139">
        <v>3.49</v>
      </c>
      <c r="AX781" s="140">
        <f t="shared" si="9"/>
        <v>13.09251282051282</v>
      </c>
      <c r="AY781" s="259" t="s">
        <v>124</v>
      </c>
      <c r="AZ781" s="259" t="s">
        <v>124</v>
      </c>
      <c r="BA781" s="259" t="s">
        <v>124</v>
      </c>
      <c r="BB781" s="140">
        <f t="shared" si="10"/>
        <v>38.799999999999997</v>
      </c>
      <c r="BC781" s="139">
        <v>10.199999999999999</v>
      </c>
      <c r="BD781" s="139">
        <f>BC781*AI781/(BG781+BE781+BC781)</f>
        <v>4.0590769230769226</v>
      </c>
      <c r="BE781" s="139">
        <v>22.7</v>
      </c>
      <c r="BF781" s="139">
        <f>BE781*AI781/(BG781+BE781+BC781)</f>
        <v>9.033435897435897</v>
      </c>
      <c r="BG781" s="139">
        <v>64.599999999999994</v>
      </c>
      <c r="BH781" s="139">
        <f>BG781*AI781/(BG781+BE781+BC781)</f>
        <v>25.707487179487174</v>
      </c>
      <c r="BI781" s="259" t="s">
        <v>124</v>
      </c>
      <c r="BJ781" s="116" t="s">
        <v>792</v>
      </c>
      <c r="BK781" s="211" t="s">
        <v>409</v>
      </c>
      <c r="BL781" s="211" t="s">
        <v>409</v>
      </c>
      <c r="BM781" s="211">
        <v>310</v>
      </c>
      <c r="BN781" s="211">
        <v>44.8</v>
      </c>
      <c r="BO781" s="211">
        <v>55.2</v>
      </c>
      <c r="BP781" s="211" t="s">
        <v>409</v>
      </c>
      <c r="BQ781" s="211" t="s">
        <v>409</v>
      </c>
      <c r="BR781" s="211" t="s">
        <v>409</v>
      </c>
      <c r="BS781" s="211" t="s">
        <v>409</v>
      </c>
      <c r="BT781" s="210">
        <v>0</v>
      </c>
      <c r="BU781" s="258">
        <v>19.272517321016167</v>
      </c>
      <c r="BV781" s="138">
        <v>4.8376811594202901E-2</v>
      </c>
    </row>
    <row r="782" spans="1:74">
      <c r="A782" s="116">
        <v>29</v>
      </c>
      <c r="B782" s="116">
        <f>COUNTIFS($D$2:D782,D782,$F$2:F782,F782)</f>
        <v>2</v>
      </c>
      <c r="C782" s="189">
        <v>10150</v>
      </c>
      <c r="D782" s="154" t="s">
        <v>593</v>
      </c>
      <c r="E782" s="152" t="s">
        <v>816</v>
      </c>
      <c r="F782" s="152">
        <v>6609101235</v>
      </c>
      <c r="G782" s="152">
        <f t="shared" si="11"/>
        <v>53</v>
      </c>
      <c r="H782" s="152" t="s">
        <v>1697</v>
      </c>
      <c r="I782" s="274" t="s">
        <v>594</v>
      </c>
      <c r="J782" s="153" t="s">
        <v>812</v>
      </c>
      <c r="K782" s="152" t="s">
        <v>670</v>
      </c>
      <c r="L782" s="152">
        <v>18</v>
      </c>
      <c r="M782" s="152">
        <v>6</v>
      </c>
      <c r="N782" s="152" t="s">
        <v>409</v>
      </c>
      <c r="P782" s="152" t="s">
        <v>1659</v>
      </c>
      <c r="Q782" s="116"/>
      <c r="R782" s="116"/>
      <c r="S782" s="269" t="s">
        <v>1521</v>
      </c>
      <c r="T782" s="269" t="s">
        <v>1515</v>
      </c>
      <c r="U782" s="269" t="s">
        <v>1477</v>
      </c>
      <c r="V782" s="264" t="s">
        <v>1514</v>
      </c>
      <c r="W782" s="261" t="s">
        <v>1511</v>
      </c>
      <c r="X782" s="260" t="s">
        <v>1477</v>
      </c>
      <c r="Y782" s="260" t="s">
        <v>1477</v>
      </c>
      <c r="AB782" s="112"/>
      <c r="AC782" s="218">
        <v>350000</v>
      </c>
      <c r="AD782" s="217">
        <v>87500</v>
      </c>
      <c r="AE782" s="112"/>
      <c r="AF782" s="112"/>
      <c r="AG782" s="127" t="s">
        <v>777</v>
      </c>
      <c r="AH782" s="147">
        <v>3.75</v>
      </c>
      <c r="AI782" s="146">
        <v>3.62</v>
      </c>
      <c r="AJ782" s="145">
        <v>92.2</v>
      </c>
      <c r="AK782" s="277">
        <v>3.1</v>
      </c>
      <c r="AL782" s="144">
        <v>0.1</v>
      </c>
      <c r="AM782" s="280">
        <v>2</v>
      </c>
      <c r="AN782" s="259" t="s">
        <v>124</v>
      </c>
      <c r="AO782" s="265">
        <v>4</v>
      </c>
      <c r="AP782" s="265">
        <v>0.02</v>
      </c>
      <c r="AQ782" s="116">
        <v>62.8</v>
      </c>
      <c r="AR782" s="139">
        <v>37.9</v>
      </c>
      <c r="AS782" s="142">
        <f t="shared" si="8"/>
        <v>1.6569920844327177</v>
      </c>
      <c r="AT782" s="141">
        <v>0.1</v>
      </c>
      <c r="AU782" s="259" t="s">
        <v>124</v>
      </c>
      <c r="AV782" s="116">
        <v>11.7</v>
      </c>
      <c r="AW782" s="118">
        <v>21</v>
      </c>
      <c r="AX782" s="140">
        <f t="shared" si="9"/>
        <v>2.4956074447949526</v>
      </c>
      <c r="AY782" s="116">
        <v>94.8</v>
      </c>
      <c r="AZ782" s="116">
        <v>55919</v>
      </c>
      <c r="BA782" s="140">
        <f>100-AY782</f>
        <v>5.2000000000000028</v>
      </c>
      <c r="BB782" s="140">
        <f t="shared" si="10"/>
        <v>3.3209674447949524</v>
      </c>
      <c r="BC782" s="139">
        <v>35.700000000000003</v>
      </c>
      <c r="BD782" s="139">
        <f>BC782*AI782/(BG782+BE782+BC782+BA782)</f>
        <v>1.3589274447949526</v>
      </c>
      <c r="BE782" s="139">
        <v>31.4</v>
      </c>
      <c r="BF782" s="139">
        <f>BE782*AI782/100</f>
        <v>1.1366799999999999</v>
      </c>
      <c r="BG782" s="139">
        <v>22.8</v>
      </c>
      <c r="BH782" s="139">
        <f>BG782*AI782/100</f>
        <v>0.82535999999999998</v>
      </c>
      <c r="BI782" s="272">
        <v>5.5E-2</v>
      </c>
      <c r="BJ782" s="116" t="s">
        <v>778</v>
      </c>
      <c r="BK782" s="214" t="s">
        <v>409</v>
      </c>
      <c r="BL782" s="214" t="s">
        <v>409</v>
      </c>
      <c r="BM782" s="211">
        <v>44832</v>
      </c>
      <c r="BN782" s="211">
        <v>91.4</v>
      </c>
      <c r="BO782" s="211">
        <v>8.6</v>
      </c>
      <c r="BP782" s="213" t="s">
        <v>409</v>
      </c>
      <c r="BQ782" s="213" t="s">
        <v>409</v>
      </c>
      <c r="BR782" s="213" t="s">
        <v>409</v>
      </c>
      <c r="BS782" s="212" t="s">
        <v>409</v>
      </c>
      <c r="BT782" s="210">
        <v>0</v>
      </c>
      <c r="BU782" s="258">
        <v>89.427716862000992</v>
      </c>
      <c r="BV782" s="138">
        <v>31.144219178082192</v>
      </c>
    </row>
    <row r="783" spans="1:74">
      <c r="A783" s="116">
        <v>30</v>
      </c>
      <c r="B783" s="116">
        <f>COUNTIFS($D$2:D783,D783,$F$2:F783,F783)</f>
        <v>1</v>
      </c>
      <c r="C783" s="189">
        <v>10151</v>
      </c>
      <c r="D783" s="154" t="s">
        <v>1699</v>
      </c>
      <c r="E783" s="152" t="s">
        <v>1698</v>
      </c>
      <c r="F783" s="152">
        <v>445922439</v>
      </c>
      <c r="G783" s="152">
        <f t="shared" si="11"/>
        <v>75</v>
      </c>
      <c r="H783" s="152" t="s">
        <v>1697</v>
      </c>
      <c r="I783" s="274" t="s">
        <v>60</v>
      </c>
      <c r="J783" s="153" t="s">
        <v>812</v>
      </c>
      <c r="K783" s="152" t="s">
        <v>670</v>
      </c>
      <c r="L783" s="152">
        <v>11</v>
      </c>
      <c r="M783" s="152">
        <v>1</v>
      </c>
      <c r="N783" s="152" t="s">
        <v>409</v>
      </c>
      <c r="P783" s="152" t="s">
        <v>1659</v>
      </c>
      <c r="Q783" s="116"/>
      <c r="R783" s="116"/>
      <c r="S783" s="261" t="s">
        <v>1477</v>
      </c>
      <c r="T783" s="286" t="s">
        <v>1477</v>
      </c>
      <c r="U783" s="261" t="s">
        <v>1477</v>
      </c>
      <c r="V783" s="262" t="s">
        <v>1502</v>
      </c>
      <c r="W783" s="261" t="s">
        <v>1477</v>
      </c>
      <c r="X783" s="260" t="s">
        <v>1477</v>
      </c>
      <c r="Y783" s="260" t="s">
        <v>1477</v>
      </c>
      <c r="AB783" s="112"/>
      <c r="AC783" s="218">
        <v>7800</v>
      </c>
      <c r="AD783" s="217">
        <v>78</v>
      </c>
      <c r="AE783" s="112"/>
      <c r="AF783" s="112"/>
      <c r="AG783" s="127" t="s">
        <v>777</v>
      </c>
      <c r="AH783" s="147">
        <v>44.9</v>
      </c>
      <c r="AI783" s="146">
        <v>49.5</v>
      </c>
      <c r="AJ783" s="145">
        <v>2.85</v>
      </c>
      <c r="AK783" s="277">
        <v>38.200000000000003</v>
      </c>
      <c r="AL783" s="144">
        <v>2.2200000000000002</v>
      </c>
      <c r="AM783" s="139">
        <v>4.95</v>
      </c>
      <c r="AN783" s="259" t="s">
        <v>124</v>
      </c>
      <c r="AO783" s="278">
        <v>1.61</v>
      </c>
      <c r="AP783" s="259" t="s">
        <v>124</v>
      </c>
      <c r="AQ783" s="116">
        <v>50.6</v>
      </c>
      <c r="AR783" s="116">
        <v>49.4</v>
      </c>
      <c r="AS783" s="142">
        <f t="shared" si="8"/>
        <v>1.0242914979757085</v>
      </c>
      <c r="AT783" s="259" t="s">
        <v>124</v>
      </c>
      <c r="AU783" s="259" t="s">
        <v>124</v>
      </c>
      <c r="AV783" s="139">
        <v>0.21</v>
      </c>
      <c r="AW783" s="139">
        <v>0.47</v>
      </c>
      <c r="AX783" s="140">
        <f t="shared" si="9"/>
        <v>36.194644696189499</v>
      </c>
      <c r="AY783" s="259" t="s">
        <v>124</v>
      </c>
      <c r="AZ783" s="259" t="s">
        <v>124</v>
      </c>
      <c r="BA783" s="259" t="s">
        <v>124</v>
      </c>
      <c r="BB783" s="140">
        <f t="shared" si="10"/>
        <v>49.500000000000007</v>
      </c>
      <c r="BC783" s="139">
        <v>52.8</v>
      </c>
      <c r="BD783" s="139">
        <f>BC783*AI783/(BG783+BE783+BC783)</f>
        <v>26.916580844490216</v>
      </c>
      <c r="BE783" s="139">
        <v>18.2</v>
      </c>
      <c r="BF783" s="139">
        <f>BE783*AI783/(BG783+BE783+BC783)</f>
        <v>9.2780638516992795</v>
      </c>
      <c r="BG783" s="139">
        <v>26.1</v>
      </c>
      <c r="BH783" s="139">
        <f>BG783*AI783/(BG783+BE783+BC783)</f>
        <v>13.305355303810506</v>
      </c>
      <c r="BI783" s="259" t="s">
        <v>124</v>
      </c>
      <c r="BJ783" s="116" t="s">
        <v>172</v>
      </c>
      <c r="BK783" s="211" t="s">
        <v>409</v>
      </c>
      <c r="BL783" s="211" t="s">
        <v>409</v>
      </c>
      <c r="BM783" s="211">
        <v>659</v>
      </c>
      <c r="BN783" s="215">
        <v>26.1</v>
      </c>
      <c r="BO783" s="211">
        <v>73.900000000000006</v>
      </c>
      <c r="BP783" s="211" t="s">
        <v>409</v>
      </c>
      <c r="BQ783" s="211" t="s">
        <v>409</v>
      </c>
      <c r="BR783" s="211" t="s">
        <v>409</v>
      </c>
      <c r="BS783" s="211" t="s">
        <v>409</v>
      </c>
      <c r="BT783" s="210">
        <v>0</v>
      </c>
      <c r="BU783" s="258">
        <v>20.550968691244993</v>
      </c>
      <c r="BV783" s="138">
        <v>6.7040000000000002E-2</v>
      </c>
    </row>
    <row r="784" spans="1:74">
      <c r="A784" s="116">
        <v>31</v>
      </c>
      <c r="B784" s="116">
        <f>COUNTIFS($D$2:D784,D784,$F$2:F784,F784)</f>
        <v>1</v>
      </c>
      <c r="C784" s="189">
        <v>10152</v>
      </c>
      <c r="D784" s="154" t="s">
        <v>146</v>
      </c>
      <c r="E784" s="152" t="s">
        <v>834</v>
      </c>
      <c r="F784" s="152">
        <v>6802222042</v>
      </c>
      <c r="G784" s="152">
        <f t="shared" si="11"/>
        <v>51</v>
      </c>
      <c r="H784" s="152" t="s">
        <v>1697</v>
      </c>
      <c r="I784" s="274" t="s">
        <v>245</v>
      </c>
      <c r="J784" s="153" t="s">
        <v>812</v>
      </c>
      <c r="K784" s="152" t="s">
        <v>670</v>
      </c>
      <c r="L784" s="152">
        <v>12</v>
      </c>
      <c r="M784" s="152">
        <v>7</v>
      </c>
      <c r="N784" s="152" t="s">
        <v>409</v>
      </c>
      <c r="P784" s="152" t="s">
        <v>1659</v>
      </c>
      <c r="Q784" s="116"/>
      <c r="R784" s="116"/>
      <c r="S784" s="269" t="s">
        <v>1521</v>
      </c>
      <c r="T784" s="269" t="s">
        <v>1515</v>
      </c>
      <c r="U784" s="269" t="s">
        <v>1477</v>
      </c>
      <c r="V784" s="264" t="s">
        <v>1514</v>
      </c>
      <c r="W784" s="261" t="s">
        <v>1511</v>
      </c>
      <c r="X784" s="260" t="s">
        <v>1477</v>
      </c>
      <c r="Y784" s="260" t="s">
        <v>1477</v>
      </c>
      <c r="AB784" s="112"/>
      <c r="AC784" s="218">
        <v>78800</v>
      </c>
      <c r="AD784" s="217">
        <v>5910</v>
      </c>
      <c r="AE784" s="112"/>
      <c r="AF784" s="112"/>
      <c r="AG784" s="127" t="s">
        <v>781</v>
      </c>
      <c r="AH784" s="147">
        <v>23.2</v>
      </c>
      <c r="AI784" s="146">
        <v>18.399999999999999</v>
      </c>
      <c r="AJ784" s="145">
        <v>57.1</v>
      </c>
      <c r="AK784" s="277">
        <v>17.5</v>
      </c>
      <c r="AL784" s="144">
        <v>0.5</v>
      </c>
      <c r="AM784" s="280">
        <v>2.5</v>
      </c>
      <c r="AN784" s="259" t="s">
        <v>124</v>
      </c>
      <c r="AO784" s="265">
        <v>17.7</v>
      </c>
      <c r="AP784" s="265">
        <v>0.05</v>
      </c>
      <c r="AQ784" s="116">
        <v>51.1</v>
      </c>
      <c r="AR784" s="139">
        <v>48.8</v>
      </c>
      <c r="AS784" s="142">
        <f t="shared" si="8"/>
        <v>1.0471311475409837</v>
      </c>
      <c r="AT784" s="141">
        <v>1</v>
      </c>
      <c r="AU784" s="259" t="s">
        <v>124</v>
      </c>
      <c r="AV784" s="116">
        <v>16</v>
      </c>
      <c r="AW784" s="118">
        <v>21.7</v>
      </c>
      <c r="AX784" s="140">
        <f t="shared" si="9"/>
        <v>12.77617412731006</v>
      </c>
      <c r="AY784" s="116">
        <v>95.4</v>
      </c>
      <c r="AZ784" s="116">
        <v>70216</v>
      </c>
      <c r="BA784" s="140">
        <f>100-AY784</f>
        <v>4.5999999999999943</v>
      </c>
      <c r="BB784" s="140">
        <f t="shared" si="10"/>
        <v>17.26577412731006</v>
      </c>
      <c r="BC784" s="139">
        <v>38.799999999999997</v>
      </c>
      <c r="BD784" s="139">
        <f>BC784*AI784/(BG784+BE784+BC784+BA784)</f>
        <v>7.3297741273100607</v>
      </c>
      <c r="BE784" s="139">
        <v>29.6</v>
      </c>
      <c r="BF784" s="139">
        <f>BE784*AI784/100</f>
        <v>5.4463999999999997</v>
      </c>
      <c r="BG784" s="139">
        <v>24.4</v>
      </c>
      <c r="BH784" s="139">
        <f>BG784*AI784/100</f>
        <v>4.4895999999999994</v>
      </c>
      <c r="BI784" s="272">
        <v>0.76</v>
      </c>
      <c r="BJ784" s="116" t="s">
        <v>790</v>
      </c>
      <c r="BK784" s="211" t="s">
        <v>409</v>
      </c>
      <c r="BL784" s="211" t="s">
        <v>409</v>
      </c>
      <c r="BM784" s="211">
        <v>3190</v>
      </c>
      <c r="BN784" s="211">
        <v>42.1</v>
      </c>
      <c r="BO784" s="211">
        <v>57.9</v>
      </c>
      <c r="BP784" s="211" t="s">
        <v>409</v>
      </c>
      <c r="BQ784" s="211" t="s">
        <v>409</v>
      </c>
      <c r="BR784" s="211" t="s">
        <v>409</v>
      </c>
      <c r="BS784" s="211" t="s">
        <v>409</v>
      </c>
      <c r="BT784" s="210">
        <v>0</v>
      </c>
      <c r="BU784" s="258">
        <v>86.915310709310504</v>
      </c>
      <c r="BV784" s="138">
        <v>1.7542028985507248</v>
      </c>
    </row>
    <row r="785" spans="1:74">
      <c r="A785" s="116">
        <v>32</v>
      </c>
      <c r="B785" s="116">
        <f>COUNTIFS($D$2:D785,D785,$F$2:F785,F785)</f>
        <v>2</v>
      </c>
      <c r="C785" s="189">
        <v>10155</v>
      </c>
      <c r="D785" s="154" t="s">
        <v>83</v>
      </c>
      <c r="E785" s="266" t="s">
        <v>941</v>
      </c>
      <c r="F785" s="266">
        <v>5712091671</v>
      </c>
      <c r="G785" s="266">
        <f t="shared" si="11"/>
        <v>62</v>
      </c>
      <c r="H785" s="266" t="s">
        <v>1697</v>
      </c>
      <c r="I785" s="281" t="s">
        <v>60</v>
      </c>
      <c r="J785" s="271" t="s">
        <v>812</v>
      </c>
      <c r="K785" s="266" t="s">
        <v>670</v>
      </c>
      <c r="L785" s="152">
        <v>6</v>
      </c>
      <c r="M785" s="152">
        <v>1</v>
      </c>
      <c r="N785" s="152" t="s">
        <v>409</v>
      </c>
      <c r="P785" s="152" t="s">
        <v>1659</v>
      </c>
      <c r="Q785" s="116"/>
      <c r="R785" s="116"/>
      <c r="S785" s="261" t="s">
        <v>1477</v>
      </c>
      <c r="T785" s="286" t="s">
        <v>1477</v>
      </c>
      <c r="U785" s="261" t="s">
        <v>1477</v>
      </c>
      <c r="V785" s="262" t="s">
        <v>1502</v>
      </c>
      <c r="W785" s="261" t="s">
        <v>1477</v>
      </c>
      <c r="X785" s="260" t="s">
        <v>1477</v>
      </c>
      <c r="Y785" s="260" t="s">
        <v>1477</v>
      </c>
      <c r="AB785" s="112"/>
      <c r="AC785" s="218">
        <v>8400</v>
      </c>
      <c r="AD785" s="217">
        <v>63</v>
      </c>
      <c r="AE785" s="112"/>
      <c r="AF785" s="112"/>
      <c r="AG785" s="127" t="s">
        <v>781</v>
      </c>
      <c r="AH785" s="147">
        <v>34.1</v>
      </c>
      <c r="AI785" s="146">
        <v>56.8</v>
      </c>
      <c r="AJ785" s="145">
        <v>7.08</v>
      </c>
      <c r="AK785" s="277">
        <v>31.9</v>
      </c>
      <c r="AL785" s="144">
        <v>0.7</v>
      </c>
      <c r="AM785" s="139">
        <v>2.04</v>
      </c>
      <c r="AN785" s="259" t="s">
        <v>124</v>
      </c>
      <c r="AO785" s="278">
        <v>7.38</v>
      </c>
      <c r="AP785" s="259" t="s">
        <v>124</v>
      </c>
      <c r="AQ785" s="116">
        <v>22.3</v>
      </c>
      <c r="AR785" s="116">
        <v>77.7</v>
      </c>
      <c r="AS785" s="142">
        <f t="shared" si="8"/>
        <v>0.28700128700128702</v>
      </c>
      <c r="AT785" s="259" t="s">
        <v>124</v>
      </c>
      <c r="AU785" s="259" t="s">
        <v>124</v>
      </c>
      <c r="AV785" s="139">
        <v>1.45</v>
      </c>
      <c r="AW785" s="139">
        <v>1.61</v>
      </c>
      <c r="AX785" s="140">
        <f t="shared" si="9"/>
        <v>27.870807453416148</v>
      </c>
      <c r="AY785" s="259" t="s">
        <v>124</v>
      </c>
      <c r="AZ785" s="259" t="s">
        <v>124</v>
      </c>
      <c r="BA785" s="259" t="s">
        <v>124</v>
      </c>
      <c r="BB785" s="140">
        <f t="shared" si="10"/>
        <v>56.8</v>
      </c>
      <c r="BC785" s="139">
        <v>24.9</v>
      </c>
      <c r="BD785" s="139">
        <f>BC785*AI785/(BG785+BE785+BC785)</f>
        <v>14.640993788819875</v>
      </c>
      <c r="BE785" s="139">
        <v>22.5</v>
      </c>
      <c r="BF785" s="139">
        <f>BE785*AI785/(BG785+BE785+BC785)</f>
        <v>13.229813664596275</v>
      </c>
      <c r="BG785" s="139">
        <v>49.2</v>
      </c>
      <c r="BH785" s="139">
        <f>BG785*AI785/(BG785+BE785+BC785)</f>
        <v>28.929192546583852</v>
      </c>
      <c r="BI785" s="259" t="s">
        <v>124</v>
      </c>
      <c r="BJ785" s="116" t="s">
        <v>792</v>
      </c>
      <c r="BK785" s="211" t="s">
        <v>409</v>
      </c>
      <c r="BL785" s="211" t="s">
        <v>409</v>
      </c>
      <c r="BM785" s="211">
        <v>137</v>
      </c>
      <c r="BN785" s="211">
        <v>12.4</v>
      </c>
      <c r="BO785" s="211">
        <v>87.6</v>
      </c>
      <c r="BP785" s="211" t="s">
        <v>409</v>
      </c>
      <c r="BQ785" s="211" t="s">
        <v>409</v>
      </c>
      <c r="BR785" s="211" t="s">
        <v>409</v>
      </c>
      <c r="BS785" s="211" t="s">
        <v>409</v>
      </c>
      <c r="BT785" s="210">
        <v>0</v>
      </c>
      <c r="BU785" s="258">
        <v>15.868721326902717</v>
      </c>
      <c r="BV785" s="138">
        <v>9.3034482758620682E-2</v>
      </c>
    </row>
    <row r="786" spans="1:74">
      <c r="A786" s="116">
        <v>33</v>
      </c>
      <c r="B786" s="116">
        <f>COUNTIFS($D$2:D786,D786,$F$2:F786,F786)</f>
        <v>2</v>
      </c>
      <c r="C786" s="189">
        <v>10159</v>
      </c>
      <c r="D786" s="154" t="s">
        <v>270</v>
      </c>
      <c r="E786" s="152" t="s">
        <v>888</v>
      </c>
      <c r="F786" s="152">
        <v>450501500</v>
      </c>
      <c r="G786" s="152">
        <f t="shared" si="11"/>
        <v>74</v>
      </c>
      <c r="H786" s="152" t="s">
        <v>1696</v>
      </c>
      <c r="I786" s="274" t="s">
        <v>60</v>
      </c>
      <c r="J786" s="194" t="s">
        <v>1031</v>
      </c>
      <c r="K786" s="152" t="s">
        <v>670</v>
      </c>
      <c r="L786" s="152">
        <v>7</v>
      </c>
      <c r="M786" s="152" t="s">
        <v>915</v>
      </c>
      <c r="N786" s="152" t="s">
        <v>409</v>
      </c>
      <c r="O786" s="152"/>
      <c r="P786" s="152" t="s">
        <v>1659</v>
      </c>
      <c r="Q786" s="152"/>
      <c r="R786" s="152"/>
      <c r="S786" s="261" t="s">
        <v>1477</v>
      </c>
      <c r="T786" s="261" t="s">
        <v>1477</v>
      </c>
      <c r="U786" s="261" t="s">
        <v>1477</v>
      </c>
      <c r="V786" s="262" t="s">
        <v>1502</v>
      </c>
      <c r="W786" s="261" t="s">
        <v>1477</v>
      </c>
      <c r="X786" s="260" t="s">
        <v>1477</v>
      </c>
      <c r="Y786" s="260" t="s">
        <v>1477</v>
      </c>
      <c r="Z786" s="112" t="s">
        <v>1244</v>
      </c>
      <c r="AB786" s="112"/>
      <c r="AC786" s="218">
        <v>16682</v>
      </c>
      <c r="AD786" s="217">
        <v>166</v>
      </c>
      <c r="AE786" s="112"/>
      <c r="AF786" s="112"/>
      <c r="AG786" s="127" t="s">
        <v>777</v>
      </c>
      <c r="AH786" s="147">
        <v>3.11</v>
      </c>
      <c r="AI786" s="146">
        <v>21.3</v>
      </c>
      <c r="AJ786" s="145">
        <v>71.400000000000006</v>
      </c>
      <c r="AK786" s="277">
        <v>1.65</v>
      </c>
      <c r="AL786" s="144">
        <v>0.66</v>
      </c>
      <c r="AM786" s="139">
        <v>21.3</v>
      </c>
      <c r="AN786" s="259" t="s">
        <v>124</v>
      </c>
      <c r="AO786" s="278">
        <v>0.68</v>
      </c>
      <c r="AP786" s="259" t="s">
        <v>124</v>
      </c>
      <c r="AQ786" s="116">
        <v>58.4</v>
      </c>
      <c r="AR786" s="116">
        <v>40.799999999999997</v>
      </c>
      <c r="AS786" s="142">
        <f t="shared" si="8"/>
        <v>1.4313725490196079</v>
      </c>
      <c r="AT786" s="259" t="s">
        <v>124</v>
      </c>
      <c r="AU786" s="259" t="s">
        <v>124</v>
      </c>
      <c r="AV786" s="139">
        <v>0</v>
      </c>
      <c r="AW786" s="139">
        <v>0</v>
      </c>
      <c r="AX786" s="140">
        <f t="shared" si="9"/>
        <v>11.444133602808213</v>
      </c>
      <c r="AY786" s="259" t="s">
        <v>124</v>
      </c>
      <c r="AZ786" s="259" t="s">
        <v>124</v>
      </c>
      <c r="BA786" s="259" t="s">
        <v>124</v>
      </c>
      <c r="BB786" s="140">
        <f t="shared" si="10"/>
        <v>21.300000000000004</v>
      </c>
      <c r="BC786" s="139">
        <v>8.7100000000000009</v>
      </c>
      <c r="BD786" s="139">
        <f>BC786*AI786/(BG786+BE786+BC786)</f>
        <v>1.9734389958515055</v>
      </c>
      <c r="BE786" s="139">
        <v>41.8</v>
      </c>
      <c r="BF786" s="139">
        <f>BE786*AI786/(BG786+BE786+BC786)</f>
        <v>9.4706946069567071</v>
      </c>
      <c r="BG786" s="139">
        <v>43.5</v>
      </c>
      <c r="BH786" s="139">
        <f>BG786*AI786/(BG786+BE786+BC786)</f>
        <v>9.8558663971917895</v>
      </c>
      <c r="BI786" s="259" t="s">
        <v>124</v>
      </c>
      <c r="BJ786" s="117" t="s">
        <v>786</v>
      </c>
      <c r="BK786" s="211">
        <v>22.5</v>
      </c>
      <c r="BL786" s="211" t="s">
        <v>409</v>
      </c>
      <c r="BM786" s="211" t="s">
        <v>409</v>
      </c>
      <c r="BN786" s="211" t="s">
        <v>409</v>
      </c>
      <c r="BO786" s="211" t="s">
        <v>409</v>
      </c>
      <c r="BP786" s="211" t="s">
        <v>409</v>
      </c>
      <c r="BQ786" s="211" t="s">
        <v>409</v>
      </c>
      <c r="BR786" s="211" t="s">
        <v>409</v>
      </c>
      <c r="BS786" s="211" t="s">
        <v>409</v>
      </c>
      <c r="BT786" s="211">
        <v>0</v>
      </c>
      <c r="BU786" s="258">
        <v>43.077920827856524</v>
      </c>
      <c r="BV786" s="138">
        <v>7.2799733333333334</v>
      </c>
    </row>
    <row r="787" spans="1:74">
      <c r="A787" s="116">
        <v>34</v>
      </c>
      <c r="B787" s="116">
        <f>COUNTIFS($D$2:D787,D787,$F$2:F787,F787)</f>
        <v>4</v>
      </c>
      <c r="C787" s="189">
        <v>10165</v>
      </c>
      <c r="D787" s="295" t="s">
        <v>103</v>
      </c>
      <c r="E787" s="292" t="s">
        <v>1116</v>
      </c>
      <c r="F787" s="292">
        <v>6008271885</v>
      </c>
      <c r="G787" s="292">
        <f t="shared" si="11"/>
        <v>59</v>
      </c>
      <c r="H787" s="292" t="s">
        <v>1695</v>
      </c>
      <c r="I787" s="294" t="s">
        <v>82</v>
      </c>
      <c r="J787" s="293" t="s">
        <v>812</v>
      </c>
      <c r="K787" s="292" t="s">
        <v>670</v>
      </c>
      <c r="L787" s="152"/>
      <c r="M787" s="152"/>
      <c r="N787" s="152"/>
      <c r="P787" s="152"/>
      <c r="Q787" s="116"/>
      <c r="R787" s="116"/>
      <c r="S787" s="261"/>
      <c r="T787" s="286"/>
      <c r="U787" s="261"/>
      <c r="V787" s="262"/>
      <c r="W787" s="261"/>
      <c r="X787" s="260"/>
      <c r="Y787" s="260"/>
      <c r="AB787" s="112"/>
      <c r="AC787" s="291" t="s">
        <v>1694</v>
      </c>
      <c r="AD787" s="217"/>
      <c r="AE787" s="112"/>
      <c r="AF787" s="112"/>
      <c r="AH787" s="147" t="s">
        <v>124</v>
      </c>
      <c r="AI787" s="146" t="s">
        <v>124</v>
      </c>
      <c r="AJ787" s="145" t="s">
        <v>124</v>
      </c>
      <c r="AK787" s="277" t="s">
        <v>124</v>
      </c>
      <c r="AL787" s="144" t="s">
        <v>124</v>
      </c>
      <c r="AM787" s="280" t="s">
        <v>124</v>
      </c>
      <c r="AN787" s="259" t="s">
        <v>124</v>
      </c>
      <c r="AO787" s="265" t="s">
        <v>124</v>
      </c>
      <c r="AP787" s="265" t="s">
        <v>124</v>
      </c>
      <c r="AQ787" s="265" t="s">
        <v>124</v>
      </c>
      <c r="AR787" s="265" t="s">
        <v>124</v>
      </c>
      <c r="AS787" s="265" t="s">
        <v>124</v>
      </c>
      <c r="AT787" s="265" t="s">
        <v>124</v>
      </c>
      <c r="AU787" s="259" t="s">
        <v>124</v>
      </c>
      <c r="AV787" s="265" t="s">
        <v>124</v>
      </c>
      <c r="AW787" s="265" t="s">
        <v>124</v>
      </c>
      <c r="AX787" s="265" t="s">
        <v>124</v>
      </c>
      <c r="AY787" s="265" t="s">
        <v>124</v>
      </c>
      <c r="AZ787" s="265" t="s">
        <v>124</v>
      </c>
      <c r="BA787" s="265" t="s">
        <v>124</v>
      </c>
      <c r="BB787" s="290" t="s">
        <v>124</v>
      </c>
      <c r="BC787" s="290" t="s">
        <v>124</v>
      </c>
      <c r="BD787" s="139" t="s">
        <v>124</v>
      </c>
      <c r="BE787" s="290" t="s">
        <v>124</v>
      </c>
      <c r="BF787" s="139" t="s">
        <v>124</v>
      </c>
      <c r="BG787" s="290" t="s">
        <v>124</v>
      </c>
      <c r="BH787" s="139" t="s">
        <v>124</v>
      </c>
      <c r="BI787" s="265" t="s">
        <v>124</v>
      </c>
      <c r="BJ787" s="116" t="s">
        <v>124</v>
      </c>
      <c r="BK787" s="211">
        <v>12.4</v>
      </c>
      <c r="BL787" s="211">
        <v>7.9</v>
      </c>
      <c r="BM787" s="211">
        <v>1184</v>
      </c>
      <c r="BN787" s="211">
        <v>58</v>
      </c>
      <c r="BO787" s="211">
        <v>42</v>
      </c>
      <c r="BP787" s="211">
        <v>6.4</v>
      </c>
      <c r="BQ787" s="211">
        <v>1346</v>
      </c>
      <c r="BR787" s="211">
        <v>190.3</v>
      </c>
      <c r="BS787" s="211">
        <v>7.63</v>
      </c>
      <c r="BT787" s="211">
        <v>0</v>
      </c>
      <c r="BU787" s="258" t="s">
        <v>124</v>
      </c>
      <c r="BV787" s="138" t="s">
        <v>124</v>
      </c>
    </row>
    <row r="788" spans="1:74">
      <c r="A788" s="116">
        <v>35</v>
      </c>
      <c r="B788" s="116">
        <f>COUNTIFS($D$2:D788,D788,$F$2:F788,F788)</f>
        <v>1</v>
      </c>
      <c r="C788" s="189">
        <v>10171</v>
      </c>
      <c r="D788" s="154" t="s">
        <v>159</v>
      </c>
      <c r="E788" s="152" t="s">
        <v>1027</v>
      </c>
      <c r="F788" s="152">
        <v>7804235351</v>
      </c>
      <c r="G788" s="152">
        <f t="shared" si="11"/>
        <v>41</v>
      </c>
      <c r="H788" s="152" t="s">
        <v>1693</v>
      </c>
      <c r="I788" s="274" t="s">
        <v>162</v>
      </c>
      <c r="J788" s="153" t="s">
        <v>812</v>
      </c>
      <c r="K788" s="152" t="s">
        <v>670</v>
      </c>
      <c r="L788" s="152">
        <v>12</v>
      </c>
      <c r="M788" s="152" t="s">
        <v>919</v>
      </c>
      <c r="N788" s="152" t="s">
        <v>409</v>
      </c>
      <c r="O788" s="152"/>
      <c r="P788" s="152" t="s">
        <v>1659</v>
      </c>
      <c r="Q788" s="152"/>
      <c r="R788" s="152"/>
      <c r="S788" s="261" t="s">
        <v>1477</v>
      </c>
      <c r="T788" s="261" t="s">
        <v>1515</v>
      </c>
      <c r="U788" s="261" t="s">
        <v>1477</v>
      </c>
      <c r="V788" s="264" t="s">
        <v>1514</v>
      </c>
      <c r="W788" s="261" t="s">
        <v>1511</v>
      </c>
      <c r="X788" s="260" t="s">
        <v>1477</v>
      </c>
      <c r="Y788" s="260" t="s">
        <v>1477</v>
      </c>
      <c r="Z788" s="112" t="s">
        <v>1244</v>
      </c>
      <c r="AB788" s="112"/>
      <c r="AC788" s="218">
        <v>8933</v>
      </c>
      <c r="AD788" s="217">
        <v>89</v>
      </c>
      <c r="AE788" s="112"/>
      <c r="AF788" s="112"/>
      <c r="AG788" s="127" t="s">
        <v>781</v>
      </c>
      <c r="AH788" s="147">
        <v>23.9</v>
      </c>
      <c r="AI788" s="146">
        <v>46.4</v>
      </c>
      <c r="AJ788" s="145">
        <v>26.8</v>
      </c>
      <c r="AK788" s="277">
        <v>10.3</v>
      </c>
      <c r="AL788" s="144">
        <v>1.88</v>
      </c>
      <c r="AM788" s="139">
        <v>7.87</v>
      </c>
      <c r="AN788" s="259" t="s">
        <v>124</v>
      </c>
      <c r="AO788" s="278">
        <v>1.44</v>
      </c>
      <c r="AP788" s="259" t="s">
        <v>124</v>
      </c>
      <c r="AQ788" s="116">
        <v>45</v>
      </c>
      <c r="AR788" s="116">
        <v>55</v>
      </c>
      <c r="AS788" s="142">
        <f t="shared" ref="AS788:AS819" si="12">AQ788/AR788</f>
        <v>0.81818181818181823</v>
      </c>
      <c r="AT788" s="259" t="s">
        <v>124</v>
      </c>
      <c r="AU788" s="259" t="s">
        <v>124</v>
      </c>
      <c r="AV788" s="139">
        <v>4.08</v>
      </c>
      <c r="AW788" s="139">
        <v>3.49</v>
      </c>
      <c r="AX788" s="140">
        <f t="shared" ref="AX788:AX819" si="13">BD788+BF788</f>
        <v>14.511934156378601</v>
      </c>
      <c r="AY788" s="259" t="s">
        <v>124</v>
      </c>
      <c r="AZ788" s="259" t="s">
        <v>124</v>
      </c>
      <c r="BA788" s="259" t="s">
        <v>124</v>
      </c>
      <c r="BB788" s="140">
        <f t="shared" ref="BB788:BB819" si="14">BD788+BF788+BH788</f>
        <v>46.4</v>
      </c>
      <c r="BC788" s="139">
        <v>12.9</v>
      </c>
      <c r="BD788" s="139">
        <f>BC788*AI788/(BG788+BE788+BC788)</f>
        <v>6.1580246913580243</v>
      </c>
      <c r="BE788" s="139">
        <v>17.5</v>
      </c>
      <c r="BF788" s="139">
        <f>BE788*AI788/(BG788+BE788+BC788)</f>
        <v>8.3539094650205765</v>
      </c>
      <c r="BG788" s="139">
        <v>66.8</v>
      </c>
      <c r="BH788" s="139">
        <f>BG788*AI788/(BG788+BE788+BC788)</f>
        <v>31.888065843621398</v>
      </c>
      <c r="BI788" s="259" t="s">
        <v>124</v>
      </c>
      <c r="BJ788" s="116" t="s">
        <v>792</v>
      </c>
      <c r="BK788" s="211" t="s">
        <v>409</v>
      </c>
      <c r="BL788" s="211" t="s">
        <v>409</v>
      </c>
      <c r="BM788" s="211">
        <v>239</v>
      </c>
      <c r="BN788" s="211">
        <v>15.1</v>
      </c>
      <c r="BO788" s="211">
        <v>84.9</v>
      </c>
      <c r="BP788" s="211">
        <v>1.4</v>
      </c>
      <c r="BQ788" s="211">
        <v>1648</v>
      </c>
      <c r="BR788" s="211" t="s">
        <v>409</v>
      </c>
      <c r="BS788" s="211">
        <v>1.84</v>
      </c>
      <c r="BT788" s="210">
        <v>0</v>
      </c>
      <c r="BU788" s="258">
        <v>18.991876159406385</v>
      </c>
      <c r="BV788" s="138">
        <v>7.9173333333333332E-2</v>
      </c>
    </row>
    <row r="789" spans="1:74">
      <c r="A789" s="116">
        <v>36</v>
      </c>
      <c r="B789" s="116">
        <f>COUNTIFS($D$2:D789,D789,$F$2:F789,F789)</f>
        <v>1</v>
      </c>
      <c r="C789" s="189">
        <v>10172</v>
      </c>
      <c r="D789" s="154" t="s">
        <v>160</v>
      </c>
      <c r="E789" s="152" t="s">
        <v>1004</v>
      </c>
      <c r="F789" s="152">
        <v>6255300568</v>
      </c>
      <c r="G789" s="152">
        <f t="shared" si="11"/>
        <v>57</v>
      </c>
      <c r="H789" s="152" t="s">
        <v>1693</v>
      </c>
      <c r="I789" s="274" t="s">
        <v>163</v>
      </c>
      <c r="J789" s="153" t="s">
        <v>812</v>
      </c>
      <c r="K789" s="152" t="s">
        <v>670</v>
      </c>
      <c r="L789" s="152">
        <v>8</v>
      </c>
      <c r="M789" s="152" t="s">
        <v>881</v>
      </c>
      <c r="N789" s="152" t="s">
        <v>409</v>
      </c>
      <c r="O789" s="152"/>
      <c r="P789" s="152" t="s">
        <v>1659</v>
      </c>
      <c r="Q789" s="152"/>
      <c r="R789" s="152"/>
      <c r="S789" s="261" t="s">
        <v>1477</v>
      </c>
      <c r="T789" s="261" t="s">
        <v>1515</v>
      </c>
      <c r="U789" s="261" t="s">
        <v>1477</v>
      </c>
      <c r="V789" s="264" t="s">
        <v>1514</v>
      </c>
      <c r="W789" s="261" t="s">
        <v>1511</v>
      </c>
      <c r="X789" s="260" t="s">
        <v>1477</v>
      </c>
      <c r="Y789" s="260" t="s">
        <v>1477</v>
      </c>
      <c r="Z789" s="112" t="s">
        <v>1244</v>
      </c>
      <c r="AB789" s="112"/>
      <c r="AC789" s="218">
        <v>63467</v>
      </c>
      <c r="AD789" s="217">
        <v>317</v>
      </c>
      <c r="AE789" s="112"/>
      <c r="AF789" s="112"/>
      <c r="AG789" s="127" t="s">
        <v>781</v>
      </c>
      <c r="AH789" s="147">
        <v>30.7</v>
      </c>
      <c r="AI789" s="146">
        <v>40.9</v>
      </c>
      <c r="AJ789" s="145">
        <v>25.1</v>
      </c>
      <c r="AK789" s="277">
        <v>18.899999999999999</v>
      </c>
      <c r="AL789" s="144">
        <v>0.8</v>
      </c>
      <c r="AM789" s="280">
        <v>2.8</v>
      </c>
      <c r="AN789" s="259" t="s">
        <v>124</v>
      </c>
      <c r="AO789" s="265">
        <v>27.5</v>
      </c>
      <c r="AP789" s="265">
        <v>0.57999999999999996</v>
      </c>
      <c r="AQ789" s="116">
        <v>44.6</v>
      </c>
      <c r="AR789" s="139">
        <v>53.9</v>
      </c>
      <c r="AS789" s="142">
        <f t="shared" si="12"/>
        <v>0.8274582560296847</v>
      </c>
      <c r="AT789" s="141">
        <v>0.3</v>
      </c>
      <c r="AU789" s="259" t="s">
        <v>124</v>
      </c>
      <c r="AV789" s="116">
        <v>20.9</v>
      </c>
      <c r="AW789" s="118">
        <v>29.2</v>
      </c>
      <c r="AX789" s="140">
        <f t="shared" si="13"/>
        <v>19.468061983471074</v>
      </c>
      <c r="AY789" s="116">
        <v>96.1</v>
      </c>
      <c r="AZ789" s="116">
        <v>65635</v>
      </c>
      <c r="BA789" s="140">
        <f>100-AY789</f>
        <v>3.9000000000000057</v>
      </c>
      <c r="BB789" s="140">
        <f t="shared" si="14"/>
        <v>38.200261983471073</v>
      </c>
      <c r="BC789" s="139">
        <v>15.1</v>
      </c>
      <c r="BD789" s="139">
        <f>BC789*AI789/(BG789+BE789+BC789+BA789)</f>
        <v>6.3800619834710739</v>
      </c>
      <c r="BE789" s="139">
        <v>32</v>
      </c>
      <c r="BF789" s="139">
        <f>BE789*AI789/100</f>
        <v>13.087999999999999</v>
      </c>
      <c r="BG789" s="139">
        <v>45.8</v>
      </c>
      <c r="BH789" s="139">
        <f>BG789*AI789/100</f>
        <v>18.732199999999999</v>
      </c>
      <c r="BI789" s="272">
        <v>0.76</v>
      </c>
      <c r="BJ789" s="116" t="s">
        <v>172</v>
      </c>
      <c r="BK789" s="211" t="s">
        <v>409</v>
      </c>
      <c r="BL789" s="211" t="s">
        <v>409</v>
      </c>
      <c r="BM789" s="211">
        <v>163</v>
      </c>
      <c r="BN789" s="211">
        <v>8.5</v>
      </c>
      <c r="BO789" s="211">
        <v>91.5</v>
      </c>
      <c r="BP789" s="211">
        <v>1</v>
      </c>
      <c r="BQ789" s="211">
        <v>642.20000000000005</v>
      </c>
      <c r="BR789" s="211" t="s">
        <v>409</v>
      </c>
      <c r="BS789" s="211">
        <v>2.54</v>
      </c>
      <c r="BT789" s="210">
        <v>0</v>
      </c>
      <c r="BU789" s="258">
        <v>1.3299853525842227</v>
      </c>
      <c r="BV789" s="138">
        <v>5.0444444444444445E-2</v>
      </c>
    </row>
    <row r="790" spans="1:74">
      <c r="A790" s="116">
        <v>37</v>
      </c>
      <c r="B790" s="116">
        <f>COUNTIFS($D$2:D790,D790,$F$2:F790,F790)</f>
        <v>4</v>
      </c>
      <c r="C790" s="189">
        <v>10173</v>
      </c>
      <c r="D790" s="154" t="s">
        <v>161</v>
      </c>
      <c r="E790" s="152" t="s">
        <v>888</v>
      </c>
      <c r="F790" s="152">
        <v>7501034596</v>
      </c>
      <c r="G790" s="152">
        <f t="shared" si="11"/>
        <v>44</v>
      </c>
      <c r="H790" s="152" t="s">
        <v>1693</v>
      </c>
      <c r="I790" s="274" t="s">
        <v>164</v>
      </c>
      <c r="J790" s="153" t="s">
        <v>812</v>
      </c>
      <c r="K790" s="152" t="s">
        <v>670</v>
      </c>
      <c r="L790" s="152">
        <v>12</v>
      </c>
      <c r="M790" s="152" t="s">
        <v>919</v>
      </c>
      <c r="N790" s="152" t="s">
        <v>409</v>
      </c>
      <c r="O790" s="152"/>
      <c r="P790" s="152" t="s">
        <v>1659</v>
      </c>
      <c r="Q790" s="152"/>
      <c r="R790" s="152"/>
      <c r="S790" s="261" t="s">
        <v>1477</v>
      </c>
      <c r="T790" s="261" t="s">
        <v>1515</v>
      </c>
      <c r="U790" s="261" t="s">
        <v>1477</v>
      </c>
      <c r="V790" s="264" t="s">
        <v>1514</v>
      </c>
      <c r="W790" s="261" t="s">
        <v>1511</v>
      </c>
      <c r="X790" s="260" t="s">
        <v>1477</v>
      </c>
      <c r="Y790" s="260" t="s">
        <v>1477</v>
      </c>
      <c r="Z790" s="112" t="s">
        <v>1244</v>
      </c>
      <c r="AB790" s="112"/>
      <c r="AC790" s="218">
        <v>29860</v>
      </c>
      <c r="AD790" s="217">
        <v>298</v>
      </c>
      <c r="AE790" s="112"/>
      <c r="AF790" s="112"/>
      <c r="AG790" s="127" t="s">
        <v>777</v>
      </c>
      <c r="AH790" s="147">
        <v>81.900000000000006</v>
      </c>
      <c r="AI790" s="146">
        <v>8.2799999999999994</v>
      </c>
      <c r="AJ790" s="145">
        <v>9.1999999999999993</v>
      </c>
      <c r="AK790" s="277">
        <v>66.2</v>
      </c>
      <c r="AL790" s="144">
        <v>0.7</v>
      </c>
      <c r="AM790" s="280">
        <v>1</v>
      </c>
      <c r="AN790" s="259" t="s">
        <v>124</v>
      </c>
      <c r="AO790" s="265">
        <v>10.6</v>
      </c>
      <c r="AP790" s="265">
        <v>0.2</v>
      </c>
      <c r="AQ790" s="116">
        <v>27.4</v>
      </c>
      <c r="AR790" s="139">
        <v>71.099999999999994</v>
      </c>
      <c r="AS790" s="142">
        <f t="shared" si="12"/>
        <v>0.38537271448663857</v>
      </c>
      <c r="AT790" s="141">
        <v>1.6</v>
      </c>
      <c r="AU790" s="259" t="s">
        <v>124</v>
      </c>
      <c r="AV790" s="116">
        <v>13.2</v>
      </c>
      <c r="AW790" s="118">
        <v>13.2</v>
      </c>
      <c r="AX790" s="140">
        <f t="shared" si="13"/>
        <v>4.3242385185185181</v>
      </c>
      <c r="AY790" s="116">
        <v>96.2</v>
      </c>
      <c r="AZ790" s="116">
        <v>63816</v>
      </c>
      <c r="BA790" s="140">
        <f>100-AY790</f>
        <v>3.7999999999999972</v>
      </c>
      <c r="BB790" s="140">
        <f t="shared" si="14"/>
        <v>7.7852785185185169</v>
      </c>
      <c r="BC790" s="139">
        <v>21.7</v>
      </c>
      <c r="BD790" s="139">
        <f>BC790*AI790/(BG790+BE790+BC790+BA790)</f>
        <v>1.8485185185185187</v>
      </c>
      <c r="BE790" s="139">
        <v>29.9</v>
      </c>
      <c r="BF790" s="139">
        <f>BE790*AI790/100</f>
        <v>2.4757199999999999</v>
      </c>
      <c r="BG790" s="139">
        <v>41.8</v>
      </c>
      <c r="BH790" s="139">
        <f>BG790*AI790/100</f>
        <v>3.4610399999999992</v>
      </c>
      <c r="BI790" s="272">
        <v>4.7300000000000004</v>
      </c>
      <c r="BJ790" s="116" t="s">
        <v>793</v>
      </c>
      <c r="BK790" s="211" t="s">
        <v>409</v>
      </c>
      <c r="BL790" s="211" t="s">
        <v>409</v>
      </c>
      <c r="BM790" s="211">
        <v>600</v>
      </c>
      <c r="BN790" s="211">
        <v>6.7</v>
      </c>
      <c r="BO790" s="211">
        <v>93.3</v>
      </c>
      <c r="BP790" s="211">
        <v>2.2000000000000002</v>
      </c>
      <c r="BQ790" s="211">
        <v>1177.4000000000001</v>
      </c>
      <c r="BR790" s="211" t="s">
        <v>409</v>
      </c>
      <c r="BS790" s="211">
        <v>2.92</v>
      </c>
      <c r="BT790" s="210">
        <v>0</v>
      </c>
      <c r="BU790" s="258">
        <v>23.784873747253741</v>
      </c>
      <c r="BV790" s="138">
        <v>0.23591044776119405</v>
      </c>
    </row>
    <row r="791" spans="1:74">
      <c r="A791" s="116">
        <v>38</v>
      </c>
      <c r="B791" s="116">
        <f>COUNTIFS($D$2:D791,D791,$F$2:F791,F791)</f>
        <v>1</v>
      </c>
      <c r="C791" s="189">
        <v>10206</v>
      </c>
      <c r="D791" s="154" t="s">
        <v>1652</v>
      </c>
      <c r="E791" s="152" t="s">
        <v>1651</v>
      </c>
      <c r="F791" s="152">
        <v>7751294474</v>
      </c>
      <c r="G791" s="152">
        <f t="shared" si="11"/>
        <v>42</v>
      </c>
      <c r="H791" s="152" t="s">
        <v>1690</v>
      </c>
      <c r="I791" s="274" t="s">
        <v>272</v>
      </c>
      <c r="J791" s="153" t="s">
        <v>812</v>
      </c>
      <c r="K791" s="152" t="s">
        <v>670</v>
      </c>
      <c r="L791" s="152">
        <v>31</v>
      </c>
      <c r="M791" s="152" t="s">
        <v>1557</v>
      </c>
      <c r="N791" s="152" t="s">
        <v>409</v>
      </c>
      <c r="O791" s="152"/>
      <c r="P791" s="152" t="s">
        <v>1659</v>
      </c>
      <c r="Q791" s="152"/>
      <c r="R791" s="152"/>
      <c r="S791" s="261" t="s">
        <v>1521</v>
      </c>
      <c r="T791" s="261" t="s">
        <v>1515</v>
      </c>
      <c r="U791" s="261" t="s">
        <v>1477</v>
      </c>
      <c r="V791" s="264" t="s">
        <v>1514</v>
      </c>
      <c r="W791" s="261" t="s">
        <v>1511</v>
      </c>
      <c r="X791" s="260" t="s">
        <v>1477</v>
      </c>
      <c r="Y791" s="260" t="s">
        <v>1477</v>
      </c>
      <c r="Z791" s="112" t="s">
        <v>1244</v>
      </c>
      <c r="AB791" s="112"/>
      <c r="AC791" s="218">
        <v>19112</v>
      </c>
      <c r="AD791" s="217">
        <v>478</v>
      </c>
      <c r="AE791" s="112"/>
      <c r="AF791" s="112"/>
      <c r="AG791" s="127" t="s">
        <v>777</v>
      </c>
      <c r="AH791" s="147">
        <v>9.5</v>
      </c>
      <c r="AI791" s="146">
        <v>82.7</v>
      </c>
      <c r="AJ791" s="145">
        <v>4.3099999999999996</v>
      </c>
      <c r="AK791" s="277">
        <v>5.8</v>
      </c>
      <c r="AL791" s="144">
        <v>0.8</v>
      </c>
      <c r="AM791" s="280">
        <v>7.9</v>
      </c>
      <c r="AN791" s="259" t="s">
        <v>124</v>
      </c>
      <c r="AO791" s="265">
        <v>8.9</v>
      </c>
      <c r="AP791" s="265">
        <v>0.02</v>
      </c>
      <c r="AQ791" s="116">
        <v>64.2</v>
      </c>
      <c r="AR791" s="139">
        <v>36.1</v>
      </c>
      <c r="AS791" s="142">
        <f t="shared" si="12"/>
        <v>1.7783933518005541</v>
      </c>
      <c r="AT791" s="141">
        <v>0.1</v>
      </c>
      <c r="AU791" s="259" t="s">
        <v>124</v>
      </c>
      <c r="AV791" s="116">
        <v>7.4</v>
      </c>
      <c r="AW791" s="118">
        <v>7</v>
      </c>
      <c r="AX791" s="140">
        <f t="shared" si="13"/>
        <v>55.796236587872556</v>
      </c>
      <c r="AY791" s="116">
        <v>98.1</v>
      </c>
      <c r="AZ791" s="116">
        <v>81495</v>
      </c>
      <c r="BA791" s="140">
        <f>100-AY791</f>
        <v>1.9000000000000057</v>
      </c>
      <c r="BB791" s="140">
        <f t="shared" si="14"/>
        <v>79.861936587872563</v>
      </c>
      <c r="BC791" s="139">
        <v>42.1</v>
      </c>
      <c r="BD791" s="139">
        <f>BC791*AI791/(BG791+BE791+BC791+BA791)</f>
        <v>35.782836587872559</v>
      </c>
      <c r="BE791" s="139">
        <v>24.2</v>
      </c>
      <c r="BF791" s="139">
        <f>BE791*AI791/100</f>
        <v>20.013400000000001</v>
      </c>
      <c r="BG791" s="139">
        <v>29.1</v>
      </c>
      <c r="BH791" s="139">
        <f>BG791*AI791/100</f>
        <v>24.065700000000003</v>
      </c>
      <c r="BI791" s="272">
        <v>0.26</v>
      </c>
      <c r="BJ791" s="116" t="s">
        <v>172</v>
      </c>
      <c r="BK791" s="211" t="s">
        <v>409</v>
      </c>
      <c r="BL791" s="211" t="s">
        <v>409</v>
      </c>
      <c r="BM791" s="211">
        <v>391</v>
      </c>
      <c r="BN791" s="211">
        <v>7.7</v>
      </c>
      <c r="BO791" s="211">
        <v>92.3</v>
      </c>
      <c r="BP791" s="211" t="s">
        <v>409</v>
      </c>
      <c r="BQ791" s="211" t="s">
        <v>409</v>
      </c>
      <c r="BR791" s="211" t="s">
        <v>409</v>
      </c>
      <c r="BS791" s="211" t="s">
        <v>409</v>
      </c>
      <c r="BT791" s="210">
        <v>0</v>
      </c>
      <c r="BU791" s="258">
        <v>1.539483279508282</v>
      </c>
      <c r="BV791" s="138">
        <v>0.17644776119402986</v>
      </c>
    </row>
    <row r="792" spans="1:74">
      <c r="A792" s="116">
        <v>39</v>
      </c>
      <c r="B792" s="116">
        <f>COUNTIFS($D$2:D792,D792,$F$2:F792,F792)</f>
        <v>1</v>
      </c>
      <c r="C792" s="189">
        <v>10207</v>
      </c>
      <c r="D792" s="154" t="s">
        <v>195</v>
      </c>
      <c r="E792" s="152" t="s">
        <v>1615</v>
      </c>
      <c r="F792" s="152">
        <v>8809085780</v>
      </c>
      <c r="G792" s="152">
        <f t="shared" si="11"/>
        <v>31</v>
      </c>
      <c r="H792" s="152" t="s">
        <v>1690</v>
      </c>
      <c r="I792" s="274" t="s">
        <v>196</v>
      </c>
      <c r="J792" s="153" t="s">
        <v>812</v>
      </c>
      <c r="K792" s="152" t="s">
        <v>670</v>
      </c>
      <c r="L792" s="152">
        <v>12</v>
      </c>
      <c r="M792" s="152" t="s">
        <v>1692</v>
      </c>
      <c r="N792" s="152" t="s">
        <v>409</v>
      </c>
      <c r="O792" s="152"/>
      <c r="P792" s="152" t="s">
        <v>1659</v>
      </c>
      <c r="Q792" s="152"/>
      <c r="R792" s="152"/>
      <c r="S792" s="261" t="s">
        <v>1521</v>
      </c>
      <c r="T792" s="261" t="s">
        <v>1515</v>
      </c>
      <c r="U792" s="261" t="s">
        <v>1477</v>
      </c>
      <c r="V792" s="264" t="s">
        <v>1514</v>
      </c>
      <c r="W792" s="261" t="s">
        <v>1511</v>
      </c>
      <c r="X792" s="260" t="s">
        <v>1477</v>
      </c>
      <c r="Y792" s="260" t="s">
        <v>1477</v>
      </c>
      <c r="Z792" s="112" t="s">
        <v>1244</v>
      </c>
      <c r="AB792" s="112"/>
      <c r="AC792" s="218">
        <v>48336</v>
      </c>
      <c r="AD792" s="217">
        <v>3625</v>
      </c>
      <c r="AE792" s="112"/>
      <c r="AF792" s="112"/>
      <c r="AG792" s="127" t="s">
        <v>781</v>
      </c>
      <c r="AH792" s="147">
        <v>2.0099999999999998</v>
      </c>
      <c r="AI792" s="146">
        <v>2.69</v>
      </c>
      <c r="AJ792" s="145">
        <v>95</v>
      </c>
      <c r="AK792" s="277">
        <v>1.2</v>
      </c>
      <c r="AL792" s="144">
        <v>0.1</v>
      </c>
      <c r="AM792" s="280">
        <v>15</v>
      </c>
      <c r="AN792" s="259" t="s">
        <v>124</v>
      </c>
      <c r="AO792" s="265" t="s">
        <v>124</v>
      </c>
      <c r="AP792" s="265">
        <v>0</v>
      </c>
      <c r="AQ792" s="116">
        <v>65</v>
      </c>
      <c r="AR792" s="139">
        <v>34.799999999999997</v>
      </c>
      <c r="AS792" s="142">
        <f t="shared" si="12"/>
        <v>1.8678160919540232</v>
      </c>
      <c r="AT792" s="141">
        <v>0</v>
      </c>
      <c r="AU792" s="259" t="s">
        <v>124</v>
      </c>
      <c r="AV792" s="116">
        <v>0</v>
      </c>
      <c r="AW792" s="118">
        <v>0.2</v>
      </c>
      <c r="AX792" s="140">
        <f t="shared" si="13"/>
        <v>1.6183096335078535</v>
      </c>
      <c r="AY792" s="116">
        <v>96</v>
      </c>
      <c r="AZ792" s="116">
        <v>37622</v>
      </c>
      <c r="BA792" s="140">
        <f>100-AY792</f>
        <v>4</v>
      </c>
      <c r="BB792" s="140">
        <f t="shared" si="14"/>
        <v>2.4898696335078534</v>
      </c>
      <c r="BC792" s="139">
        <v>22.5</v>
      </c>
      <c r="BD792" s="139">
        <f>BC792*AI792/(BG792+BE792+BC792+BA792)</f>
        <v>0.63376963350785342</v>
      </c>
      <c r="BE792" s="139">
        <v>36.6</v>
      </c>
      <c r="BF792" s="139">
        <f>BE792*AI792/100</f>
        <v>0.98454000000000008</v>
      </c>
      <c r="BG792" s="139">
        <v>32.4</v>
      </c>
      <c r="BH792" s="139">
        <f>BG792*AI792/100</f>
        <v>0.87155999999999989</v>
      </c>
      <c r="BI792" s="272">
        <v>8.4600000000000005E-3</v>
      </c>
      <c r="BJ792" s="118" t="s">
        <v>778</v>
      </c>
      <c r="BK792" s="211" t="s">
        <v>409</v>
      </c>
      <c r="BL792" s="211" t="s">
        <v>409</v>
      </c>
      <c r="BM792" s="211">
        <v>24544</v>
      </c>
      <c r="BN792" s="211">
        <v>92.9</v>
      </c>
      <c r="BO792" s="211">
        <v>7.1</v>
      </c>
      <c r="BP792" s="211" t="s">
        <v>409</v>
      </c>
      <c r="BQ792" s="211" t="s">
        <v>409</v>
      </c>
      <c r="BR792" s="211" t="s">
        <v>409</v>
      </c>
      <c r="BS792" s="211" t="s">
        <v>409</v>
      </c>
      <c r="BT792" s="210">
        <v>0</v>
      </c>
      <c r="BU792" s="258">
        <v>73.411270666933959</v>
      </c>
      <c r="BV792" s="138">
        <v>10.384626865671642</v>
      </c>
    </row>
    <row r="793" spans="1:74">
      <c r="A793" s="116">
        <v>40</v>
      </c>
      <c r="B793" s="116">
        <f>COUNTIFS($D$2:D793,D793,$F$2:F793,F793)</f>
        <v>1</v>
      </c>
      <c r="C793" s="189">
        <v>10208</v>
      </c>
      <c r="D793" s="154" t="s">
        <v>197</v>
      </c>
      <c r="E793" s="152" t="s">
        <v>1135</v>
      </c>
      <c r="F793" s="152">
        <v>6603061410</v>
      </c>
      <c r="G793" s="152">
        <f t="shared" si="11"/>
        <v>53</v>
      </c>
      <c r="H793" s="152" t="s">
        <v>1690</v>
      </c>
      <c r="I793" s="274" t="s">
        <v>60</v>
      </c>
      <c r="J793" s="153" t="s">
        <v>812</v>
      </c>
      <c r="K793" s="152" t="s">
        <v>670</v>
      </c>
      <c r="L793" s="152">
        <v>15</v>
      </c>
      <c r="M793" s="152" t="s">
        <v>844</v>
      </c>
      <c r="N793" s="152" t="s">
        <v>409</v>
      </c>
      <c r="O793" s="152"/>
      <c r="P793" s="152" t="s">
        <v>1659</v>
      </c>
      <c r="Q793" s="152"/>
      <c r="R793" s="152"/>
      <c r="S793" s="261" t="s">
        <v>1477</v>
      </c>
      <c r="T793" s="261" t="s">
        <v>1477</v>
      </c>
      <c r="U793" s="261" t="s">
        <v>1477</v>
      </c>
      <c r="V793" s="264" t="s">
        <v>1502</v>
      </c>
      <c r="W793" s="261" t="s">
        <v>1511</v>
      </c>
      <c r="X793" s="260" t="s">
        <v>1477</v>
      </c>
      <c r="Y793" s="260" t="s">
        <v>1477</v>
      </c>
      <c r="Z793" s="112" t="s">
        <v>1244</v>
      </c>
      <c r="AB793" s="112"/>
      <c r="AC793" s="218">
        <v>8985</v>
      </c>
      <c r="AD793" s="217">
        <v>225</v>
      </c>
      <c r="AE793" s="112"/>
      <c r="AF793" s="112"/>
      <c r="AG793" s="127" t="s">
        <v>777</v>
      </c>
      <c r="AH793" s="147">
        <v>16.100000000000001</v>
      </c>
      <c r="AI793" s="146">
        <v>58.1</v>
      </c>
      <c r="AJ793" s="145">
        <v>23</v>
      </c>
      <c r="AK793" s="277">
        <v>12</v>
      </c>
      <c r="AL793" s="144">
        <v>0.91</v>
      </c>
      <c r="AM793" s="139">
        <v>5.62</v>
      </c>
      <c r="AN793" s="259" t="s">
        <v>124</v>
      </c>
      <c r="AO793" s="278">
        <v>6.15</v>
      </c>
      <c r="AP793" s="259" t="s">
        <v>124</v>
      </c>
      <c r="AQ793" s="116">
        <v>52.6</v>
      </c>
      <c r="AR793" s="116">
        <v>47.2</v>
      </c>
      <c r="AS793" s="142">
        <f t="shared" si="12"/>
        <v>1.1144067796610169</v>
      </c>
      <c r="AT793" s="259">
        <v>0.2</v>
      </c>
      <c r="AU793" s="259" t="s">
        <v>124</v>
      </c>
      <c r="AV793" s="139">
        <v>8.19</v>
      </c>
      <c r="AW793" s="139">
        <v>14.5</v>
      </c>
      <c r="AX793" s="140">
        <f t="shared" si="13"/>
        <v>28.658652849740932</v>
      </c>
      <c r="AY793" s="259" t="s">
        <v>124</v>
      </c>
      <c r="AZ793" s="259" t="s">
        <v>124</v>
      </c>
      <c r="BA793" s="259" t="s">
        <v>124</v>
      </c>
      <c r="BB793" s="140">
        <f t="shared" si="14"/>
        <v>58.1</v>
      </c>
      <c r="BC793" s="139">
        <v>28.9</v>
      </c>
      <c r="BD793" s="139">
        <f>BC793*AI793/(BG793+BE793+BC793)</f>
        <v>17.399896373056993</v>
      </c>
      <c r="BE793" s="139">
        <v>18.7</v>
      </c>
      <c r="BF793" s="139">
        <f>BE793*AI793/(BG793+BE793+BC793)</f>
        <v>11.258756476683939</v>
      </c>
      <c r="BG793" s="139">
        <v>48.9</v>
      </c>
      <c r="BH793" s="139">
        <f>BG793*AI793/(BG793+BE793+BC793)</f>
        <v>29.44134715025907</v>
      </c>
      <c r="BI793" s="259" t="s">
        <v>124</v>
      </c>
      <c r="BJ793" s="116" t="s">
        <v>792</v>
      </c>
      <c r="BK793" s="211" t="s">
        <v>409</v>
      </c>
      <c r="BL793" s="211" t="s">
        <v>409</v>
      </c>
      <c r="BM793" s="211">
        <v>550</v>
      </c>
      <c r="BN793" s="211">
        <v>9.3000000000000007</v>
      </c>
      <c r="BO793" s="211">
        <v>90.7</v>
      </c>
      <c r="BP793" s="211" t="s">
        <v>409</v>
      </c>
      <c r="BQ793" s="211" t="s">
        <v>409</v>
      </c>
      <c r="BR793" s="211" t="s">
        <v>409</v>
      </c>
      <c r="BS793" s="211" t="s">
        <v>409</v>
      </c>
      <c r="BT793" s="210">
        <v>0</v>
      </c>
      <c r="BU793" s="258">
        <v>39.467890767717456</v>
      </c>
      <c r="BV793" s="138">
        <v>0.28562711864406781</v>
      </c>
    </row>
    <row r="794" spans="1:74">
      <c r="A794" s="116">
        <v>41</v>
      </c>
      <c r="B794" s="116">
        <f>COUNTIFS($D$2:D794,D794,$F$2:F794,F794)</f>
        <v>1</v>
      </c>
      <c r="C794" s="189">
        <v>10209</v>
      </c>
      <c r="D794" s="154" t="s">
        <v>1691</v>
      </c>
      <c r="E794" s="152" t="s">
        <v>1118</v>
      </c>
      <c r="F794" s="152">
        <v>425421408</v>
      </c>
      <c r="G794" s="152">
        <f t="shared" si="11"/>
        <v>77</v>
      </c>
      <c r="H794" s="152" t="s">
        <v>1690</v>
      </c>
      <c r="I794" s="274" t="s">
        <v>1689</v>
      </c>
      <c r="J794" s="194" t="s">
        <v>1031</v>
      </c>
      <c r="K794" s="152" t="s">
        <v>670</v>
      </c>
      <c r="L794" s="152">
        <v>6</v>
      </c>
      <c r="M794" s="152" t="s">
        <v>1397</v>
      </c>
      <c r="N794" s="152" t="s">
        <v>409</v>
      </c>
      <c r="O794" s="152"/>
      <c r="P794" s="152" t="s">
        <v>1659</v>
      </c>
      <c r="Q794" s="152"/>
      <c r="R794" s="152"/>
      <c r="S794" s="261" t="s">
        <v>1477</v>
      </c>
      <c r="T794" s="261" t="s">
        <v>1477</v>
      </c>
      <c r="U794" s="261" t="s">
        <v>1477</v>
      </c>
      <c r="V794" s="264" t="s">
        <v>1502</v>
      </c>
      <c r="W794" s="261" t="s">
        <v>1477</v>
      </c>
      <c r="X794" s="260" t="s">
        <v>1477</v>
      </c>
      <c r="Y794" s="260" t="s">
        <v>1477</v>
      </c>
      <c r="AB794" s="112"/>
      <c r="AC794" s="218" t="s">
        <v>1477</v>
      </c>
      <c r="AD794" s="217" t="s">
        <v>1477</v>
      </c>
      <c r="AE794" s="112"/>
      <c r="AF794" s="112"/>
      <c r="AG794" s="127" t="s">
        <v>801</v>
      </c>
      <c r="AH794" s="147">
        <v>36.4</v>
      </c>
      <c r="AI794" s="146">
        <v>28.9</v>
      </c>
      <c r="AJ794" s="145">
        <v>31.1</v>
      </c>
      <c r="AK794" s="277">
        <v>28.5</v>
      </c>
      <c r="AL794" s="144">
        <v>1.0900000000000001</v>
      </c>
      <c r="AM794" s="139">
        <v>2.99</v>
      </c>
      <c r="AN794" s="259" t="s">
        <v>124</v>
      </c>
      <c r="AO794" s="278">
        <v>22.4</v>
      </c>
      <c r="AP794" s="259" t="s">
        <v>124</v>
      </c>
      <c r="AQ794" s="116">
        <v>43.5</v>
      </c>
      <c r="AR794" s="116">
        <v>56.5</v>
      </c>
      <c r="AS794" s="142">
        <f t="shared" si="12"/>
        <v>0.76991150442477874</v>
      </c>
      <c r="AT794" s="259" t="s">
        <v>124</v>
      </c>
      <c r="AU794" s="259" t="s">
        <v>124</v>
      </c>
      <c r="AV794" s="139">
        <v>3.35</v>
      </c>
      <c r="AW794" s="139">
        <v>5.26</v>
      </c>
      <c r="AX794" s="140">
        <f t="shared" si="13"/>
        <v>15.594860813704493</v>
      </c>
      <c r="AY794" s="259" t="s">
        <v>124</v>
      </c>
      <c r="AZ794" s="259" t="s">
        <v>124</v>
      </c>
      <c r="BA794" s="259" t="s">
        <v>124</v>
      </c>
      <c r="BB794" s="140">
        <f t="shared" si="14"/>
        <v>28.899999999999995</v>
      </c>
      <c r="BC794" s="139">
        <v>35.299999999999997</v>
      </c>
      <c r="BD794" s="139">
        <f>BC794*AI794/(BG794+BE794+BC794)</f>
        <v>10.92259100642398</v>
      </c>
      <c r="BE794" s="139">
        <v>15.1</v>
      </c>
      <c r="BF794" s="139">
        <f>BE794*AI794/(BG794+BE794+BC794)</f>
        <v>4.6722698072805136</v>
      </c>
      <c r="BG794" s="139">
        <v>43</v>
      </c>
      <c r="BH794" s="139">
        <f>BG794*AI794/(BG794+BE794+BC794)</f>
        <v>13.305139186295502</v>
      </c>
      <c r="BI794" s="259" t="s">
        <v>124</v>
      </c>
      <c r="BJ794" s="116" t="s">
        <v>780</v>
      </c>
      <c r="BK794" s="289" t="s">
        <v>409</v>
      </c>
      <c r="BL794" s="289" t="s">
        <v>409</v>
      </c>
      <c r="BM794" s="289" t="s">
        <v>409</v>
      </c>
      <c r="BN794" s="289" t="s">
        <v>409</v>
      </c>
      <c r="BO794" s="289" t="s">
        <v>409</v>
      </c>
      <c r="BP794" s="289" t="s">
        <v>409</v>
      </c>
      <c r="BQ794" s="289" t="s">
        <v>409</v>
      </c>
      <c r="BR794" s="289" t="s">
        <v>409</v>
      </c>
      <c r="BS794" s="289" t="s">
        <v>409</v>
      </c>
      <c r="BT794" s="289" t="s">
        <v>409</v>
      </c>
      <c r="BU794" s="258">
        <v>9.4392123287671232</v>
      </c>
      <c r="BV794" s="138">
        <v>3.2072727272727274E-2</v>
      </c>
    </row>
    <row r="795" spans="1:74">
      <c r="A795" s="116">
        <v>42</v>
      </c>
      <c r="B795" s="116">
        <f>COUNTIFS($D$2:D795,D795,$F$2:F795,F795)</f>
        <v>2</v>
      </c>
      <c r="C795" s="189">
        <v>10220</v>
      </c>
      <c r="D795" s="154" t="s">
        <v>1688</v>
      </c>
      <c r="E795" s="152" t="s">
        <v>1394</v>
      </c>
      <c r="F795" s="152">
        <v>5404263403</v>
      </c>
      <c r="G795" s="152">
        <f t="shared" si="11"/>
        <v>65</v>
      </c>
      <c r="H795" s="152" t="s">
        <v>1686</v>
      </c>
      <c r="I795" s="274" t="s">
        <v>1687</v>
      </c>
      <c r="J795" s="153" t="s">
        <v>812</v>
      </c>
      <c r="K795" s="152" t="s">
        <v>670</v>
      </c>
      <c r="L795" s="152">
        <v>4</v>
      </c>
      <c r="M795" s="152" t="s">
        <v>844</v>
      </c>
      <c r="N795" s="152" t="s">
        <v>409</v>
      </c>
      <c r="O795" s="152"/>
      <c r="P795" s="152" t="s">
        <v>1659</v>
      </c>
      <c r="Q795" s="152"/>
      <c r="R795" s="152"/>
      <c r="S795" s="261" t="s">
        <v>1477</v>
      </c>
      <c r="T795" s="261" t="s">
        <v>1477</v>
      </c>
      <c r="U795" s="261" t="s">
        <v>1477</v>
      </c>
      <c r="V795" s="264" t="s">
        <v>1502</v>
      </c>
      <c r="W795" s="261" t="s">
        <v>1477</v>
      </c>
      <c r="X795" s="260" t="s">
        <v>1477</v>
      </c>
      <c r="Y795" s="260" t="s">
        <v>1477</v>
      </c>
      <c r="AB795" s="112"/>
      <c r="AC795" s="218">
        <v>14171</v>
      </c>
      <c r="AD795" s="217">
        <v>71</v>
      </c>
      <c r="AE795" s="112"/>
      <c r="AF795" s="112"/>
      <c r="AG795" s="127" t="s">
        <v>777</v>
      </c>
      <c r="AH795" s="147">
        <v>30.1</v>
      </c>
      <c r="AI795" s="146">
        <v>61.7</v>
      </c>
      <c r="AJ795" s="145">
        <v>6.26</v>
      </c>
      <c r="AK795" s="277">
        <v>22.1</v>
      </c>
      <c r="AL795" s="144">
        <v>0.79</v>
      </c>
      <c r="AM795" s="139">
        <v>2.62</v>
      </c>
      <c r="AN795" s="259" t="s">
        <v>124</v>
      </c>
      <c r="AO795" s="278">
        <v>3.7</v>
      </c>
      <c r="AP795" s="259" t="s">
        <v>124</v>
      </c>
      <c r="AQ795" s="116">
        <v>57.1</v>
      </c>
      <c r="AR795" s="116">
        <v>42.9</v>
      </c>
      <c r="AS795" s="142">
        <f t="shared" si="12"/>
        <v>1.3310023310023311</v>
      </c>
      <c r="AT795" s="259" t="s">
        <v>124</v>
      </c>
      <c r="AU795" s="259" t="s">
        <v>124</v>
      </c>
      <c r="AV795" s="139">
        <v>0.92</v>
      </c>
      <c r="AW795" s="139">
        <v>1.18</v>
      </c>
      <c r="AX795" s="140">
        <f t="shared" si="13"/>
        <v>36.753395061728398</v>
      </c>
      <c r="AY795" s="259" t="s">
        <v>124</v>
      </c>
      <c r="AZ795" s="259" t="s">
        <v>124</v>
      </c>
      <c r="BA795" s="259" t="s">
        <v>124</v>
      </c>
      <c r="BB795" s="140">
        <f t="shared" si="14"/>
        <v>61.7</v>
      </c>
      <c r="BC795" s="139">
        <v>29.8</v>
      </c>
      <c r="BD795" s="139">
        <f>BC795*AI795/(BG795+BE795+BC795)</f>
        <v>18.916255144032924</v>
      </c>
      <c r="BE795" s="139">
        <v>28.1</v>
      </c>
      <c r="BF795" s="139">
        <f>BE795*AI795/(BG795+BE795+BC795)</f>
        <v>17.837139917695474</v>
      </c>
      <c r="BG795" s="139">
        <v>39.299999999999997</v>
      </c>
      <c r="BH795" s="139">
        <f>BG795*AI795/(BG795+BE795+BC795)</f>
        <v>24.946604938271605</v>
      </c>
      <c r="BI795" s="259" t="s">
        <v>124</v>
      </c>
      <c r="BJ795" s="116" t="s">
        <v>792</v>
      </c>
      <c r="BK795" s="211" t="s">
        <v>409</v>
      </c>
      <c r="BL795" s="211" t="s">
        <v>409</v>
      </c>
      <c r="BM795" s="211">
        <v>151</v>
      </c>
      <c r="BN795" s="211">
        <v>17.2</v>
      </c>
      <c r="BO795" s="211">
        <v>82.8</v>
      </c>
      <c r="BP795" s="211" t="s">
        <v>409</v>
      </c>
      <c r="BQ795" s="211" t="s">
        <v>409</v>
      </c>
      <c r="BR795" s="211" t="s">
        <v>409</v>
      </c>
      <c r="BS795" s="211" t="s">
        <v>409</v>
      </c>
      <c r="BT795" s="210">
        <v>0</v>
      </c>
      <c r="BU795" s="258">
        <v>19.33969769291965</v>
      </c>
      <c r="BV795" s="138">
        <v>8.2406779661016949E-2</v>
      </c>
    </row>
    <row r="796" spans="1:74">
      <c r="A796" s="116">
        <v>43</v>
      </c>
      <c r="B796" s="116">
        <f>COUNTIFS($D$2:D796,D796,$F$2:F796,F796)</f>
        <v>1</v>
      </c>
      <c r="C796" s="189">
        <v>10221</v>
      </c>
      <c r="D796" s="154" t="s">
        <v>198</v>
      </c>
      <c r="E796" s="152" t="s">
        <v>838</v>
      </c>
      <c r="F796" s="152">
        <v>6109291243</v>
      </c>
      <c r="G796" s="152">
        <f t="shared" si="11"/>
        <v>58</v>
      </c>
      <c r="H796" s="152" t="s">
        <v>1686</v>
      </c>
      <c r="I796" s="274" t="s">
        <v>199</v>
      </c>
      <c r="J796" s="153" t="s">
        <v>812</v>
      </c>
      <c r="K796" s="152" t="s">
        <v>670</v>
      </c>
      <c r="L796" s="152">
        <v>28</v>
      </c>
      <c r="M796" s="152">
        <v>3</v>
      </c>
      <c r="N796" s="152" t="s">
        <v>409</v>
      </c>
      <c r="O796" s="152"/>
      <c r="P796" s="152" t="s">
        <v>1659</v>
      </c>
      <c r="Q796" s="152"/>
      <c r="R796" s="152"/>
      <c r="S796" s="261" t="s">
        <v>1521</v>
      </c>
      <c r="T796" s="261" t="s">
        <v>1515</v>
      </c>
      <c r="U796" s="261" t="s">
        <v>1477</v>
      </c>
      <c r="V796" s="264" t="s">
        <v>1514</v>
      </c>
      <c r="W796" s="261" t="s">
        <v>1511</v>
      </c>
      <c r="X796" s="260" t="s">
        <v>1477</v>
      </c>
      <c r="Y796" s="260" t="s">
        <v>1477</v>
      </c>
      <c r="Z796" s="112" t="s">
        <v>1244</v>
      </c>
      <c r="AB796" s="112"/>
      <c r="AC796" s="218">
        <v>34015</v>
      </c>
      <c r="AD796" s="217">
        <v>2551</v>
      </c>
      <c r="AE796" s="112"/>
      <c r="AF796" s="112"/>
      <c r="AG796" s="127" t="s">
        <v>777</v>
      </c>
      <c r="AH796" s="147">
        <v>42.6</v>
      </c>
      <c r="AI796" s="146">
        <v>45.6</v>
      </c>
      <c r="AJ796" s="145">
        <v>10.7</v>
      </c>
      <c r="AK796" s="277">
        <v>36.9</v>
      </c>
      <c r="AL796" s="144">
        <v>0.5</v>
      </c>
      <c r="AM796" s="280">
        <v>1.3</v>
      </c>
      <c r="AN796" s="259" t="s">
        <v>124</v>
      </c>
      <c r="AO796" s="265">
        <v>8.9</v>
      </c>
      <c r="AP796" s="265">
        <v>0.11</v>
      </c>
      <c r="AQ796" s="116">
        <v>50.1</v>
      </c>
      <c r="AR796" s="139">
        <v>49.9</v>
      </c>
      <c r="AS796" s="142">
        <f t="shared" si="12"/>
        <v>1.0040080160320641</v>
      </c>
      <c r="AT796" s="141">
        <v>0.6</v>
      </c>
      <c r="AU796" s="259" t="s">
        <v>124</v>
      </c>
      <c r="AV796" s="116">
        <v>8.9</v>
      </c>
      <c r="AW796" s="118">
        <v>12.1</v>
      </c>
      <c r="AX796" s="140">
        <f t="shared" si="13"/>
        <v>24.937726144455748</v>
      </c>
      <c r="AY796" s="116">
        <v>95.1</v>
      </c>
      <c r="AZ796" s="116">
        <v>79683</v>
      </c>
      <c r="BA796" s="140">
        <f>100-AY796</f>
        <v>4.9000000000000057</v>
      </c>
      <c r="BB796" s="140">
        <f t="shared" si="14"/>
        <v>42.858526144455752</v>
      </c>
      <c r="BC796" s="139">
        <v>34</v>
      </c>
      <c r="BD796" s="139">
        <f>BC796*AI796/(BG796+BE796+BC796+BA796)</f>
        <v>15.772126144455747</v>
      </c>
      <c r="BE796" s="139">
        <v>20.100000000000001</v>
      </c>
      <c r="BF796" s="139">
        <f>BE796*AI796/100</f>
        <v>9.1656000000000013</v>
      </c>
      <c r="BG796" s="139">
        <v>39.299999999999997</v>
      </c>
      <c r="BH796" s="139">
        <f>BG796*AI796/100</f>
        <v>17.9208</v>
      </c>
      <c r="BI796" s="272">
        <v>0.75</v>
      </c>
      <c r="BJ796" s="116" t="s">
        <v>792</v>
      </c>
      <c r="BK796" s="211" t="s">
        <v>409</v>
      </c>
      <c r="BL796" s="211" t="s">
        <v>409</v>
      </c>
      <c r="BM796" s="211">
        <v>757</v>
      </c>
      <c r="BN796" s="211">
        <v>9.1999999999999993</v>
      </c>
      <c r="BO796" s="211">
        <v>90.8</v>
      </c>
      <c r="BP796" s="211" t="s">
        <v>409</v>
      </c>
      <c r="BQ796" s="211" t="s">
        <v>409</v>
      </c>
      <c r="BR796" s="211" t="s">
        <v>409</v>
      </c>
      <c r="BS796" s="211" t="s">
        <v>409</v>
      </c>
      <c r="BT796" s="210">
        <v>0</v>
      </c>
      <c r="BU796" s="258">
        <v>44.614792257341875</v>
      </c>
      <c r="BV796" s="138">
        <v>0.3804776119402985</v>
      </c>
    </row>
    <row r="797" spans="1:74">
      <c r="A797" s="116">
        <v>44</v>
      </c>
      <c r="B797" s="116">
        <f>COUNTIFS($D$2:D797,D797,$F$2:F797,F797)</f>
        <v>1</v>
      </c>
      <c r="C797" s="189">
        <v>10232</v>
      </c>
      <c r="D797" s="154" t="s">
        <v>273</v>
      </c>
      <c r="E797" s="152" t="s">
        <v>1406</v>
      </c>
      <c r="F797" s="152">
        <v>6601090188</v>
      </c>
      <c r="G797" s="152">
        <f t="shared" si="11"/>
        <v>53</v>
      </c>
      <c r="H797" s="152" t="s">
        <v>1680</v>
      </c>
      <c r="I797" s="274" t="s">
        <v>93</v>
      </c>
      <c r="J797" s="153" t="s">
        <v>812</v>
      </c>
      <c r="K797" s="152" t="s">
        <v>670</v>
      </c>
      <c r="L797" s="152">
        <v>16</v>
      </c>
      <c r="M797" s="152" t="s">
        <v>1665</v>
      </c>
      <c r="N797" s="287" t="s">
        <v>409</v>
      </c>
      <c r="P797" s="152" t="s">
        <v>1659</v>
      </c>
      <c r="Q797" s="116"/>
      <c r="R797" s="116"/>
      <c r="S797" s="261" t="s">
        <v>1521</v>
      </c>
      <c r="T797" s="286" t="s">
        <v>1515</v>
      </c>
      <c r="U797" s="261" t="s">
        <v>1477</v>
      </c>
      <c r="V797" s="264" t="s">
        <v>1514</v>
      </c>
      <c r="W797" s="261" t="s">
        <v>1511</v>
      </c>
      <c r="X797" s="260" t="s">
        <v>1477</v>
      </c>
      <c r="Y797" s="260" t="s">
        <v>1477</v>
      </c>
      <c r="AB797" s="112"/>
      <c r="AC797" s="218">
        <v>134062</v>
      </c>
      <c r="AD797" s="218">
        <v>33516</v>
      </c>
      <c r="AE797" s="112"/>
      <c r="AF797" s="112"/>
      <c r="AG797" s="127" t="s">
        <v>777</v>
      </c>
      <c r="AH797" s="147">
        <v>7.56</v>
      </c>
      <c r="AI797" s="146">
        <v>5.4</v>
      </c>
      <c r="AJ797" s="145">
        <v>86.7</v>
      </c>
      <c r="AK797" s="277">
        <v>4.7</v>
      </c>
      <c r="AL797" s="144">
        <v>0.1</v>
      </c>
      <c r="AM797" s="280">
        <v>2.4</v>
      </c>
      <c r="AN797" s="259" t="s">
        <v>124</v>
      </c>
      <c r="AO797" s="265">
        <v>5.8</v>
      </c>
      <c r="AP797" s="265">
        <v>0</v>
      </c>
      <c r="AQ797" s="116">
        <v>59.5</v>
      </c>
      <c r="AR797" s="139">
        <v>40.4</v>
      </c>
      <c r="AS797" s="142">
        <f t="shared" si="12"/>
        <v>1.4727722772277227</v>
      </c>
      <c r="AT797" s="141">
        <v>0.2</v>
      </c>
      <c r="AU797" s="259" t="s">
        <v>124</v>
      </c>
      <c r="AV797" s="116">
        <v>6.5</v>
      </c>
      <c r="AW797" s="118">
        <v>9.6999999999999993</v>
      </c>
      <c r="AX797" s="140">
        <f t="shared" si="13"/>
        <v>3.9028485683987273</v>
      </c>
      <c r="AY797" s="116">
        <v>95.5</v>
      </c>
      <c r="AZ797" s="116">
        <v>64538</v>
      </c>
      <c r="BA797" s="140">
        <f>100-AY797</f>
        <v>4.5</v>
      </c>
      <c r="BB797" s="140">
        <f t="shared" si="14"/>
        <v>4.9882485683987277</v>
      </c>
      <c r="BC797" s="139">
        <v>42.6</v>
      </c>
      <c r="BD797" s="139">
        <f>BC797*AI797/(BG797+BE797+BC797+BA797)</f>
        <v>2.4394485683987273</v>
      </c>
      <c r="BE797" s="139">
        <v>27.1</v>
      </c>
      <c r="BF797" s="139">
        <f>BE797*AI797/100</f>
        <v>1.4634</v>
      </c>
      <c r="BG797" s="139">
        <v>20.100000000000001</v>
      </c>
      <c r="BH797" s="139">
        <f>BG797*AI797/100</f>
        <v>1.0854000000000001</v>
      </c>
      <c r="BI797" s="272">
        <v>6.2E-2</v>
      </c>
      <c r="BJ797" s="116" t="s">
        <v>778</v>
      </c>
      <c r="BK797" s="211" t="s">
        <v>409</v>
      </c>
      <c r="BL797" s="211" t="s">
        <v>409</v>
      </c>
      <c r="BM797" s="211">
        <v>22125</v>
      </c>
      <c r="BN797" s="211">
        <v>86.8</v>
      </c>
      <c r="BO797" s="211">
        <v>13.2</v>
      </c>
      <c r="BP797" s="211" t="s">
        <v>409</v>
      </c>
      <c r="BQ797" s="211" t="s">
        <v>409</v>
      </c>
      <c r="BR797" s="211" t="s">
        <v>409</v>
      </c>
      <c r="BS797" s="211" t="s">
        <v>409</v>
      </c>
      <c r="BT797" s="210">
        <v>0</v>
      </c>
      <c r="BU797" s="258">
        <v>91.806694826724808</v>
      </c>
      <c r="BV797" s="138">
        <v>13.475386666666667</v>
      </c>
    </row>
    <row r="798" spans="1:74">
      <c r="A798" s="116">
        <v>45</v>
      </c>
      <c r="B798" s="116">
        <f>COUNTIFS($D$2:D798,D798,$F$2:F798,F798)</f>
        <v>1</v>
      </c>
      <c r="C798" s="189">
        <v>10233</v>
      </c>
      <c r="D798" s="154" t="s">
        <v>1685</v>
      </c>
      <c r="E798" s="152" t="s">
        <v>1684</v>
      </c>
      <c r="F798" s="152">
        <v>6351102054</v>
      </c>
      <c r="G798" s="152">
        <f t="shared" si="11"/>
        <v>56</v>
      </c>
      <c r="H798" s="152" t="s">
        <v>1680</v>
      </c>
      <c r="I798" s="274" t="s">
        <v>1683</v>
      </c>
      <c r="J798" s="153" t="s">
        <v>812</v>
      </c>
      <c r="K798" s="152" t="s">
        <v>670</v>
      </c>
      <c r="L798" s="152">
        <v>1</v>
      </c>
      <c r="M798" s="152" t="s">
        <v>1397</v>
      </c>
      <c r="N798" s="116" t="s">
        <v>409</v>
      </c>
      <c r="P798" s="116" t="s">
        <v>1682</v>
      </c>
      <c r="Q798" s="116"/>
      <c r="R798" s="116"/>
      <c r="S798" s="261" t="s">
        <v>1477</v>
      </c>
      <c r="T798" s="261" t="s">
        <v>1477</v>
      </c>
      <c r="U798" s="261" t="s">
        <v>1477</v>
      </c>
      <c r="V798" s="262" t="s">
        <v>1502</v>
      </c>
      <c r="W798" s="261" t="s">
        <v>1477</v>
      </c>
      <c r="X798" s="260" t="s">
        <v>1477</v>
      </c>
      <c r="Y798" s="260" t="s">
        <v>1477</v>
      </c>
      <c r="AB798" s="112"/>
      <c r="AC798" s="218">
        <v>2856</v>
      </c>
      <c r="AD798" s="218">
        <v>71</v>
      </c>
      <c r="AE798" s="112"/>
      <c r="AF798" s="112"/>
      <c r="AG798" s="127" t="s">
        <v>781</v>
      </c>
      <c r="AH798" s="147">
        <v>70</v>
      </c>
      <c r="AI798" s="146">
        <v>24.2</v>
      </c>
      <c r="AJ798" s="145">
        <v>3.86</v>
      </c>
      <c r="AK798" s="277">
        <v>60.7</v>
      </c>
      <c r="AL798" s="144">
        <v>2.46</v>
      </c>
      <c r="AM798" s="139">
        <v>3.52</v>
      </c>
      <c r="AN798" s="259" t="s">
        <v>124</v>
      </c>
      <c r="AO798" s="278">
        <v>9.09</v>
      </c>
      <c r="AP798" s="259" t="s">
        <v>124</v>
      </c>
      <c r="AQ798" s="116">
        <v>45.8</v>
      </c>
      <c r="AR798" s="116">
        <v>54.2</v>
      </c>
      <c r="AS798" s="142">
        <f t="shared" si="12"/>
        <v>0.84501845018450172</v>
      </c>
      <c r="AT798" s="259" t="s">
        <v>124</v>
      </c>
      <c r="AU798" s="259" t="s">
        <v>124</v>
      </c>
      <c r="AV798" s="139">
        <v>6.85</v>
      </c>
      <c r="AW798" s="139">
        <v>7.99</v>
      </c>
      <c r="AX798" s="140">
        <f t="shared" si="13"/>
        <v>8.9418628454452396</v>
      </c>
      <c r="AY798" s="259" t="s">
        <v>124</v>
      </c>
      <c r="AZ798" s="259" t="s">
        <v>124</v>
      </c>
      <c r="BA798" s="259" t="s">
        <v>124</v>
      </c>
      <c r="BB798" s="140">
        <f t="shared" si="14"/>
        <v>24.2</v>
      </c>
      <c r="BC798" s="139">
        <v>15.3</v>
      </c>
      <c r="BD798" s="139">
        <f>BC798*AI798/(BG798+BE798+BC798)</f>
        <v>3.7897645854657114</v>
      </c>
      <c r="BE798" s="139">
        <v>20.8</v>
      </c>
      <c r="BF798" s="139">
        <f>BE798*AI798/(BG798+BE798+BC798)</f>
        <v>5.1520982599795291</v>
      </c>
      <c r="BG798" s="139">
        <v>61.6</v>
      </c>
      <c r="BH798" s="139">
        <f>BG798*AI798/(BG798+BE798+BC798)</f>
        <v>15.25813715455476</v>
      </c>
      <c r="BI798" s="259" t="s">
        <v>124</v>
      </c>
      <c r="BJ798" s="116" t="s">
        <v>173</v>
      </c>
      <c r="BK798" s="211" t="s">
        <v>409</v>
      </c>
      <c r="BL798" s="211" t="s">
        <v>409</v>
      </c>
      <c r="BM798" s="211">
        <v>263</v>
      </c>
      <c r="BN798" s="213">
        <v>4.9000000000000004</v>
      </c>
      <c r="BO798" s="213">
        <v>95.1</v>
      </c>
      <c r="BP798" s="211" t="s">
        <v>409</v>
      </c>
      <c r="BQ798" s="211" t="s">
        <v>409</v>
      </c>
      <c r="BR798" s="211" t="s">
        <v>409</v>
      </c>
      <c r="BS798" s="212" t="s">
        <v>409</v>
      </c>
      <c r="BT798" s="275">
        <v>0</v>
      </c>
      <c r="BU798" s="258">
        <v>3.3666600673134033</v>
      </c>
      <c r="BV798" s="138">
        <v>0.1015223880597015</v>
      </c>
    </row>
    <row r="799" spans="1:74">
      <c r="A799" s="116">
        <v>46</v>
      </c>
      <c r="B799" s="116">
        <f>COUNTIFS($D$2:D799,D799,$F$2:F799,F799)</f>
        <v>2</v>
      </c>
      <c r="C799" s="189">
        <v>10234</v>
      </c>
      <c r="D799" s="154" t="s">
        <v>274</v>
      </c>
      <c r="E799" s="152" t="s">
        <v>1681</v>
      </c>
      <c r="F799" s="152">
        <v>5810161346</v>
      </c>
      <c r="G799" s="152">
        <f t="shared" si="11"/>
        <v>61</v>
      </c>
      <c r="H799" s="152" t="s">
        <v>1680</v>
      </c>
      <c r="I799" s="274" t="s">
        <v>275</v>
      </c>
      <c r="J799" s="153" t="s">
        <v>812</v>
      </c>
      <c r="K799" s="152" t="s">
        <v>670</v>
      </c>
      <c r="L799" s="152">
        <v>16</v>
      </c>
      <c r="M799" s="152" t="s">
        <v>836</v>
      </c>
      <c r="N799" s="287" t="s">
        <v>409</v>
      </c>
      <c r="P799" s="152" t="s">
        <v>1659</v>
      </c>
      <c r="Q799" s="116"/>
      <c r="R799" s="116"/>
      <c r="S799" s="261" t="s">
        <v>1521</v>
      </c>
      <c r="T799" s="286" t="s">
        <v>1515</v>
      </c>
      <c r="U799" s="261" t="s">
        <v>1477</v>
      </c>
      <c r="V799" s="264" t="s">
        <v>1514</v>
      </c>
      <c r="W799" s="261" t="s">
        <v>1511</v>
      </c>
      <c r="X799" s="260" t="s">
        <v>1477</v>
      </c>
      <c r="Y799" s="260" t="s">
        <v>1477</v>
      </c>
      <c r="AB799" s="112"/>
      <c r="AC799" s="218">
        <v>131780</v>
      </c>
      <c r="AD799" s="218">
        <v>32945</v>
      </c>
      <c r="AE799" s="112"/>
      <c r="AF799" s="112"/>
      <c r="AG799" s="127" t="s">
        <v>777</v>
      </c>
      <c r="AH799" s="147">
        <v>1.57</v>
      </c>
      <c r="AI799" s="146">
        <v>4.22</v>
      </c>
      <c r="AJ799" s="145">
        <v>93.8</v>
      </c>
      <c r="AK799" s="277">
        <v>1.2</v>
      </c>
      <c r="AL799" s="144">
        <v>0.2</v>
      </c>
      <c r="AM799" s="280">
        <v>10.8</v>
      </c>
      <c r="AN799" s="259" t="s">
        <v>124</v>
      </c>
      <c r="AO799" s="265" t="s">
        <v>124</v>
      </c>
      <c r="AP799" s="265">
        <v>0</v>
      </c>
      <c r="AQ799" s="116">
        <v>74</v>
      </c>
      <c r="AR799" s="139">
        <v>26.6</v>
      </c>
      <c r="AS799" s="142">
        <f t="shared" si="12"/>
        <v>2.7819548872180451</v>
      </c>
      <c r="AT799" s="141">
        <v>0</v>
      </c>
      <c r="AU799" s="259" t="s">
        <v>124</v>
      </c>
      <c r="AV799" s="116">
        <v>0.1</v>
      </c>
      <c r="AW799" s="118">
        <v>0.2</v>
      </c>
      <c r="AX799" s="140">
        <f t="shared" si="13"/>
        <v>3.5415733615580018</v>
      </c>
      <c r="AY799" s="116">
        <v>95.5</v>
      </c>
      <c r="AZ799" s="116">
        <v>47108</v>
      </c>
      <c r="BA799" s="140">
        <f>100-AY799</f>
        <v>4.5</v>
      </c>
      <c r="BB799" s="140">
        <f t="shared" si="14"/>
        <v>3.8698893615580019</v>
      </c>
      <c r="BC799" s="139">
        <v>29.5</v>
      </c>
      <c r="BD799" s="139">
        <f>BC799*AI799/(BG799+BE799+BC799+BA799)</f>
        <v>1.3176333615580016</v>
      </c>
      <c r="BE799" s="139">
        <v>52.7</v>
      </c>
      <c r="BF799" s="139">
        <f>BE799*AI799/100</f>
        <v>2.2239400000000002</v>
      </c>
      <c r="BG799" s="139">
        <v>7.78</v>
      </c>
      <c r="BH799" s="139">
        <f>BG799*AI799/100</f>
        <v>0.328316</v>
      </c>
      <c r="BI799" s="272">
        <v>1.0999999999999999E-2</v>
      </c>
      <c r="BJ799" s="116" t="s">
        <v>778</v>
      </c>
      <c r="BK799" s="211" t="s">
        <v>409</v>
      </c>
      <c r="BL799" s="211" t="s">
        <v>409</v>
      </c>
      <c r="BM799" s="211">
        <v>58114</v>
      </c>
      <c r="BN799" s="215">
        <v>93.4</v>
      </c>
      <c r="BO799" s="211">
        <v>6.6</v>
      </c>
      <c r="BP799" s="211" t="s">
        <v>409</v>
      </c>
      <c r="BQ799" s="211" t="s">
        <v>409</v>
      </c>
      <c r="BR799" s="211" t="s">
        <v>409</v>
      </c>
      <c r="BS799" s="211" t="s">
        <v>409</v>
      </c>
      <c r="BT799" s="210">
        <v>0</v>
      </c>
      <c r="BU799" s="258">
        <v>90.52865821140054</v>
      </c>
      <c r="BV799" s="138">
        <v>26.311382352941173</v>
      </c>
    </row>
    <row r="800" spans="1:74">
      <c r="A800" s="116">
        <v>47</v>
      </c>
      <c r="B800" s="116">
        <f>COUNTIFS($D$2:D800,D800,$F$2:F800,F800)</f>
        <v>1</v>
      </c>
      <c r="C800" s="189">
        <v>10240</v>
      </c>
      <c r="D800" s="154" t="s">
        <v>501</v>
      </c>
      <c r="E800" s="152" t="s">
        <v>870</v>
      </c>
      <c r="F800" s="152">
        <v>415618085</v>
      </c>
      <c r="G800" s="152">
        <f t="shared" si="11"/>
        <v>78</v>
      </c>
      <c r="H800" s="152" t="s">
        <v>1674</v>
      </c>
      <c r="I800" s="274" t="s">
        <v>1265</v>
      </c>
      <c r="J800" s="194" t="s">
        <v>1031</v>
      </c>
      <c r="K800" s="152" t="s">
        <v>670</v>
      </c>
      <c r="L800" s="152">
        <v>11</v>
      </c>
      <c r="M800" s="152" t="s">
        <v>1489</v>
      </c>
      <c r="N800" s="287" t="s">
        <v>409</v>
      </c>
      <c r="P800" s="152" t="s">
        <v>1659</v>
      </c>
      <c r="Q800" s="116"/>
      <c r="R800" s="116"/>
      <c r="S800" s="261" t="s">
        <v>1521</v>
      </c>
      <c r="T800" s="286" t="s">
        <v>1515</v>
      </c>
      <c r="U800" s="261" t="s">
        <v>1477</v>
      </c>
      <c r="V800" s="264" t="s">
        <v>1514</v>
      </c>
      <c r="W800" s="261" t="s">
        <v>1511</v>
      </c>
      <c r="X800" s="260" t="s">
        <v>1477</v>
      </c>
      <c r="Y800" s="260" t="s">
        <v>1477</v>
      </c>
      <c r="AB800" s="112"/>
      <c r="AC800" s="218">
        <v>45228</v>
      </c>
      <c r="AD800" s="218">
        <v>452</v>
      </c>
      <c r="AE800" s="112"/>
      <c r="AF800" s="112"/>
      <c r="AG800" s="127" t="s">
        <v>1029</v>
      </c>
      <c r="AH800" s="147">
        <v>75.2</v>
      </c>
      <c r="AI800" s="146">
        <v>12.5</v>
      </c>
      <c r="AJ800" s="145">
        <v>10.4</v>
      </c>
      <c r="AK800" s="277">
        <v>54.1</v>
      </c>
      <c r="AL800" s="144">
        <v>0.4</v>
      </c>
      <c r="AM800" s="280">
        <v>1</v>
      </c>
      <c r="AN800" s="259" t="s">
        <v>124</v>
      </c>
      <c r="AO800" s="265">
        <v>5.7</v>
      </c>
      <c r="AP800" s="265">
        <v>0.01</v>
      </c>
      <c r="AQ800" s="116">
        <v>46</v>
      </c>
      <c r="AR800" s="139">
        <v>54</v>
      </c>
      <c r="AS800" s="142">
        <f t="shared" si="12"/>
        <v>0.85185185185185186</v>
      </c>
      <c r="AT800" s="141">
        <v>1.2</v>
      </c>
      <c r="AU800" s="259" t="s">
        <v>124</v>
      </c>
      <c r="AV800" s="116">
        <v>9.3000000000000007</v>
      </c>
      <c r="AW800" s="118">
        <v>17.7</v>
      </c>
      <c r="AX800" s="140">
        <f t="shared" si="13"/>
        <v>4.5029958677685951</v>
      </c>
      <c r="AY800" s="116">
        <v>95.7</v>
      </c>
      <c r="AZ800" s="116">
        <v>57191</v>
      </c>
      <c r="BA800" s="140">
        <f>100-AY800</f>
        <v>4.2999999999999972</v>
      </c>
      <c r="BB800" s="140">
        <f t="shared" si="14"/>
        <v>11.602995867768595</v>
      </c>
      <c r="BC800" s="139">
        <v>9.8000000000000007</v>
      </c>
      <c r="BD800" s="139">
        <f>BC800*AI800/(BG800+BE800+BC800+BA800)</f>
        <v>1.2654958677685955</v>
      </c>
      <c r="BE800" s="139">
        <v>25.9</v>
      </c>
      <c r="BF800" s="139">
        <f>BE800*AI800/100</f>
        <v>3.2374999999999998</v>
      </c>
      <c r="BG800" s="139">
        <v>56.8</v>
      </c>
      <c r="BH800" s="139">
        <f>BG800*AI800/100</f>
        <v>7.1</v>
      </c>
      <c r="BI800" s="272">
        <v>2.21</v>
      </c>
      <c r="BJ800" s="116" t="s">
        <v>173</v>
      </c>
      <c r="BK800" s="211">
        <v>5.6</v>
      </c>
      <c r="BL800" s="211">
        <v>4.3</v>
      </c>
      <c r="BM800" s="211" t="s">
        <v>409</v>
      </c>
      <c r="BN800" s="211" t="s">
        <v>409</v>
      </c>
      <c r="BO800" s="211" t="s">
        <v>409</v>
      </c>
      <c r="BP800" s="211" t="s">
        <v>409</v>
      </c>
      <c r="BQ800" s="211" t="s">
        <v>409</v>
      </c>
      <c r="BR800" s="211" t="s">
        <v>409</v>
      </c>
      <c r="BS800" s="211" t="s">
        <v>409</v>
      </c>
      <c r="BT800" s="211" t="s">
        <v>409</v>
      </c>
      <c r="BU800" s="258">
        <v>0.43493009261990445</v>
      </c>
      <c r="BV800" s="138">
        <v>8.8029850746268651E-2</v>
      </c>
    </row>
    <row r="801" spans="1:74">
      <c r="A801" s="116">
        <v>48</v>
      </c>
      <c r="B801" s="116">
        <f>COUNTIFS($D$2:D801,D801,$F$2:F801,F801)</f>
        <v>1</v>
      </c>
      <c r="C801" s="189">
        <v>10242</v>
      </c>
      <c r="D801" s="154" t="s">
        <v>1679</v>
      </c>
      <c r="E801" s="152" t="s">
        <v>1678</v>
      </c>
      <c r="F801" s="152">
        <v>6951065308</v>
      </c>
      <c r="G801" s="152">
        <f t="shared" si="11"/>
        <v>50</v>
      </c>
      <c r="H801" s="152" t="s">
        <v>1674</v>
      </c>
      <c r="I801" s="274" t="s">
        <v>1677</v>
      </c>
      <c r="J801" s="153" t="s">
        <v>812</v>
      </c>
      <c r="K801" s="152" t="s">
        <v>670</v>
      </c>
      <c r="L801" s="152">
        <v>3</v>
      </c>
      <c r="M801" s="152" t="s">
        <v>1261</v>
      </c>
      <c r="N801" s="116" t="s">
        <v>822</v>
      </c>
      <c r="P801" s="116" t="s">
        <v>1676</v>
      </c>
      <c r="Q801" s="116"/>
      <c r="R801" s="116"/>
      <c r="S801" s="261" t="s">
        <v>1477</v>
      </c>
      <c r="T801" s="261" t="s">
        <v>1477</v>
      </c>
      <c r="U801" s="261" t="s">
        <v>1477</v>
      </c>
      <c r="V801" s="262" t="s">
        <v>1502</v>
      </c>
      <c r="W801" s="261" t="s">
        <v>1511</v>
      </c>
      <c r="X801" s="260" t="s">
        <v>1477</v>
      </c>
      <c r="Y801" s="260" t="s">
        <v>1477</v>
      </c>
      <c r="AB801" s="112"/>
      <c r="AC801" s="218">
        <v>24238</v>
      </c>
      <c r="AD801" s="218">
        <v>242</v>
      </c>
      <c r="AE801" s="112"/>
      <c r="AF801" s="112"/>
      <c r="AG801" s="127" t="s">
        <v>777</v>
      </c>
      <c r="AH801" s="147">
        <v>70.099999999999994</v>
      </c>
      <c r="AI801" s="146">
        <v>19</v>
      </c>
      <c r="AJ801" s="145">
        <v>6.6</v>
      </c>
      <c r="AK801" s="277">
        <v>64.8</v>
      </c>
      <c r="AL801" s="144">
        <v>3.16</v>
      </c>
      <c r="AM801" s="139">
        <v>4.5199999999999996</v>
      </c>
      <c r="AN801" s="259" t="s">
        <v>124</v>
      </c>
      <c r="AO801" s="278">
        <v>4.7699999999999996</v>
      </c>
      <c r="AP801" s="259" t="s">
        <v>124</v>
      </c>
      <c r="AQ801" s="116">
        <v>28.5</v>
      </c>
      <c r="AR801" s="116">
        <v>71.5</v>
      </c>
      <c r="AS801" s="142">
        <f t="shared" si="12"/>
        <v>0.39860139860139859</v>
      </c>
      <c r="AT801" s="259">
        <v>0.5</v>
      </c>
      <c r="AU801" s="259" t="s">
        <v>124</v>
      </c>
      <c r="AV801" s="139">
        <v>12.3</v>
      </c>
      <c r="AW801" s="139">
        <v>39.299999999999997</v>
      </c>
      <c r="AX801" s="140">
        <f t="shared" si="13"/>
        <v>7.3373983739837394</v>
      </c>
      <c r="AY801" s="259" t="s">
        <v>124</v>
      </c>
      <c r="AZ801" s="259" t="s">
        <v>124</v>
      </c>
      <c r="BA801" s="259" t="s">
        <v>124</v>
      </c>
      <c r="BB801" s="140">
        <f t="shared" si="14"/>
        <v>18.999999999999996</v>
      </c>
      <c r="BC801" s="139">
        <v>21.5</v>
      </c>
      <c r="BD801" s="139">
        <f>BC801*AI801/(BG801+BE801+BC801)</f>
        <v>4.1514227642276422</v>
      </c>
      <c r="BE801" s="139">
        <v>16.5</v>
      </c>
      <c r="BF801" s="139">
        <f>BE801*AI801/(BG801+BE801+BC801)</f>
        <v>3.1859756097560972</v>
      </c>
      <c r="BG801" s="139">
        <v>60.4</v>
      </c>
      <c r="BH801" s="139">
        <f>BG801*AI801/(BG801+BE801+BC801)</f>
        <v>11.662601626016258</v>
      </c>
      <c r="BI801" s="259" t="s">
        <v>124</v>
      </c>
      <c r="BJ801" s="116" t="s">
        <v>173</v>
      </c>
      <c r="BK801" s="211" t="s">
        <v>409</v>
      </c>
      <c r="BL801" s="211" t="s">
        <v>409</v>
      </c>
      <c r="BM801" s="211">
        <v>1177</v>
      </c>
      <c r="BN801" s="211">
        <v>9.5</v>
      </c>
      <c r="BO801" s="211">
        <v>90.5</v>
      </c>
      <c r="BP801" s="211" t="s">
        <v>409</v>
      </c>
      <c r="BQ801" s="211" t="s">
        <v>409</v>
      </c>
      <c r="BR801" s="211" t="s">
        <v>409</v>
      </c>
      <c r="BS801" s="211" t="s">
        <v>409</v>
      </c>
      <c r="BT801" s="210">
        <v>0</v>
      </c>
      <c r="BU801" s="258">
        <v>5.1424408380646129</v>
      </c>
      <c r="BV801" s="138">
        <v>0.42645833333333333</v>
      </c>
    </row>
    <row r="802" spans="1:74">
      <c r="A802" s="116">
        <v>49</v>
      </c>
      <c r="B802" s="116">
        <f>COUNTIFS($D$2:D802,D802,$F$2:F802,F802)</f>
        <v>1</v>
      </c>
      <c r="C802" s="189">
        <v>10243</v>
      </c>
      <c r="D802" s="154" t="s">
        <v>1675</v>
      </c>
      <c r="E802" s="152" t="s">
        <v>826</v>
      </c>
      <c r="F802" s="152">
        <v>520716252</v>
      </c>
      <c r="G802" s="152">
        <f t="shared" si="11"/>
        <v>67</v>
      </c>
      <c r="H802" s="152" t="s">
        <v>1674</v>
      </c>
      <c r="I802" s="274" t="s">
        <v>150</v>
      </c>
      <c r="J802" s="153" t="s">
        <v>812</v>
      </c>
      <c r="K802" s="152" t="s">
        <v>670</v>
      </c>
      <c r="L802" s="152">
        <v>3</v>
      </c>
      <c r="M802" s="152" t="s">
        <v>844</v>
      </c>
      <c r="N802" s="287" t="s">
        <v>409</v>
      </c>
      <c r="P802" s="152" t="s">
        <v>1659</v>
      </c>
      <c r="Q802" s="116"/>
      <c r="R802" s="116"/>
      <c r="S802" s="261" t="s">
        <v>1477</v>
      </c>
      <c r="T802" s="261" t="s">
        <v>1477</v>
      </c>
      <c r="U802" s="261" t="s">
        <v>1477</v>
      </c>
      <c r="V802" s="262" t="s">
        <v>1502</v>
      </c>
      <c r="W802" s="261" t="s">
        <v>1477</v>
      </c>
      <c r="X802" s="260" t="s">
        <v>1477</v>
      </c>
      <c r="Y802" s="260" t="s">
        <v>1477</v>
      </c>
      <c r="Z802" s="260" t="s">
        <v>1477</v>
      </c>
      <c r="AA802" s="288" t="s">
        <v>1502</v>
      </c>
      <c r="AB802" s="211"/>
      <c r="AC802" s="218" t="s">
        <v>1477</v>
      </c>
      <c r="AD802" s="218" t="s">
        <v>1477</v>
      </c>
      <c r="AE802" s="112"/>
      <c r="AF802" s="112"/>
      <c r="AG802" s="127" t="s">
        <v>777</v>
      </c>
      <c r="AH802" s="147">
        <v>47.4</v>
      </c>
      <c r="AI802" s="146">
        <v>46.7</v>
      </c>
      <c r="AJ802" s="145">
        <v>3.43</v>
      </c>
      <c r="AK802" s="277">
        <v>34.299999999999997</v>
      </c>
      <c r="AL802" s="144">
        <v>1.1399999999999999</v>
      </c>
      <c r="AM802" s="139">
        <v>2.41</v>
      </c>
      <c r="AN802" s="259" t="s">
        <v>124</v>
      </c>
      <c r="AO802" s="278">
        <v>3.27</v>
      </c>
      <c r="AP802" s="259" t="s">
        <v>124</v>
      </c>
      <c r="AQ802" s="116">
        <v>39.299999999999997</v>
      </c>
      <c r="AR802" s="116">
        <v>60.7</v>
      </c>
      <c r="AS802" s="142">
        <f t="shared" si="12"/>
        <v>0.64744645799011524</v>
      </c>
      <c r="AT802" s="259" t="s">
        <v>124</v>
      </c>
      <c r="AU802" s="259" t="s">
        <v>124</v>
      </c>
      <c r="AV802" s="139">
        <v>2.81</v>
      </c>
      <c r="AW802" s="139">
        <v>4.8499999999999996</v>
      </c>
      <c r="AX802" s="140">
        <f t="shared" si="13"/>
        <v>21.109594882729212</v>
      </c>
      <c r="AY802" s="259" t="s">
        <v>124</v>
      </c>
      <c r="AZ802" s="259" t="s">
        <v>124</v>
      </c>
      <c r="BA802" s="259" t="s">
        <v>124</v>
      </c>
      <c r="BB802" s="140">
        <f t="shared" si="14"/>
        <v>46.7</v>
      </c>
      <c r="BC802" s="139">
        <v>16.899999999999999</v>
      </c>
      <c r="BD802" s="139">
        <f>BC802*AI802/(BG802+BE802+BC802)</f>
        <v>8.4139658848614065</v>
      </c>
      <c r="BE802" s="139">
        <v>25.5</v>
      </c>
      <c r="BF802" s="139">
        <f>BE802*AI802/(BG802+BE802+BC802)</f>
        <v>12.695628997867804</v>
      </c>
      <c r="BG802" s="139">
        <v>51.4</v>
      </c>
      <c r="BH802" s="139">
        <f>BG802*AI802/(BG802+BE802+BC802)</f>
        <v>25.590405117270787</v>
      </c>
      <c r="BI802" s="259" t="s">
        <v>124</v>
      </c>
      <c r="BJ802" s="118" t="s">
        <v>793</v>
      </c>
      <c r="BK802" s="211" t="s">
        <v>409</v>
      </c>
      <c r="BL802" s="211" t="s">
        <v>409</v>
      </c>
      <c r="BM802" s="211">
        <v>294</v>
      </c>
      <c r="BN802" s="211">
        <v>12.2</v>
      </c>
      <c r="BO802" s="211">
        <v>87.8</v>
      </c>
      <c r="BP802" s="211" t="s">
        <v>409</v>
      </c>
      <c r="BQ802" s="211" t="s">
        <v>409</v>
      </c>
      <c r="BR802" s="211" t="s">
        <v>409</v>
      </c>
      <c r="BS802" s="211" t="s">
        <v>409</v>
      </c>
      <c r="BT802" s="210">
        <v>0</v>
      </c>
      <c r="BU802" s="258">
        <v>35.448605177180198</v>
      </c>
      <c r="BV802" s="138">
        <v>9.5627118644067796E-2</v>
      </c>
    </row>
    <row r="803" spans="1:74">
      <c r="A803" s="116">
        <v>50</v>
      </c>
      <c r="B803" s="116">
        <f>COUNTIFS($D$2:D803,D803,$F$2:F803,F803)</f>
        <v>2</v>
      </c>
      <c r="C803" s="189">
        <v>10249</v>
      </c>
      <c r="D803" s="154" t="s">
        <v>581</v>
      </c>
      <c r="E803" s="152" t="s">
        <v>831</v>
      </c>
      <c r="F803" s="152">
        <v>385916420</v>
      </c>
      <c r="G803" s="152">
        <f t="shared" si="11"/>
        <v>81</v>
      </c>
      <c r="H803" s="152" t="s">
        <v>1674</v>
      </c>
      <c r="I803" s="274" t="s">
        <v>1673</v>
      </c>
      <c r="J803" s="153" t="s">
        <v>812</v>
      </c>
      <c r="K803" s="152" t="s">
        <v>670</v>
      </c>
      <c r="L803" s="152">
        <v>6</v>
      </c>
      <c r="M803" s="152" t="s">
        <v>1665</v>
      </c>
      <c r="N803" s="287" t="s">
        <v>409</v>
      </c>
      <c r="P803" s="152" t="s">
        <v>1659</v>
      </c>
      <c r="Q803" s="116"/>
      <c r="R803" s="116"/>
      <c r="S803" s="261" t="s">
        <v>1521</v>
      </c>
      <c r="T803" s="286" t="s">
        <v>1515</v>
      </c>
      <c r="U803" s="261" t="s">
        <v>1477</v>
      </c>
      <c r="V803" s="264" t="s">
        <v>1514</v>
      </c>
      <c r="W803" s="261" t="s">
        <v>1511</v>
      </c>
      <c r="X803" s="260" t="s">
        <v>1477</v>
      </c>
      <c r="Y803" s="260" t="s">
        <v>1477</v>
      </c>
      <c r="AB803" s="112"/>
      <c r="AC803" s="218">
        <v>243015</v>
      </c>
      <c r="AD803" s="218">
        <v>60</v>
      </c>
      <c r="AE803" s="112"/>
      <c r="AF803" s="112"/>
      <c r="AG803" s="127" t="s">
        <v>777</v>
      </c>
      <c r="AH803" s="147">
        <v>1.44</v>
      </c>
      <c r="AI803" s="146">
        <v>4.59</v>
      </c>
      <c r="AJ803" s="145">
        <v>93.3</v>
      </c>
      <c r="AK803" s="277">
        <v>1</v>
      </c>
      <c r="AL803" s="144">
        <v>0.1</v>
      </c>
      <c r="AM803" s="280">
        <v>6.8</v>
      </c>
      <c r="AN803" s="259" t="s">
        <v>124</v>
      </c>
      <c r="AO803" s="265">
        <v>0.3</v>
      </c>
      <c r="AP803" s="265">
        <v>0</v>
      </c>
      <c r="AQ803" s="116">
        <v>56.8</v>
      </c>
      <c r="AR803" s="139">
        <v>44.2</v>
      </c>
      <c r="AS803" s="142">
        <f t="shared" si="12"/>
        <v>1.2850678733031673</v>
      </c>
      <c r="AT803" s="141">
        <v>0</v>
      </c>
      <c r="AU803" s="259" t="s">
        <v>124</v>
      </c>
      <c r="AV803" s="116">
        <v>9.5</v>
      </c>
      <c r="AW803" s="118">
        <v>12.4</v>
      </c>
      <c r="AX803" s="140">
        <f t="shared" si="13"/>
        <v>1.3228199014238773</v>
      </c>
      <c r="AY803" s="116">
        <v>99.5</v>
      </c>
      <c r="AZ803" s="116">
        <v>91450</v>
      </c>
      <c r="BA803" s="140">
        <f>100-AY803</f>
        <v>0.5</v>
      </c>
      <c r="BB803" s="140">
        <f t="shared" si="14"/>
        <v>4.214519901423877</v>
      </c>
      <c r="BC803" s="139">
        <v>10.7</v>
      </c>
      <c r="BD803" s="139">
        <f>BC803*AI803/(BG803+BE803+BC803+BA803)</f>
        <v>0.53792990142387731</v>
      </c>
      <c r="BE803" s="139">
        <v>17.100000000000001</v>
      </c>
      <c r="BF803" s="139">
        <f>BE803*AI803/100</f>
        <v>0.78489000000000009</v>
      </c>
      <c r="BG803" s="139">
        <v>63</v>
      </c>
      <c r="BH803" s="139">
        <f>BG803*AI803/100</f>
        <v>2.8917000000000002</v>
      </c>
      <c r="BI803" s="272">
        <v>3.5999999999999997E-2</v>
      </c>
      <c r="BJ803" s="116" t="s">
        <v>784</v>
      </c>
      <c r="BK803" s="211" t="s">
        <v>409</v>
      </c>
      <c r="BL803" s="211" t="s">
        <v>409</v>
      </c>
      <c r="BM803" s="211">
        <v>157480</v>
      </c>
      <c r="BN803" s="211">
        <v>83.1</v>
      </c>
      <c r="BO803" s="211">
        <v>16.899999999999999</v>
      </c>
      <c r="BP803" s="211">
        <v>20.399999999999999</v>
      </c>
      <c r="BQ803" s="211">
        <v>18135</v>
      </c>
      <c r="BR803" s="211">
        <v>4472.7</v>
      </c>
      <c r="BS803" s="211">
        <v>15.73</v>
      </c>
      <c r="BT803" s="210">
        <v>0</v>
      </c>
      <c r="BU803" s="258">
        <v>89.070318800586875</v>
      </c>
      <c r="BV803" s="138">
        <v>19.555946666666667</v>
      </c>
    </row>
    <row r="804" spans="1:74">
      <c r="A804" s="116">
        <v>51</v>
      </c>
      <c r="B804" s="116">
        <f>COUNTIFS($D$2:D804,D804,$F$2:F804,F804)</f>
        <v>2</v>
      </c>
      <c r="C804" s="189">
        <v>10258</v>
      </c>
      <c r="D804" s="154" t="s">
        <v>1672</v>
      </c>
      <c r="E804" s="152" t="s">
        <v>865</v>
      </c>
      <c r="F804" s="152">
        <v>7056175676</v>
      </c>
      <c r="G804" s="152">
        <f t="shared" si="11"/>
        <v>49</v>
      </c>
      <c r="H804" s="152" t="s">
        <v>1669</v>
      </c>
      <c r="I804" s="274" t="s">
        <v>1671</v>
      </c>
      <c r="J804" s="153" t="s">
        <v>812</v>
      </c>
      <c r="K804" s="152" t="s">
        <v>670</v>
      </c>
      <c r="L804" s="152">
        <v>6</v>
      </c>
      <c r="M804" s="152" t="s">
        <v>844</v>
      </c>
      <c r="N804" s="152" t="s">
        <v>409</v>
      </c>
      <c r="P804" s="152" t="s">
        <v>1659</v>
      </c>
      <c r="Q804" s="116"/>
      <c r="R804" s="116"/>
      <c r="S804" s="261" t="s">
        <v>1477</v>
      </c>
      <c r="T804" s="286" t="s">
        <v>1515</v>
      </c>
      <c r="U804" s="261" t="s">
        <v>1477</v>
      </c>
      <c r="V804" s="264" t="s">
        <v>1514</v>
      </c>
      <c r="W804" s="261" t="s">
        <v>1511</v>
      </c>
      <c r="X804" s="260" t="s">
        <v>1477</v>
      </c>
      <c r="Y804" s="260" t="s">
        <v>1477</v>
      </c>
      <c r="AB804" s="112"/>
      <c r="AC804" s="218">
        <v>30431</v>
      </c>
      <c r="AD804" s="218">
        <v>304</v>
      </c>
      <c r="AE804" s="112"/>
      <c r="AF804" s="112"/>
      <c r="AH804" s="147">
        <v>33.1</v>
      </c>
      <c r="AI804" s="146">
        <v>59.4</v>
      </c>
      <c r="AJ804" s="145">
        <v>5.76</v>
      </c>
      <c r="AK804" s="277">
        <v>22.6</v>
      </c>
      <c r="AL804" s="144">
        <v>0.8</v>
      </c>
      <c r="AM804" s="280">
        <v>2.5</v>
      </c>
      <c r="AN804" s="259" t="s">
        <v>124</v>
      </c>
      <c r="AO804" s="265">
        <v>50.5</v>
      </c>
      <c r="AP804" s="265">
        <v>0.18</v>
      </c>
      <c r="AQ804" s="116">
        <v>39</v>
      </c>
      <c r="AR804" s="139">
        <v>59.9</v>
      </c>
      <c r="AS804" s="142">
        <f t="shared" si="12"/>
        <v>0.65108514190317202</v>
      </c>
      <c r="AT804" s="141">
        <v>0.8</v>
      </c>
      <c r="AU804" s="259" t="s">
        <v>124</v>
      </c>
      <c r="AV804" s="116">
        <v>9.8000000000000007</v>
      </c>
      <c r="AW804" s="118">
        <v>9.8000000000000007</v>
      </c>
      <c r="AX804" s="140">
        <f t="shared" si="13"/>
        <v>36.137148208802458</v>
      </c>
      <c r="AY804" s="116">
        <v>93.2</v>
      </c>
      <c r="AZ804" s="116">
        <v>37201</v>
      </c>
      <c r="BA804" s="140">
        <f>100-AY804</f>
        <v>6.7999999999999972</v>
      </c>
      <c r="BB804" s="140">
        <f t="shared" si="14"/>
        <v>54.551148208802459</v>
      </c>
      <c r="BC804" s="139">
        <v>39.799999999999997</v>
      </c>
      <c r="BD804" s="139">
        <f>BC804*AI804/(BG804+BE804+BC804+BA804)</f>
        <v>24.197748208802455</v>
      </c>
      <c r="BE804" s="139">
        <v>20.100000000000001</v>
      </c>
      <c r="BF804" s="139">
        <f>BE804*AI804/100</f>
        <v>11.939400000000001</v>
      </c>
      <c r="BG804" s="139">
        <v>31</v>
      </c>
      <c r="BH804" s="139">
        <f>BG804*AI804/100</f>
        <v>18.413999999999998</v>
      </c>
      <c r="BI804" s="272">
        <v>1.71</v>
      </c>
      <c r="BJ804" s="116" t="s">
        <v>172</v>
      </c>
      <c r="BK804" s="211" t="s">
        <v>409</v>
      </c>
      <c r="BL804" s="211" t="s">
        <v>409</v>
      </c>
      <c r="BM804" s="211">
        <v>499</v>
      </c>
      <c r="BN804" s="211">
        <v>5.2</v>
      </c>
      <c r="BO804" s="211">
        <v>94.8</v>
      </c>
      <c r="BP804" s="211" t="s">
        <v>409</v>
      </c>
      <c r="BQ804" s="211" t="s">
        <v>409</v>
      </c>
      <c r="BR804" s="211" t="s">
        <v>409</v>
      </c>
      <c r="BS804" s="211" t="s">
        <v>409</v>
      </c>
      <c r="BT804" s="210">
        <v>0</v>
      </c>
      <c r="BU804" s="258">
        <v>18.190512198919112</v>
      </c>
      <c r="BV804" s="138">
        <v>0.29741818181818186</v>
      </c>
    </row>
    <row r="805" spans="1:74">
      <c r="A805" s="116">
        <v>52</v>
      </c>
      <c r="B805" s="116">
        <f>COUNTIFS($D$2:D805,D805,$F$2:F805,F805)</f>
        <v>2</v>
      </c>
      <c r="C805" s="189">
        <v>10260</v>
      </c>
      <c r="D805" s="154" t="s">
        <v>1670</v>
      </c>
      <c r="E805" s="152" t="s">
        <v>1631</v>
      </c>
      <c r="F805" s="152">
        <v>386214450</v>
      </c>
      <c r="G805" s="152">
        <f t="shared" si="11"/>
        <v>81</v>
      </c>
      <c r="H805" s="152" t="s">
        <v>1669</v>
      </c>
      <c r="I805" s="274" t="s">
        <v>164</v>
      </c>
      <c r="J805" s="194" t="s">
        <v>1230</v>
      </c>
      <c r="K805" s="152" t="s">
        <v>670</v>
      </c>
      <c r="L805" s="152">
        <v>20</v>
      </c>
      <c r="M805" s="152" t="s">
        <v>1261</v>
      </c>
      <c r="N805" s="152" t="s">
        <v>409</v>
      </c>
      <c r="P805" s="152" t="s">
        <v>1659</v>
      </c>
      <c r="Q805" s="116"/>
      <c r="R805" s="116"/>
      <c r="S805" s="261" t="s">
        <v>1521</v>
      </c>
      <c r="T805" s="286" t="s">
        <v>1515</v>
      </c>
      <c r="U805" s="261" t="s">
        <v>1477</v>
      </c>
      <c r="V805" s="264" t="s">
        <v>1514</v>
      </c>
      <c r="W805" s="261" t="s">
        <v>1511</v>
      </c>
      <c r="X805" s="260" t="s">
        <v>1477</v>
      </c>
      <c r="Y805" s="260" t="s">
        <v>1477</v>
      </c>
      <c r="AB805" s="112"/>
      <c r="AC805" s="218">
        <v>73974</v>
      </c>
      <c r="AD805" s="218">
        <v>1849</v>
      </c>
      <c r="AE805" s="112"/>
      <c r="AF805" s="112"/>
      <c r="AH805" s="147">
        <v>25.1</v>
      </c>
      <c r="AI805" s="146">
        <v>26.4</v>
      </c>
      <c r="AJ805" s="145">
        <v>47.7</v>
      </c>
      <c r="AK805" s="277">
        <v>19.399999999999999</v>
      </c>
      <c r="AL805" s="144">
        <v>0.3</v>
      </c>
      <c r="AM805" s="280">
        <v>1.2</v>
      </c>
      <c r="AN805" s="259" t="s">
        <v>124</v>
      </c>
      <c r="AO805" s="265">
        <v>11.4</v>
      </c>
      <c r="AP805" s="265">
        <v>0.05</v>
      </c>
      <c r="AQ805" s="116">
        <v>50.8</v>
      </c>
      <c r="AR805" s="139">
        <v>48.9</v>
      </c>
      <c r="AS805" s="142">
        <f t="shared" si="12"/>
        <v>1.0388548057259714</v>
      </c>
      <c r="AT805" s="141">
        <v>0.3</v>
      </c>
      <c r="AU805" s="259" t="s">
        <v>124</v>
      </c>
      <c r="AV805" s="116">
        <v>10.7</v>
      </c>
      <c r="AW805" s="118">
        <v>15.4</v>
      </c>
      <c r="AX805" s="140">
        <f t="shared" si="13"/>
        <v>16.586129284164858</v>
      </c>
      <c r="AY805" s="116">
        <v>93.7</v>
      </c>
      <c r="AZ805" s="116">
        <v>63103</v>
      </c>
      <c r="BA805" s="140">
        <f>100-AY805</f>
        <v>6.2999999999999972</v>
      </c>
      <c r="BB805" s="140">
        <f t="shared" si="14"/>
        <v>23.582129284164857</v>
      </c>
      <c r="BC805" s="139">
        <v>40.5</v>
      </c>
      <c r="BD805" s="139">
        <f>BC805*AI805/(BG805+BE805+BC805+BA805)</f>
        <v>11.596529284164859</v>
      </c>
      <c r="BE805" s="139">
        <v>18.899999999999999</v>
      </c>
      <c r="BF805" s="139">
        <f>BE805*AI805/100</f>
        <v>4.9895999999999994</v>
      </c>
      <c r="BG805" s="139">
        <v>26.5</v>
      </c>
      <c r="BH805" s="139">
        <f>BG805*AI805/100</f>
        <v>6.9959999999999987</v>
      </c>
      <c r="BI805" s="272">
        <v>0.35</v>
      </c>
      <c r="BJ805" s="116" t="s">
        <v>780</v>
      </c>
      <c r="BK805" s="211">
        <v>3.3</v>
      </c>
      <c r="BL805" s="211" t="s">
        <v>409</v>
      </c>
      <c r="BM805" s="211" t="s">
        <v>409</v>
      </c>
      <c r="BN805" s="211" t="s">
        <v>409</v>
      </c>
      <c r="BO805" s="211" t="s">
        <v>409</v>
      </c>
      <c r="BP805" s="211" t="s">
        <v>409</v>
      </c>
      <c r="BQ805" s="211" t="s">
        <v>409</v>
      </c>
      <c r="BR805" s="211" t="s">
        <v>409</v>
      </c>
      <c r="BS805" s="211" t="s">
        <v>409</v>
      </c>
      <c r="BT805" s="211" t="s">
        <v>409</v>
      </c>
      <c r="BU805" s="258">
        <v>2.6917333979026501</v>
      </c>
      <c r="BV805" s="138">
        <v>0.16382456140350876</v>
      </c>
    </row>
    <row r="806" spans="1:74">
      <c r="A806" s="116">
        <v>53</v>
      </c>
      <c r="B806" s="116">
        <f>COUNTIFS($D$2:D806,D806,$F$2:F806,F806)</f>
        <v>1</v>
      </c>
      <c r="C806" s="189">
        <v>10277</v>
      </c>
      <c r="D806" s="154" t="s">
        <v>607</v>
      </c>
      <c r="E806" s="152" t="s">
        <v>1202</v>
      </c>
      <c r="F806" s="152">
        <v>436228435</v>
      </c>
      <c r="G806" s="152">
        <f t="shared" si="11"/>
        <v>76</v>
      </c>
      <c r="H806" s="152" t="s">
        <v>1667</v>
      </c>
      <c r="I806" s="274" t="s">
        <v>608</v>
      </c>
      <c r="J806" s="153" t="s">
        <v>812</v>
      </c>
      <c r="K806" s="152" t="s">
        <v>670</v>
      </c>
      <c r="L806" s="152">
        <v>6</v>
      </c>
      <c r="M806" s="152" t="s">
        <v>1665</v>
      </c>
      <c r="N806" s="152" t="s">
        <v>409</v>
      </c>
      <c r="P806" s="152" t="s">
        <v>1659</v>
      </c>
      <c r="Q806" s="116"/>
      <c r="R806" s="116"/>
      <c r="S806" s="261" t="s">
        <v>1521</v>
      </c>
      <c r="T806" s="286" t="s">
        <v>1515</v>
      </c>
      <c r="U806" s="261" t="s">
        <v>1477</v>
      </c>
      <c r="V806" s="264" t="s">
        <v>1514</v>
      </c>
      <c r="W806" s="261" t="s">
        <v>1511</v>
      </c>
      <c r="X806" s="260" t="s">
        <v>1477</v>
      </c>
      <c r="Y806" s="260" t="s">
        <v>1477</v>
      </c>
      <c r="AB806" s="112"/>
      <c r="AC806" s="218">
        <v>295362</v>
      </c>
      <c r="AD806" s="218">
        <v>22152</v>
      </c>
      <c r="AE806" s="112"/>
      <c r="AF806" s="112"/>
      <c r="AG806" s="127" t="s">
        <v>777</v>
      </c>
      <c r="AH806" s="147">
        <v>1.2</v>
      </c>
      <c r="AI806" s="146">
        <v>4.1500000000000004</v>
      </c>
      <c r="AJ806" s="145">
        <v>94.2</v>
      </c>
      <c r="AK806" s="277">
        <v>0.7</v>
      </c>
      <c r="AL806" s="144">
        <v>0.1</v>
      </c>
      <c r="AM806" s="280">
        <v>4.3</v>
      </c>
      <c r="AN806" s="259" t="s">
        <v>124</v>
      </c>
      <c r="AO806" s="265">
        <v>1.7</v>
      </c>
      <c r="AP806" s="265">
        <v>0.03</v>
      </c>
      <c r="AQ806" s="116">
        <v>62.9</v>
      </c>
      <c r="AR806" s="139">
        <v>36.700000000000003</v>
      </c>
      <c r="AS806" s="142">
        <f t="shared" si="12"/>
        <v>1.7138964577656675</v>
      </c>
      <c r="AT806" s="141">
        <v>0</v>
      </c>
      <c r="AU806" s="259" t="s">
        <v>124</v>
      </c>
      <c r="AV806" s="116">
        <v>29.3</v>
      </c>
      <c r="AW806" s="118">
        <v>41.8</v>
      </c>
      <c r="AX806" s="140">
        <f t="shared" si="13"/>
        <v>3.2459716763005781</v>
      </c>
      <c r="AY806" s="116">
        <v>97.4</v>
      </c>
      <c r="AZ806" s="116">
        <v>78792</v>
      </c>
      <c r="BA806" s="140">
        <f>100-AY806</f>
        <v>2.5999999999999943</v>
      </c>
      <c r="BB806" s="140">
        <f t="shared" si="14"/>
        <v>3.6858716763005783</v>
      </c>
      <c r="BC806" s="139">
        <v>31.5</v>
      </c>
      <c r="BD806" s="139">
        <f>BC806*AI806/(BG806+BE806+BC806+BA806)</f>
        <v>1.5112716763005782</v>
      </c>
      <c r="BE806" s="139">
        <v>41.8</v>
      </c>
      <c r="BF806" s="139">
        <f>BE806*AI806/100</f>
        <v>1.7346999999999999</v>
      </c>
      <c r="BG806" s="139">
        <v>10.6</v>
      </c>
      <c r="BH806" s="139">
        <f>BG806*AI806/100</f>
        <v>0.43990000000000001</v>
      </c>
      <c r="BI806" s="272">
        <v>3.9E-2</v>
      </c>
      <c r="BJ806" s="116" t="s">
        <v>784</v>
      </c>
      <c r="BK806" s="211">
        <v>55.7</v>
      </c>
      <c r="BL806" s="211" t="s">
        <v>409</v>
      </c>
      <c r="BM806" s="211">
        <v>22884</v>
      </c>
      <c r="BN806" s="211">
        <v>93.6</v>
      </c>
      <c r="BO806" s="211">
        <v>6.4</v>
      </c>
      <c r="BP806" s="211" t="s">
        <v>409</v>
      </c>
      <c r="BQ806" s="211" t="s">
        <v>409</v>
      </c>
      <c r="BR806" s="211" t="s">
        <v>409</v>
      </c>
      <c r="BS806" s="211" t="s">
        <v>409</v>
      </c>
      <c r="BT806" s="210" t="s">
        <v>803</v>
      </c>
      <c r="BU806" s="258">
        <v>61.779799393515276</v>
      </c>
      <c r="BV806" s="138">
        <v>7.4972923076923079</v>
      </c>
    </row>
    <row r="807" spans="1:74">
      <c r="A807" s="116">
        <v>54</v>
      </c>
      <c r="B807" s="116">
        <f>COUNTIFS($D$2:D807,D807,$F$2:F807,F807)</f>
        <v>1</v>
      </c>
      <c r="C807" s="189">
        <v>10278</v>
      </c>
      <c r="D807" s="154" t="s">
        <v>1668</v>
      </c>
      <c r="E807" s="152" t="s">
        <v>1363</v>
      </c>
      <c r="F807" s="152">
        <v>535413094</v>
      </c>
      <c r="G807" s="152">
        <f t="shared" si="11"/>
        <v>66</v>
      </c>
      <c r="H807" s="152" t="s">
        <v>1667</v>
      </c>
      <c r="I807" s="274" t="s">
        <v>1666</v>
      </c>
      <c r="J807" s="153" t="s">
        <v>812</v>
      </c>
      <c r="K807" s="152" t="s">
        <v>670</v>
      </c>
      <c r="L807" s="152">
        <v>6</v>
      </c>
      <c r="M807" s="152" t="s">
        <v>1665</v>
      </c>
      <c r="N807" s="152" t="s">
        <v>822</v>
      </c>
      <c r="P807" s="152" t="s">
        <v>1659</v>
      </c>
      <c r="Q807" s="116"/>
      <c r="R807" s="116"/>
      <c r="S807" s="261" t="s">
        <v>1477</v>
      </c>
      <c r="T807" s="261" t="s">
        <v>1477</v>
      </c>
      <c r="U807" s="261" t="s">
        <v>1477</v>
      </c>
      <c r="V807" s="262" t="s">
        <v>1502</v>
      </c>
      <c r="W807" s="261" t="s">
        <v>1477</v>
      </c>
      <c r="X807" s="260" t="s">
        <v>1477</v>
      </c>
      <c r="Y807" s="260" t="s">
        <v>1477</v>
      </c>
      <c r="AB807" s="112"/>
      <c r="AC807" s="218">
        <v>9530</v>
      </c>
      <c r="AD807" s="218">
        <v>48</v>
      </c>
      <c r="AE807" s="112"/>
      <c r="AF807" s="112"/>
      <c r="AG807" s="127" t="s">
        <v>777</v>
      </c>
      <c r="AH807" s="147">
        <v>54.5</v>
      </c>
      <c r="AI807" s="146">
        <v>37.9</v>
      </c>
      <c r="AJ807" s="145">
        <v>5.56</v>
      </c>
      <c r="AK807" s="277">
        <v>42.5</v>
      </c>
      <c r="AL807" s="144">
        <v>1.41</v>
      </c>
      <c r="AM807" s="139">
        <v>2.58</v>
      </c>
      <c r="AN807" s="259" t="s">
        <v>124</v>
      </c>
      <c r="AO807" s="278">
        <v>5.77</v>
      </c>
      <c r="AP807" s="259" t="s">
        <v>124</v>
      </c>
      <c r="AQ807" s="116">
        <v>29.2</v>
      </c>
      <c r="AR807" s="116">
        <v>70.8</v>
      </c>
      <c r="AS807" s="142">
        <f t="shared" si="12"/>
        <v>0.41242937853107348</v>
      </c>
      <c r="AT807" s="259" t="s">
        <v>124</v>
      </c>
      <c r="AU807" s="259" t="s">
        <v>124</v>
      </c>
      <c r="AV807" s="139">
        <v>0.28999999999999998</v>
      </c>
      <c r="AW807" s="139">
        <v>0.66</v>
      </c>
      <c r="AX807" s="140">
        <f t="shared" si="13"/>
        <v>19.971719226856557</v>
      </c>
      <c r="AY807" s="259" t="s">
        <v>124</v>
      </c>
      <c r="AZ807" s="259" t="s">
        <v>124</v>
      </c>
      <c r="BA807" s="259" t="s">
        <v>124</v>
      </c>
      <c r="BB807" s="140">
        <f t="shared" si="14"/>
        <v>37.899999999999991</v>
      </c>
      <c r="BC807" s="139">
        <v>24</v>
      </c>
      <c r="BD807" s="139">
        <f>BC807*AI807/(BG807+BE807+BC807)</f>
        <v>9.2533062054933861</v>
      </c>
      <c r="BE807" s="139">
        <v>27.8</v>
      </c>
      <c r="BF807" s="139">
        <f>BE807*AI807/(BG807+BE807+BC807)</f>
        <v>10.718413021363173</v>
      </c>
      <c r="BG807" s="139">
        <v>46.5</v>
      </c>
      <c r="BH807" s="139">
        <f>BG807*AI807/(BG807+BE807+BC807)</f>
        <v>17.928280773143438</v>
      </c>
      <c r="BI807" s="259" t="s">
        <v>124</v>
      </c>
      <c r="BJ807" s="116" t="s">
        <v>173</v>
      </c>
      <c r="BK807" s="211" t="s">
        <v>409</v>
      </c>
      <c r="BL807" s="211" t="s">
        <v>409</v>
      </c>
      <c r="BM807" s="211" t="s">
        <v>409</v>
      </c>
      <c r="BN807" s="211" t="s">
        <v>409</v>
      </c>
      <c r="BO807" s="211" t="s">
        <v>409</v>
      </c>
      <c r="BP807" s="211" t="s">
        <v>409</v>
      </c>
      <c r="BQ807" s="211" t="s">
        <v>409</v>
      </c>
      <c r="BR807" s="211" t="s">
        <v>409</v>
      </c>
      <c r="BS807" s="211" t="s">
        <v>409</v>
      </c>
      <c r="BT807" s="211" t="s">
        <v>409</v>
      </c>
      <c r="BU807" s="258">
        <v>8.3238219468449373</v>
      </c>
      <c r="BV807" s="138">
        <v>8.3346938775510207E-2</v>
      </c>
    </row>
    <row r="808" spans="1:74">
      <c r="A808" s="116">
        <v>55</v>
      </c>
      <c r="B808" s="116">
        <f>COUNTIFS($D$2:D808,D808,$F$2:F808,F808)</f>
        <v>1</v>
      </c>
      <c r="C808" s="189">
        <v>10287</v>
      </c>
      <c r="D808" s="154" t="s">
        <v>1664</v>
      </c>
      <c r="E808" s="152" t="s">
        <v>1663</v>
      </c>
      <c r="F808" s="152">
        <v>455102410</v>
      </c>
      <c r="G808" s="152">
        <f t="shared" si="11"/>
        <v>74</v>
      </c>
      <c r="H808" s="152" t="s">
        <v>1656</v>
      </c>
      <c r="I808" s="274" t="s">
        <v>55</v>
      </c>
      <c r="J808" s="153" t="s">
        <v>812</v>
      </c>
      <c r="K808" s="152" t="s">
        <v>670</v>
      </c>
      <c r="L808" s="152">
        <v>5</v>
      </c>
      <c r="M808" s="152" t="s">
        <v>1397</v>
      </c>
      <c r="N808" s="152" t="s">
        <v>409</v>
      </c>
      <c r="O808" s="152" t="s">
        <v>409</v>
      </c>
      <c r="P808" s="152" t="s">
        <v>1659</v>
      </c>
      <c r="Q808" s="116"/>
      <c r="R808" s="116"/>
      <c r="S808" s="261" t="s">
        <v>1477</v>
      </c>
      <c r="T808" s="261" t="s">
        <v>1477</v>
      </c>
      <c r="U808" s="261" t="s">
        <v>1477</v>
      </c>
      <c r="V808" s="262" t="s">
        <v>1502</v>
      </c>
      <c r="W808" s="261" t="s">
        <v>1477</v>
      </c>
      <c r="X808" s="260" t="s">
        <v>1477</v>
      </c>
      <c r="Y808" s="260" t="s">
        <v>1477</v>
      </c>
      <c r="AB808" s="112"/>
      <c r="AC808" s="218">
        <v>2269</v>
      </c>
      <c r="AD808" s="218">
        <v>11</v>
      </c>
      <c r="AG808" s="218" t="s">
        <v>1477</v>
      </c>
      <c r="AH808" s="147">
        <v>30.1</v>
      </c>
      <c r="AI808" s="146">
        <v>64.8</v>
      </c>
      <c r="AJ808" s="145">
        <v>1.5</v>
      </c>
      <c r="AK808" s="277">
        <v>27.4</v>
      </c>
      <c r="AL808" s="144">
        <v>0.8</v>
      </c>
      <c r="AM808" s="280">
        <v>2.7</v>
      </c>
      <c r="AN808" s="277" t="s">
        <v>124</v>
      </c>
      <c r="AO808" s="265">
        <v>8.5</v>
      </c>
      <c r="AP808" s="265" t="s">
        <v>124</v>
      </c>
      <c r="AQ808" s="116">
        <v>31.8</v>
      </c>
      <c r="AR808" s="139">
        <v>68.2</v>
      </c>
      <c r="AS808" s="142">
        <f t="shared" si="12"/>
        <v>0.4662756598240469</v>
      </c>
      <c r="AT808" s="141" t="s">
        <v>124</v>
      </c>
      <c r="AU808" s="116" t="s">
        <v>124</v>
      </c>
      <c r="AV808" s="116">
        <v>1.8</v>
      </c>
      <c r="AW808" s="118">
        <v>0.5</v>
      </c>
      <c r="AX808" s="140">
        <f t="shared" si="13"/>
        <v>35.190273556231006</v>
      </c>
      <c r="AY808" s="118" t="s">
        <v>124</v>
      </c>
      <c r="AZ808" s="118" t="s">
        <v>124</v>
      </c>
      <c r="BA808" s="118" t="s">
        <v>124</v>
      </c>
      <c r="BB808" s="140">
        <f t="shared" si="14"/>
        <v>64.800000000000011</v>
      </c>
      <c r="BC808" s="139">
        <v>16.100000000000001</v>
      </c>
      <c r="BD808" s="139">
        <f>BC808*AI808/(BG808+BE808+BC808)</f>
        <v>10.570212765957448</v>
      </c>
      <c r="BE808" s="139">
        <v>37.5</v>
      </c>
      <c r="BF808" s="139">
        <f>BE808*AI808/(BG808+BE808+BC808)</f>
        <v>24.620060790273559</v>
      </c>
      <c r="BG808" s="139">
        <v>45.1</v>
      </c>
      <c r="BH808" s="139">
        <f>BG808*AI808/(BG808+BE808+BC808)</f>
        <v>29.609726443769002</v>
      </c>
      <c r="BI808" s="272" t="s">
        <v>124</v>
      </c>
      <c r="BJ808" s="116" t="s">
        <v>172</v>
      </c>
      <c r="BK808" s="211">
        <v>3.5</v>
      </c>
      <c r="BL808" s="211" t="s">
        <v>409</v>
      </c>
      <c r="BM808" s="211">
        <v>517</v>
      </c>
      <c r="BN808" s="211">
        <v>44.1</v>
      </c>
      <c r="BO808" s="211">
        <v>55.9</v>
      </c>
      <c r="BP808" s="211" t="s">
        <v>409</v>
      </c>
      <c r="BQ808" s="211" t="s">
        <v>409</v>
      </c>
      <c r="BR808" s="211" t="s">
        <v>409</v>
      </c>
      <c r="BS808" s="211" t="s">
        <v>409</v>
      </c>
      <c r="BT808" s="210">
        <v>0</v>
      </c>
      <c r="BU808" s="258">
        <v>17.980038730820795</v>
      </c>
      <c r="BV808" s="138">
        <v>7.4276923076923088E-2</v>
      </c>
    </row>
    <row r="809" spans="1:74">
      <c r="A809" s="116">
        <v>56</v>
      </c>
      <c r="B809" s="116">
        <f>COUNTIFS($D$2:D809,D809,$F$2:F809,F809)</f>
        <v>1</v>
      </c>
      <c r="C809" s="189">
        <v>10288</v>
      </c>
      <c r="D809" s="154" t="s">
        <v>1449</v>
      </c>
      <c r="E809" s="152" t="s">
        <v>1662</v>
      </c>
      <c r="F809" s="152">
        <v>6656200210</v>
      </c>
      <c r="G809" s="152">
        <f t="shared" si="11"/>
        <v>53</v>
      </c>
      <c r="H809" s="152" t="s">
        <v>1656</v>
      </c>
      <c r="I809" s="274" t="s">
        <v>1661</v>
      </c>
      <c r="J809" s="153" t="s">
        <v>812</v>
      </c>
      <c r="K809" s="152" t="s">
        <v>670</v>
      </c>
      <c r="L809" s="152">
        <v>12</v>
      </c>
      <c r="M809" s="152" t="s">
        <v>844</v>
      </c>
      <c r="N809" s="152" t="s">
        <v>409</v>
      </c>
      <c r="O809" s="152" t="s">
        <v>409</v>
      </c>
      <c r="P809" s="152" t="s">
        <v>1659</v>
      </c>
      <c r="Q809" s="116"/>
      <c r="R809" s="116"/>
      <c r="S809" s="261" t="s">
        <v>1477</v>
      </c>
      <c r="T809" s="261" t="s">
        <v>1515</v>
      </c>
      <c r="U809" s="261" t="s">
        <v>1477</v>
      </c>
      <c r="V809" s="264" t="s">
        <v>1514</v>
      </c>
      <c r="W809" s="261" t="s">
        <v>1511</v>
      </c>
      <c r="X809" s="260" t="s">
        <v>1477</v>
      </c>
      <c r="Y809" s="260" t="s">
        <v>1477</v>
      </c>
      <c r="AB809" s="112"/>
      <c r="AC809" s="218">
        <v>26570</v>
      </c>
      <c r="AD809" s="218">
        <v>266</v>
      </c>
      <c r="AG809" s="218" t="s">
        <v>1477</v>
      </c>
      <c r="AH809" s="147">
        <v>42.8</v>
      </c>
      <c r="AI809" s="146">
        <v>52.9</v>
      </c>
      <c r="AJ809" s="145">
        <v>3.1</v>
      </c>
      <c r="AK809" s="277">
        <v>31.1</v>
      </c>
      <c r="AL809" s="144">
        <v>0.1</v>
      </c>
      <c r="AM809" s="280">
        <v>0.4</v>
      </c>
      <c r="AN809" s="277" t="s">
        <v>124</v>
      </c>
      <c r="AO809" s="265">
        <v>25.9</v>
      </c>
      <c r="AP809" s="265">
        <v>0.17</v>
      </c>
      <c r="AQ809" s="116">
        <v>38.1</v>
      </c>
      <c r="AR809" s="139">
        <v>61.3</v>
      </c>
      <c r="AS809" s="142">
        <f t="shared" si="12"/>
        <v>0.62153344208809136</v>
      </c>
      <c r="AT809" s="141">
        <v>0.3</v>
      </c>
      <c r="AU809" s="116" t="s">
        <v>124</v>
      </c>
      <c r="AV809" s="116">
        <v>11.9</v>
      </c>
      <c r="AW809" s="118">
        <v>22.2</v>
      </c>
      <c r="AX809" s="140">
        <f t="shared" si="13"/>
        <v>22.160810810810812</v>
      </c>
      <c r="AY809" s="118">
        <v>92</v>
      </c>
      <c r="AZ809" s="118">
        <v>42935</v>
      </c>
      <c r="BA809" s="118" t="s">
        <v>124</v>
      </c>
      <c r="BB809" s="140">
        <f t="shared" si="14"/>
        <v>52.900000000000006</v>
      </c>
      <c r="BC809" s="139">
        <v>21.3</v>
      </c>
      <c r="BD809" s="139">
        <f>BC809*AI809/(BG809+BE809+BC809)</f>
        <v>12.688851351351351</v>
      </c>
      <c r="BE809" s="139">
        <v>15.9</v>
      </c>
      <c r="BF809" s="139">
        <f>BE809*AI809/(BG809+BE809+BC809)</f>
        <v>9.4719594594594607</v>
      </c>
      <c r="BG809" s="139">
        <v>51.6</v>
      </c>
      <c r="BH809" s="139">
        <f>BG809*AI809/(BG809+BE809+BC809)</f>
        <v>30.73918918918919</v>
      </c>
      <c r="BI809" s="272">
        <v>1.36</v>
      </c>
      <c r="BJ809" s="116" t="s">
        <v>172</v>
      </c>
      <c r="BK809" s="211" t="s">
        <v>409</v>
      </c>
      <c r="BL809" s="211" t="s">
        <v>409</v>
      </c>
      <c r="BM809" s="211">
        <v>242</v>
      </c>
      <c r="BN809" s="211">
        <v>9.1</v>
      </c>
      <c r="BO809" s="211">
        <v>90.9</v>
      </c>
      <c r="BP809" s="211" t="s">
        <v>409</v>
      </c>
      <c r="BQ809" s="211" t="s">
        <v>409</v>
      </c>
      <c r="BR809" s="211" t="s">
        <v>409</v>
      </c>
      <c r="BS809" s="211" t="s">
        <v>409</v>
      </c>
      <c r="BT809" s="210">
        <v>0</v>
      </c>
      <c r="BU809" s="258">
        <v>21.36139344607988</v>
      </c>
      <c r="BV809" s="138">
        <v>0.17169491525423727</v>
      </c>
    </row>
    <row r="810" spans="1:74">
      <c r="A810" s="116">
        <v>57</v>
      </c>
      <c r="B810" s="116">
        <f>COUNTIFS($D$2:D810,D810,$F$2:F810,F810)</f>
        <v>1</v>
      </c>
      <c r="C810" s="189">
        <v>10289</v>
      </c>
      <c r="D810" s="154" t="s">
        <v>1660</v>
      </c>
      <c r="E810" s="152" t="s">
        <v>1465</v>
      </c>
      <c r="F810" s="152">
        <v>6162090605</v>
      </c>
      <c r="G810" s="152">
        <f t="shared" si="11"/>
        <v>58</v>
      </c>
      <c r="H810" s="152" t="s">
        <v>1656</v>
      </c>
      <c r="I810" s="274" t="s">
        <v>164</v>
      </c>
      <c r="J810" s="153" t="s">
        <v>812</v>
      </c>
      <c r="K810" s="152" t="s">
        <v>670</v>
      </c>
      <c r="L810" s="152">
        <v>6</v>
      </c>
      <c r="M810" s="152" t="s">
        <v>906</v>
      </c>
      <c r="N810" s="152" t="s">
        <v>409</v>
      </c>
      <c r="O810" s="152" t="s">
        <v>409</v>
      </c>
      <c r="P810" s="152" t="s">
        <v>1659</v>
      </c>
      <c r="Q810" s="116"/>
      <c r="R810" s="116"/>
      <c r="S810" s="261" t="s">
        <v>1477</v>
      </c>
      <c r="T810" s="261" t="s">
        <v>1477</v>
      </c>
      <c r="U810" s="261" t="s">
        <v>1477</v>
      </c>
      <c r="V810" s="262" t="s">
        <v>1502</v>
      </c>
      <c r="W810" s="261" t="s">
        <v>1477</v>
      </c>
      <c r="X810" s="260" t="s">
        <v>1477</v>
      </c>
      <c r="Y810" s="260" t="s">
        <v>1477</v>
      </c>
      <c r="AB810" s="112"/>
      <c r="AC810" s="218">
        <v>13765</v>
      </c>
      <c r="AD810" s="218">
        <v>141</v>
      </c>
      <c r="AG810" s="218" t="s">
        <v>1477</v>
      </c>
      <c r="AH810" s="147">
        <v>18</v>
      </c>
      <c r="AI810" s="146">
        <v>14.7</v>
      </c>
      <c r="AJ810" s="145">
        <v>65.5</v>
      </c>
      <c r="AK810" s="277">
        <v>13</v>
      </c>
      <c r="AL810" s="144">
        <v>0.7</v>
      </c>
      <c r="AM810" s="280">
        <v>4.0999999999999996</v>
      </c>
      <c r="AN810" s="277" t="s">
        <v>124</v>
      </c>
      <c r="AO810" s="265">
        <v>1</v>
      </c>
      <c r="AP810" s="265" t="s">
        <v>124</v>
      </c>
      <c r="AQ810" s="116">
        <v>44.6</v>
      </c>
      <c r="AR810" s="139">
        <v>55.4</v>
      </c>
      <c r="AS810" s="142">
        <f t="shared" si="12"/>
        <v>0.80505415162454874</v>
      </c>
      <c r="AT810" s="141" t="s">
        <v>124</v>
      </c>
      <c r="AU810" s="116" t="s">
        <v>124</v>
      </c>
      <c r="AV810" s="116">
        <v>4.8</v>
      </c>
      <c r="AW810" s="118">
        <v>10.4</v>
      </c>
      <c r="AX810" s="140">
        <f t="shared" si="13"/>
        <v>5.9594594594594588</v>
      </c>
      <c r="AY810" s="118" t="s">
        <v>124</v>
      </c>
      <c r="AZ810" s="118" t="s">
        <v>124</v>
      </c>
      <c r="BA810" s="118" t="s">
        <v>124</v>
      </c>
      <c r="BB810" s="140">
        <f t="shared" si="14"/>
        <v>14.7</v>
      </c>
      <c r="BC810" s="139">
        <v>18.5</v>
      </c>
      <c r="BD810" s="139">
        <f>BC810*AI810/(BG810+BE810+BC810)</f>
        <v>2.8269230769230766</v>
      </c>
      <c r="BE810" s="139">
        <v>20.5</v>
      </c>
      <c r="BF810" s="139">
        <f>BE810*AI810/(BG810+BE810+BC810)</f>
        <v>3.1325363825363821</v>
      </c>
      <c r="BG810" s="139">
        <v>57.2</v>
      </c>
      <c r="BH810" s="139">
        <f>BG810*AI810/(BG810+BE810+BC810)</f>
        <v>8.7405405405405414</v>
      </c>
      <c r="BI810" s="272" t="s">
        <v>124</v>
      </c>
      <c r="BJ810" s="116" t="s">
        <v>780</v>
      </c>
      <c r="BK810" s="211" t="s">
        <v>409</v>
      </c>
      <c r="BL810" s="211" t="s">
        <v>409</v>
      </c>
      <c r="BM810" s="211">
        <v>188</v>
      </c>
      <c r="BN810" s="211">
        <v>50</v>
      </c>
      <c r="BO810" s="211">
        <v>50</v>
      </c>
      <c r="BP810" s="211" t="s">
        <v>409</v>
      </c>
      <c r="BQ810" s="211" t="s">
        <v>409</v>
      </c>
      <c r="BR810" s="211" t="s">
        <v>409</v>
      </c>
      <c r="BS810" s="211" t="s">
        <v>409</v>
      </c>
      <c r="BT810" s="210">
        <v>0</v>
      </c>
      <c r="BU810" s="258">
        <v>6.5894951400191664</v>
      </c>
      <c r="BV810" s="138">
        <v>0.12202816901408452</v>
      </c>
    </row>
    <row r="811" spans="1:74">
      <c r="A811" s="116">
        <v>58</v>
      </c>
      <c r="B811" s="116">
        <f>COUNTIFS($D$2:D811,D811,$F$2:F811,F811)</f>
        <v>1</v>
      </c>
      <c r="C811" s="189">
        <v>10291</v>
      </c>
      <c r="D811" s="154" t="s">
        <v>1658</v>
      </c>
      <c r="E811" s="152" t="s">
        <v>1657</v>
      </c>
      <c r="F811" s="152">
        <v>5707170656</v>
      </c>
      <c r="G811" s="152">
        <f t="shared" ref="G811:G830" si="15">LEFT(H811,4)-CONCATENATE(19,LEFT(F811,2))</f>
        <v>62</v>
      </c>
      <c r="H811" s="152" t="s">
        <v>1656</v>
      </c>
      <c r="I811" s="274" t="s">
        <v>613</v>
      </c>
      <c r="J811" s="194" t="s">
        <v>1230</v>
      </c>
      <c r="K811" s="152" t="s">
        <v>670</v>
      </c>
      <c r="L811" s="152">
        <v>4</v>
      </c>
      <c r="M811" s="152" t="s">
        <v>1557</v>
      </c>
      <c r="N811" s="152" t="s">
        <v>409</v>
      </c>
      <c r="O811" s="152" t="s">
        <v>409</v>
      </c>
      <c r="P811" s="152" t="s">
        <v>1595</v>
      </c>
      <c r="Q811" s="116"/>
      <c r="R811" s="116"/>
      <c r="S811" s="261" t="s">
        <v>1521</v>
      </c>
      <c r="T811" s="261" t="s">
        <v>1515</v>
      </c>
      <c r="U811" s="261" t="s">
        <v>1477</v>
      </c>
      <c r="V811" s="264" t="s">
        <v>1514</v>
      </c>
      <c r="W811" s="261" t="s">
        <v>1511</v>
      </c>
      <c r="X811" s="260" t="s">
        <v>1477</v>
      </c>
      <c r="Y811" s="260" t="s">
        <v>1477</v>
      </c>
      <c r="AB811" s="112"/>
      <c r="AC811" s="218">
        <v>59221</v>
      </c>
      <c r="AD811" s="217">
        <v>1481</v>
      </c>
      <c r="AG811" s="127" t="s">
        <v>804</v>
      </c>
      <c r="AH811" s="147">
        <v>0.31</v>
      </c>
      <c r="AI811" s="146">
        <v>0.17</v>
      </c>
      <c r="AJ811" s="145">
        <v>99.3</v>
      </c>
      <c r="AK811" s="277" t="s">
        <v>124</v>
      </c>
      <c r="AL811" s="144">
        <v>0</v>
      </c>
      <c r="AM811" s="280">
        <v>1.7</v>
      </c>
      <c r="AN811" s="277" t="s">
        <v>124</v>
      </c>
      <c r="AO811" s="265" t="s">
        <v>124</v>
      </c>
      <c r="AP811" s="265">
        <v>0.02</v>
      </c>
      <c r="AQ811" s="116">
        <v>52.3</v>
      </c>
      <c r="AR811" s="139">
        <v>48.1</v>
      </c>
      <c r="AS811" s="142">
        <f t="shared" si="12"/>
        <v>1.0873180873180872</v>
      </c>
      <c r="AT811" s="141">
        <v>0</v>
      </c>
      <c r="AU811" s="116" t="s">
        <v>124</v>
      </c>
      <c r="AV811" s="116" t="s">
        <v>124</v>
      </c>
      <c r="AW811" s="118" t="s">
        <v>124</v>
      </c>
      <c r="AX811" s="140">
        <f t="shared" si="13"/>
        <v>0.11800842746400889</v>
      </c>
      <c r="AY811" s="116">
        <v>93.4</v>
      </c>
      <c r="AZ811" s="116">
        <v>72829</v>
      </c>
      <c r="BA811" s="140">
        <f>100-AY811</f>
        <v>6.5999999999999943</v>
      </c>
      <c r="BB811" s="140">
        <f t="shared" si="14"/>
        <v>0.14860842746400887</v>
      </c>
      <c r="BC811" s="139">
        <v>34.6</v>
      </c>
      <c r="BD811" s="139">
        <f>BC811*AI811/(BG811+BE811+BC811+BA811)</f>
        <v>6.5138427464008872E-2</v>
      </c>
      <c r="BE811" s="139">
        <v>31.1</v>
      </c>
      <c r="BF811" s="139">
        <f>BE811*AI811/100</f>
        <v>5.2870000000000007E-2</v>
      </c>
      <c r="BG811" s="139">
        <v>18</v>
      </c>
      <c r="BH811" s="139">
        <f>BG811*AI811/100</f>
        <v>3.0600000000000002E-2</v>
      </c>
      <c r="BI811" s="272">
        <v>0</v>
      </c>
      <c r="BJ811" s="116" t="s">
        <v>778</v>
      </c>
      <c r="BK811" s="211">
        <v>262.2</v>
      </c>
      <c r="BL811" s="211">
        <v>569.4</v>
      </c>
      <c r="BM811" s="211" t="s">
        <v>409</v>
      </c>
      <c r="BN811" s="211" t="s">
        <v>409</v>
      </c>
      <c r="BO811" s="211" t="s">
        <v>409</v>
      </c>
      <c r="BP811" s="211" t="s">
        <v>409</v>
      </c>
      <c r="BQ811" s="211" t="s">
        <v>409</v>
      </c>
      <c r="BR811" s="211" t="s">
        <v>409</v>
      </c>
      <c r="BS811" s="211" t="s">
        <v>409</v>
      </c>
      <c r="BT811" s="210" t="s">
        <v>805</v>
      </c>
      <c r="BU811" s="258">
        <v>8.8965261025083535</v>
      </c>
      <c r="BV811" s="138">
        <v>12.101066666666668</v>
      </c>
    </row>
    <row r="812" spans="1:74">
      <c r="A812" s="116">
        <v>59</v>
      </c>
      <c r="B812" s="116">
        <f>COUNTIFS($D$2:D812,D812,$F$2:F812,F812)</f>
        <v>1</v>
      </c>
      <c r="C812" s="189">
        <v>10300</v>
      </c>
      <c r="D812" s="154" t="s">
        <v>1655</v>
      </c>
      <c r="E812" s="152" t="s">
        <v>1549</v>
      </c>
      <c r="F812" s="152">
        <v>531215190</v>
      </c>
      <c r="G812" s="152">
        <f t="shared" si="15"/>
        <v>66</v>
      </c>
      <c r="H812" s="152" t="s">
        <v>1653</v>
      </c>
      <c r="I812" s="274" t="s">
        <v>643</v>
      </c>
      <c r="J812" s="153" t="s">
        <v>812</v>
      </c>
      <c r="K812" s="152" t="s">
        <v>670</v>
      </c>
      <c r="L812" s="152">
        <v>6</v>
      </c>
      <c r="M812" s="152" t="s">
        <v>1489</v>
      </c>
      <c r="N812" s="152" t="s">
        <v>409</v>
      </c>
      <c r="O812" s="152" t="s">
        <v>409</v>
      </c>
      <c r="P812" s="152" t="s">
        <v>1595</v>
      </c>
      <c r="Q812" s="116"/>
      <c r="R812" s="116"/>
      <c r="S812" s="261" t="s">
        <v>1521</v>
      </c>
      <c r="T812" s="261" t="s">
        <v>1515</v>
      </c>
      <c r="U812" s="261" t="s">
        <v>1477</v>
      </c>
      <c r="V812" s="264" t="s">
        <v>1514</v>
      </c>
      <c r="W812" s="261" t="s">
        <v>1511</v>
      </c>
      <c r="X812" s="260" t="s">
        <v>1477</v>
      </c>
      <c r="Y812" s="260" t="s">
        <v>1477</v>
      </c>
      <c r="AB812" s="112"/>
      <c r="AC812" s="218">
        <v>53931</v>
      </c>
      <c r="AD812" s="217">
        <v>1348</v>
      </c>
      <c r="AG812" s="127" t="s">
        <v>1654</v>
      </c>
      <c r="AH812" s="147">
        <v>84.9</v>
      </c>
      <c r="AI812" s="146">
        <v>3.47</v>
      </c>
      <c r="AJ812" s="145">
        <v>9.91</v>
      </c>
      <c r="AK812" s="277">
        <v>59.4</v>
      </c>
      <c r="AL812" s="144">
        <v>3.1</v>
      </c>
      <c r="AM812" s="280">
        <v>3.9</v>
      </c>
      <c r="AN812" s="277" t="s">
        <v>124</v>
      </c>
      <c r="AO812" s="265">
        <v>4</v>
      </c>
      <c r="AP812" s="265">
        <v>0.13</v>
      </c>
      <c r="AQ812" s="116">
        <v>49</v>
      </c>
      <c r="AR812" s="139">
        <v>50.2</v>
      </c>
      <c r="AS812" s="142">
        <f t="shared" si="12"/>
        <v>0.97609561752988039</v>
      </c>
      <c r="AT812" s="141">
        <v>0.7</v>
      </c>
      <c r="AU812" s="116" t="s">
        <v>124</v>
      </c>
      <c r="AV812" s="116">
        <v>6</v>
      </c>
      <c r="AW812" s="118">
        <v>9</v>
      </c>
      <c r="AX812" s="140">
        <f t="shared" si="13"/>
        <v>1.4833406342494717</v>
      </c>
      <c r="AY812" s="116">
        <v>94</v>
      </c>
      <c r="AZ812" s="116">
        <v>48724</v>
      </c>
      <c r="BA812" s="140">
        <f>100-AY812</f>
        <v>6</v>
      </c>
      <c r="BB812" s="140">
        <f t="shared" si="14"/>
        <v>3.1073006342494716</v>
      </c>
      <c r="BC812" s="139">
        <v>16.600000000000001</v>
      </c>
      <c r="BD812" s="139">
        <f>BC812*AI812/(BG812+BE812+BC812+BA812)</f>
        <v>0.60890063424947161</v>
      </c>
      <c r="BE812" s="139">
        <v>25.2</v>
      </c>
      <c r="BF812" s="139">
        <f>BE812*AI812/100</f>
        <v>0.87444</v>
      </c>
      <c r="BG812" s="139">
        <v>46.8</v>
      </c>
      <c r="BH812" s="139">
        <f>BG812*AI812/100</f>
        <v>1.6239599999999998</v>
      </c>
      <c r="BI812" s="272">
        <v>0.41</v>
      </c>
      <c r="BJ812" s="116" t="s">
        <v>793</v>
      </c>
      <c r="BK812" s="211" t="s">
        <v>409</v>
      </c>
      <c r="BL812" s="211" t="s">
        <v>409</v>
      </c>
      <c r="BM812" s="211">
        <v>466</v>
      </c>
      <c r="BN812" s="211">
        <v>29.8</v>
      </c>
      <c r="BO812" s="211">
        <v>70.2</v>
      </c>
      <c r="BP812" s="211">
        <v>10.199999999999999</v>
      </c>
      <c r="BQ812" s="211">
        <v>2740</v>
      </c>
      <c r="BR812" s="211" t="s">
        <v>409</v>
      </c>
      <c r="BS812" s="211">
        <v>5.05</v>
      </c>
      <c r="BT812" s="210">
        <v>0</v>
      </c>
      <c r="BU812" s="258">
        <v>1.1357853938219062</v>
      </c>
      <c r="BV812" s="138">
        <v>0.26092957746478873</v>
      </c>
    </row>
    <row r="813" spans="1:74">
      <c r="A813" s="116">
        <v>60</v>
      </c>
      <c r="B813" s="116">
        <f>COUNTIFS($D$2:D813,D813,$F$2:F813,F813)</f>
        <v>1</v>
      </c>
      <c r="C813" s="189">
        <v>10301</v>
      </c>
      <c r="D813" s="154" t="s">
        <v>698</v>
      </c>
      <c r="E813" s="152" t="s">
        <v>955</v>
      </c>
      <c r="F813" s="152">
        <v>485209405</v>
      </c>
      <c r="G813" s="152">
        <f t="shared" si="15"/>
        <v>71</v>
      </c>
      <c r="H813" s="152" t="s">
        <v>1653</v>
      </c>
      <c r="I813" s="274" t="s">
        <v>699</v>
      </c>
      <c r="J813" s="153" t="s">
        <v>812</v>
      </c>
      <c r="K813" s="152" t="s">
        <v>670</v>
      </c>
      <c r="L813" s="152">
        <v>6</v>
      </c>
      <c r="M813" s="152" t="s">
        <v>1397</v>
      </c>
      <c r="N813" s="152" t="s">
        <v>409</v>
      </c>
      <c r="O813" s="152" t="s">
        <v>409</v>
      </c>
      <c r="P813" s="152" t="s">
        <v>1595</v>
      </c>
      <c r="Q813" s="116"/>
      <c r="R813" s="116"/>
      <c r="S813" s="261" t="s">
        <v>1477</v>
      </c>
      <c r="T813" s="261" t="s">
        <v>1477</v>
      </c>
      <c r="U813" s="261" t="s">
        <v>1477</v>
      </c>
      <c r="V813" s="262" t="s">
        <v>1502</v>
      </c>
      <c r="W813" s="261" t="s">
        <v>1477</v>
      </c>
      <c r="X813" s="260" t="s">
        <v>1477</v>
      </c>
      <c r="Y813" s="260" t="s">
        <v>1477</v>
      </c>
      <c r="AB813" s="112"/>
      <c r="AC813" s="218">
        <v>11924</v>
      </c>
      <c r="AD813" s="217">
        <v>60</v>
      </c>
      <c r="AG813" s="127" t="s">
        <v>777</v>
      </c>
      <c r="AH813" s="147">
        <v>15.9</v>
      </c>
      <c r="AI813" s="146">
        <v>65.2</v>
      </c>
      <c r="AJ813" s="145">
        <v>14.4</v>
      </c>
      <c r="AK813" s="277">
        <v>8.5</v>
      </c>
      <c r="AL813" s="144">
        <v>0.36</v>
      </c>
      <c r="AM813" s="139">
        <v>2.23</v>
      </c>
      <c r="AN813" s="277" t="s">
        <v>124</v>
      </c>
      <c r="AO813" s="278">
        <v>6.41</v>
      </c>
      <c r="AP813" s="259" t="s">
        <v>124</v>
      </c>
      <c r="AQ813" s="116">
        <v>36.200000000000003</v>
      </c>
      <c r="AR813" s="116">
        <v>63.8</v>
      </c>
      <c r="AS813" s="142">
        <f t="shared" si="12"/>
        <v>0.56739811912225713</v>
      </c>
      <c r="AT813" s="259" t="s">
        <v>124</v>
      </c>
      <c r="AU813" s="116" t="s">
        <v>124</v>
      </c>
      <c r="AV813" s="139">
        <v>2.37</v>
      </c>
      <c r="AW813" s="139">
        <v>3.95</v>
      </c>
      <c r="AX813" s="140">
        <f t="shared" si="13"/>
        <v>37.152701325178391</v>
      </c>
      <c r="AY813" s="259" t="s">
        <v>124</v>
      </c>
      <c r="AZ813" s="259" t="s">
        <v>124</v>
      </c>
      <c r="BA813" s="259" t="s">
        <v>124</v>
      </c>
      <c r="BB813" s="140">
        <f t="shared" si="14"/>
        <v>65.200000000000017</v>
      </c>
      <c r="BC813" s="139">
        <v>34</v>
      </c>
      <c r="BD813" s="139">
        <f>BC813*AI813/(BG813+BE813+BC813)</f>
        <v>22.597349643221207</v>
      </c>
      <c r="BE813" s="139">
        <v>21.9</v>
      </c>
      <c r="BF813" s="139">
        <f>BE813*AI813/(BG813+BE813+BC813)</f>
        <v>14.555351681957186</v>
      </c>
      <c r="BG813" s="139">
        <v>42.2</v>
      </c>
      <c r="BH813" s="139">
        <f>BG813*AI813/(BG813+BE813+BC813)</f>
        <v>28.047298674821619</v>
      </c>
      <c r="BI813" s="259" t="s">
        <v>124</v>
      </c>
      <c r="BJ813" s="116" t="s">
        <v>172</v>
      </c>
      <c r="BK813" s="211" t="s">
        <v>409</v>
      </c>
      <c r="BL813" s="211" t="s">
        <v>409</v>
      </c>
      <c r="BM813" s="211">
        <v>144</v>
      </c>
      <c r="BN813" s="211">
        <v>29.2</v>
      </c>
      <c r="BO813" s="211">
        <v>70.8</v>
      </c>
      <c r="BP813" s="208" t="s">
        <v>409</v>
      </c>
      <c r="BQ813" s="208" t="s">
        <v>409</v>
      </c>
      <c r="BR813" s="208" t="s">
        <v>409</v>
      </c>
      <c r="BS813" s="208" t="s">
        <v>409</v>
      </c>
      <c r="BT813" s="210">
        <v>0</v>
      </c>
      <c r="BU813" s="258">
        <v>4.4292088366525197</v>
      </c>
      <c r="BV813" s="138">
        <v>8.2779661016949155E-2</v>
      </c>
    </row>
    <row r="814" spans="1:74">
      <c r="A814" s="116">
        <v>61</v>
      </c>
      <c r="B814" s="116">
        <f>COUNTIFS($D$2:D814,D814,$F$2:F814,F814)</f>
        <v>2</v>
      </c>
      <c r="C814" s="189">
        <v>10312</v>
      </c>
      <c r="D814" s="154" t="s">
        <v>1652</v>
      </c>
      <c r="E814" s="152" t="s">
        <v>1651</v>
      </c>
      <c r="F814" s="152">
        <v>7751294474</v>
      </c>
      <c r="G814" s="152">
        <f t="shared" si="15"/>
        <v>42</v>
      </c>
      <c r="H814" s="152" t="s">
        <v>1646</v>
      </c>
      <c r="I814" s="274" t="s">
        <v>272</v>
      </c>
      <c r="J814" s="153" t="s">
        <v>812</v>
      </c>
      <c r="K814" s="152" t="s">
        <v>670</v>
      </c>
      <c r="L814" s="152">
        <v>7</v>
      </c>
      <c r="M814" s="152">
        <v>5</v>
      </c>
      <c r="N814" s="152" t="s">
        <v>409</v>
      </c>
      <c r="P814" s="152" t="s">
        <v>1595</v>
      </c>
      <c r="Q814" s="116"/>
      <c r="R814" s="116"/>
      <c r="S814" s="261" t="s">
        <v>1477</v>
      </c>
      <c r="T814" s="286" t="s">
        <v>1515</v>
      </c>
      <c r="U814" s="261" t="s">
        <v>1477</v>
      </c>
      <c r="V814" s="264" t="s">
        <v>1514</v>
      </c>
      <c r="W814" s="261" t="s">
        <v>1511</v>
      </c>
      <c r="X814" s="260" t="s">
        <v>1477</v>
      </c>
      <c r="Y814" s="260" t="s">
        <v>1477</v>
      </c>
      <c r="AB814" s="112"/>
      <c r="AC814" s="218">
        <v>26670</v>
      </c>
      <c r="AD814" s="217">
        <v>267</v>
      </c>
      <c r="AG814" s="127" t="s">
        <v>781</v>
      </c>
      <c r="AH814" s="147">
        <v>31.5</v>
      </c>
      <c r="AI814" s="146">
        <v>58.4</v>
      </c>
      <c r="AJ814" s="145">
        <v>8.7899999999999991</v>
      </c>
      <c r="AK814" s="277">
        <v>24</v>
      </c>
      <c r="AL814" s="144">
        <v>0.3</v>
      </c>
      <c r="AM814" s="280">
        <v>0.7</v>
      </c>
      <c r="AN814" s="277" t="s">
        <v>124</v>
      </c>
      <c r="AO814" s="265">
        <v>1.2</v>
      </c>
      <c r="AP814" s="265">
        <v>0.19</v>
      </c>
      <c r="AQ814" s="116">
        <v>34.1</v>
      </c>
      <c r="AR814" s="139">
        <v>66.3</v>
      </c>
      <c r="AS814" s="142">
        <f t="shared" si="12"/>
        <v>0.51432880844645557</v>
      </c>
      <c r="AT814" s="141">
        <v>0.2</v>
      </c>
      <c r="AU814" s="116" t="s">
        <v>124</v>
      </c>
      <c r="AV814" s="116">
        <v>13.7</v>
      </c>
      <c r="AW814" s="118">
        <v>13.5</v>
      </c>
      <c r="AX814" s="140">
        <f t="shared" si="13"/>
        <v>15.930855284552845</v>
      </c>
      <c r="AY814" s="116">
        <v>91</v>
      </c>
      <c r="AZ814" s="116">
        <v>45931</v>
      </c>
      <c r="BA814" s="140">
        <f>100-AY814</f>
        <v>9</v>
      </c>
      <c r="BB814" s="140">
        <f t="shared" si="14"/>
        <v>52.314055284552836</v>
      </c>
      <c r="BC814" s="139">
        <v>11</v>
      </c>
      <c r="BD814" s="139">
        <f>BC814*AI814/(BG814+BE814+BC814+BA814)</f>
        <v>6.5284552845528445</v>
      </c>
      <c r="BE814" s="139">
        <v>16.100000000000001</v>
      </c>
      <c r="BF814" s="139">
        <f>BE814*AI814/100</f>
        <v>9.4024000000000001</v>
      </c>
      <c r="BG814" s="139">
        <v>62.3</v>
      </c>
      <c r="BH814" s="139">
        <f>BG814*AI814/100</f>
        <v>36.383199999999995</v>
      </c>
      <c r="BI814" s="272">
        <v>1.63</v>
      </c>
      <c r="BJ814" s="116" t="s">
        <v>172</v>
      </c>
      <c r="BK814" s="211" t="s">
        <v>409</v>
      </c>
      <c r="BL814" s="211" t="s">
        <v>409</v>
      </c>
      <c r="BM814" s="211">
        <v>330</v>
      </c>
      <c r="BN814" s="211">
        <v>14.8</v>
      </c>
      <c r="BO814" s="211">
        <v>85.2</v>
      </c>
      <c r="BP814" s="211" t="s">
        <v>409</v>
      </c>
      <c r="BQ814" s="211" t="s">
        <v>409</v>
      </c>
      <c r="BR814" s="211" t="s">
        <v>409</v>
      </c>
      <c r="BS814" s="211" t="s">
        <v>409</v>
      </c>
      <c r="BT814" s="210">
        <v>0</v>
      </c>
      <c r="BU814" s="258">
        <v>8.882789347017523</v>
      </c>
      <c r="BV814" s="138">
        <v>0.11909333333333333</v>
      </c>
    </row>
    <row r="815" spans="1:74">
      <c r="A815" s="116">
        <v>62</v>
      </c>
      <c r="B815" s="116">
        <f>COUNTIFS($D$2:D815,D815,$F$2:F815,F815)</f>
        <v>1</v>
      </c>
      <c r="C815" s="189">
        <v>10313</v>
      </c>
      <c r="D815" s="154" t="s">
        <v>1650</v>
      </c>
      <c r="E815" s="152" t="s">
        <v>941</v>
      </c>
      <c r="F815" s="152">
        <v>9009145739</v>
      </c>
      <c r="G815" s="152">
        <f t="shared" si="15"/>
        <v>29</v>
      </c>
      <c r="H815" s="152" t="s">
        <v>1646</v>
      </c>
      <c r="I815" s="274" t="s">
        <v>1649</v>
      </c>
      <c r="J815" s="153" t="s">
        <v>812</v>
      </c>
      <c r="K815" s="152" t="s">
        <v>670</v>
      </c>
      <c r="L815" s="152">
        <v>7</v>
      </c>
      <c r="M815" s="152">
        <v>1</v>
      </c>
      <c r="N815" s="152" t="s">
        <v>409</v>
      </c>
      <c r="P815" s="152" t="s">
        <v>1595</v>
      </c>
      <c r="Q815" s="116"/>
      <c r="R815" s="116"/>
      <c r="S815" s="261" t="s">
        <v>1477</v>
      </c>
      <c r="T815" s="261" t="s">
        <v>1477</v>
      </c>
      <c r="U815" s="261" t="s">
        <v>1477</v>
      </c>
      <c r="V815" s="262" t="s">
        <v>1502</v>
      </c>
      <c r="W815" s="261" t="s">
        <v>1477</v>
      </c>
      <c r="X815" s="260" t="s">
        <v>1477</v>
      </c>
      <c r="Y815" s="260" t="s">
        <v>1477</v>
      </c>
      <c r="AB815" s="112"/>
      <c r="AC815" s="218">
        <v>4860</v>
      </c>
      <c r="AD815" s="217">
        <v>36</v>
      </c>
      <c r="AG815" s="127" t="s">
        <v>781</v>
      </c>
      <c r="AH815" s="147">
        <v>47</v>
      </c>
      <c r="AI815" s="146">
        <v>40.1</v>
      </c>
      <c r="AJ815" s="145">
        <v>11.7</v>
      </c>
      <c r="AK815" s="277">
        <v>39.1</v>
      </c>
      <c r="AL815" s="144">
        <v>0.84</v>
      </c>
      <c r="AM815" s="139">
        <v>1.79</v>
      </c>
      <c r="AN815" s="277" t="s">
        <v>124</v>
      </c>
      <c r="AO815" s="278">
        <v>22.5</v>
      </c>
      <c r="AP815" s="259" t="s">
        <v>124</v>
      </c>
      <c r="AQ815" s="116">
        <v>38</v>
      </c>
      <c r="AR815" s="116">
        <v>62</v>
      </c>
      <c r="AS815" s="142">
        <f t="shared" si="12"/>
        <v>0.61290322580645162</v>
      </c>
      <c r="AT815" s="259" t="s">
        <v>124</v>
      </c>
      <c r="AU815" s="116" t="s">
        <v>124</v>
      </c>
      <c r="AV815" s="139">
        <v>7.63</v>
      </c>
      <c r="AW815" s="139">
        <v>13.3</v>
      </c>
      <c r="AX815" s="140">
        <f t="shared" si="13"/>
        <v>21.356720977596744</v>
      </c>
      <c r="AY815" s="259" t="s">
        <v>124</v>
      </c>
      <c r="AZ815" s="259" t="s">
        <v>124</v>
      </c>
      <c r="BA815" s="259" t="s">
        <v>124</v>
      </c>
      <c r="BB815" s="140">
        <f t="shared" si="14"/>
        <v>40.100000000000009</v>
      </c>
      <c r="BC815" s="139">
        <v>34.299999999999997</v>
      </c>
      <c r="BD815" s="139">
        <f>BC815*AI815/(BG815+BE815+BC815)</f>
        <v>14.006415478615072</v>
      </c>
      <c r="BE815" s="139">
        <v>18</v>
      </c>
      <c r="BF815" s="139">
        <f>BE815*AI815/(BG815+BE815+BC815)</f>
        <v>7.3503054989816716</v>
      </c>
      <c r="BG815" s="139">
        <v>45.9</v>
      </c>
      <c r="BH815" s="139">
        <f>BG815*AI815/(BG815+BE815+BC815)</f>
        <v>18.743279022403261</v>
      </c>
      <c r="BI815" s="259" t="s">
        <v>124</v>
      </c>
      <c r="BJ815" s="116" t="s">
        <v>792</v>
      </c>
      <c r="BK815" s="211" t="s">
        <v>409</v>
      </c>
      <c r="BL815" s="211" t="s">
        <v>409</v>
      </c>
      <c r="BM815" s="211">
        <v>251</v>
      </c>
      <c r="BN815" s="211">
        <v>14.7</v>
      </c>
      <c r="BO815" s="211">
        <v>85.3</v>
      </c>
      <c r="BP815" s="211" t="s">
        <v>409</v>
      </c>
      <c r="BQ815" s="211" t="s">
        <v>409</v>
      </c>
      <c r="BR815" s="211" t="s">
        <v>409</v>
      </c>
      <c r="BS815" s="211" t="s">
        <v>409</v>
      </c>
      <c r="BT815" s="210" t="s">
        <v>1648</v>
      </c>
      <c r="BU815" s="258">
        <v>37.795948254820601</v>
      </c>
      <c r="BV815" s="138">
        <v>9.529230769230769E-2</v>
      </c>
    </row>
    <row r="816" spans="1:74">
      <c r="A816" s="116">
        <v>63</v>
      </c>
      <c r="B816" s="116">
        <f>COUNTIFS($D$2:D816,D816,$F$2:F816,F816)</f>
        <v>1</v>
      </c>
      <c r="C816" s="189">
        <v>10314</v>
      </c>
      <c r="D816" s="284" t="s">
        <v>1647</v>
      </c>
      <c r="E816" s="152" t="s">
        <v>992</v>
      </c>
      <c r="F816" s="152">
        <v>470323412</v>
      </c>
      <c r="G816" s="152">
        <f t="shared" si="15"/>
        <v>72</v>
      </c>
      <c r="H816" s="152" t="s">
        <v>1646</v>
      </c>
      <c r="I816" s="274" t="s">
        <v>60</v>
      </c>
      <c r="J816" s="194" t="s">
        <v>1031</v>
      </c>
      <c r="K816" s="152" t="s">
        <v>670</v>
      </c>
      <c r="L816" s="152">
        <v>3</v>
      </c>
      <c r="M816" s="152">
        <v>9</v>
      </c>
      <c r="N816" s="152" t="s">
        <v>843</v>
      </c>
      <c r="P816" s="152" t="s">
        <v>1599</v>
      </c>
      <c r="Q816" s="116"/>
      <c r="R816" s="116"/>
      <c r="S816" s="261" t="s">
        <v>1521</v>
      </c>
      <c r="T816" s="261" t="s">
        <v>1515</v>
      </c>
      <c r="U816" s="261" t="s">
        <v>1477</v>
      </c>
      <c r="V816" s="264" t="s">
        <v>1514</v>
      </c>
      <c r="W816" s="261" t="s">
        <v>1511</v>
      </c>
      <c r="X816" s="260" t="s">
        <v>1477</v>
      </c>
      <c r="Y816" s="260" t="s">
        <v>1477</v>
      </c>
      <c r="AB816" s="112"/>
      <c r="AC816" s="218">
        <v>123200</v>
      </c>
      <c r="AD816" s="217">
        <v>3080</v>
      </c>
      <c r="AG816" s="127" t="s">
        <v>777</v>
      </c>
      <c r="AH816" s="147">
        <v>68.7</v>
      </c>
      <c r="AI816" s="146">
        <v>2.48</v>
      </c>
      <c r="AJ816" s="145">
        <v>28.3</v>
      </c>
      <c r="AK816" s="277">
        <v>55.8</v>
      </c>
      <c r="AL816" s="144">
        <v>0.5</v>
      </c>
      <c r="AM816" s="280">
        <v>0.9</v>
      </c>
      <c r="AN816" s="277" t="s">
        <v>124</v>
      </c>
      <c r="AO816" s="265">
        <v>6.2</v>
      </c>
      <c r="AP816" s="265">
        <v>0.03</v>
      </c>
      <c r="AQ816" s="116">
        <v>56.7</v>
      </c>
      <c r="AR816" s="139">
        <v>43.9</v>
      </c>
      <c r="AS816" s="142">
        <f t="shared" si="12"/>
        <v>1.2915717539863327</v>
      </c>
      <c r="AT816" s="141">
        <v>0.7</v>
      </c>
      <c r="AU816" s="116" t="s">
        <v>124</v>
      </c>
      <c r="AV816" s="116">
        <v>36.5</v>
      </c>
      <c r="AW816" s="118">
        <v>43.3</v>
      </c>
      <c r="AX816" s="140">
        <f t="shared" si="13"/>
        <v>0.82299047300824901</v>
      </c>
      <c r="AY816" s="116">
        <v>90.9</v>
      </c>
      <c r="AZ816" s="116">
        <v>46190</v>
      </c>
      <c r="BA816" s="140">
        <f>100-AY816</f>
        <v>9.0999999999999943</v>
      </c>
      <c r="BB816" s="140">
        <f t="shared" si="14"/>
        <v>2.154750473008249</v>
      </c>
      <c r="BC816" s="139">
        <v>4.87</v>
      </c>
      <c r="BD816" s="139">
        <f>BC816*AI816/(BG816+BE816+BC816+BA816)</f>
        <v>0.12611047300824893</v>
      </c>
      <c r="BE816" s="139">
        <v>28.1</v>
      </c>
      <c r="BF816" s="139">
        <f>BE816*AI816/100</f>
        <v>0.69688000000000005</v>
      </c>
      <c r="BG816" s="139">
        <v>53.7</v>
      </c>
      <c r="BH816" s="139">
        <f>BG816*AI816/100</f>
        <v>1.3317600000000001</v>
      </c>
      <c r="BI816" s="272">
        <v>0.7</v>
      </c>
      <c r="BJ816" s="116" t="s">
        <v>793</v>
      </c>
      <c r="BK816" s="285" t="s">
        <v>409</v>
      </c>
      <c r="BL816" s="285" t="s">
        <v>409</v>
      </c>
      <c r="BM816" s="285" t="s">
        <v>409</v>
      </c>
      <c r="BN816" s="285" t="s">
        <v>409</v>
      </c>
      <c r="BO816" s="285" t="s">
        <v>409</v>
      </c>
      <c r="BP816" s="285" t="s">
        <v>409</v>
      </c>
      <c r="BQ816" s="285" t="s">
        <v>409</v>
      </c>
      <c r="BR816" s="285" t="s">
        <v>409</v>
      </c>
      <c r="BS816" s="285" t="s">
        <v>409</v>
      </c>
      <c r="BT816" s="285" t="s">
        <v>409</v>
      </c>
      <c r="BU816" s="258">
        <v>1.4249916442986552</v>
      </c>
      <c r="BV816" s="138">
        <v>1.1215254237288137</v>
      </c>
    </row>
    <row r="817" spans="1:74">
      <c r="A817" s="116">
        <v>64</v>
      </c>
      <c r="B817" s="116">
        <f>COUNTIFS($D$2:D817,D817,$F$2:F817,F817)</f>
        <v>1</v>
      </c>
      <c r="C817" s="189">
        <v>10326</v>
      </c>
      <c r="D817" s="154" t="s">
        <v>700</v>
      </c>
      <c r="E817" s="152" t="s">
        <v>879</v>
      </c>
      <c r="F817" s="152">
        <v>470220403</v>
      </c>
      <c r="G817" s="152">
        <f t="shared" si="15"/>
        <v>72</v>
      </c>
      <c r="H817" s="152" t="s">
        <v>1645</v>
      </c>
      <c r="I817" s="274" t="s">
        <v>60</v>
      </c>
      <c r="J817" s="153" t="s">
        <v>812</v>
      </c>
      <c r="K817" s="152" t="s">
        <v>670</v>
      </c>
      <c r="L817" s="152">
        <v>11</v>
      </c>
      <c r="M817" s="152" t="s">
        <v>906</v>
      </c>
      <c r="N817" s="152" t="s">
        <v>409</v>
      </c>
      <c r="P817" s="152" t="s">
        <v>1595</v>
      </c>
      <c r="Q817" s="116"/>
      <c r="R817" s="116"/>
      <c r="S817" s="261" t="s">
        <v>1477</v>
      </c>
      <c r="T817" s="261" t="s">
        <v>1477</v>
      </c>
      <c r="U817" s="261" t="s">
        <v>1477</v>
      </c>
      <c r="V817" s="264" t="s">
        <v>1502</v>
      </c>
      <c r="W817" s="261" t="s">
        <v>1511</v>
      </c>
      <c r="X817" s="260" t="s">
        <v>1477</v>
      </c>
      <c r="Y817" s="260" t="s">
        <v>1477</v>
      </c>
      <c r="AB817" s="112"/>
      <c r="AC817" s="218">
        <v>24221</v>
      </c>
      <c r="AD817" s="217">
        <v>242</v>
      </c>
      <c r="AH817" s="147">
        <v>44.2</v>
      </c>
      <c r="AI817" s="146">
        <v>43.9</v>
      </c>
      <c r="AJ817" s="145">
        <v>8.7200000000000006</v>
      </c>
      <c r="AK817" s="277">
        <v>39.700000000000003</v>
      </c>
      <c r="AL817" s="144">
        <v>0.3</v>
      </c>
      <c r="AM817" s="139">
        <v>0.67</v>
      </c>
      <c r="AN817" s="277" t="s">
        <v>124</v>
      </c>
      <c r="AO817" s="278">
        <v>0</v>
      </c>
      <c r="AP817" s="259" t="s">
        <v>124</v>
      </c>
      <c r="AQ817" s="116">
        <v>11.4</v>
      </c>
      <c r="AR817" s="116">
        <v>88.6</v>
      </c>
      <c r="AS817" s="142">
        <f t="shared" si="12"/>
        <v>0.12866817155756208</v>
      </c>
      <c r="AT817" s="259">
        <v>0.2</v>
      </c>
      <c r="AU817" s="116" t="s">
        <v>124</v>
      </c>
      <c r="AV817" s="139">
        <v>0.27</v>
      </c>
      <c r="AW817" s="139">
        <v>0.75</v>
      </c>
      <c r="AX817" s="140">
        <f t="shared" si="13"/>
        <v>25.833973710819002</v>
      </c>
      <c r="AY817" s="259" t="s">
        <v>124</v>
      </c>
      <c r="AZ817" s="259" t="s">
        <v>124</v>
      </c>
      <c r="BA817" s="259" t="s">
        <v>124</v>
      </c>
      <c r="BB817" s="140">
        <f t="shared" si="14"/>
        <v>43.899999999999991</v>
      </c>
      <c r="BC817" s="139">
        <v>31.7</v>
      </c>
      <c r="BD817" s="139">
        <f>BC817*AI817/(BG817+BE817+BC817)</f>
        <v>14.071081900910007</v>
      </c>
      <c r="BE817" s="139">
        <v>26.5</v>
      </c>
      <c r="BF817" s="139">
        <f>BE817*AI817/(BG817+BE817+BC817)</f>
        <v>11.762891809908997</v>
      </c>
      <c r="BG817" s="139">
        <v>40.700000000000003</v>
      </c>
      <c r="BH817" s="139">
        <f>BG817*AI817/(BG817+BE817+BC817)</f>
        <v>18.066026289180989</v>
      </c>
      <c r="BI817" s="259" t="s">
        <v>124</v>
      </c>
      <c r="BJ817" s="116" t="s">
        <v>792</v>
      </c>
      <c r="BK817" s="211">
        <v>1</v>
      </c>
      <c r="BL817" s="211" t="s">
        <v>409</v>
      </c>
      <c r="BM817" s="211">
        <v>292</v>
      </c>
      <c r="BN817" s="211">
        <v>11.3</v>
      </c>
      <c r="BO817" s="211">
        <v>88.7</v>
      </c>
      <c r="BP817" s="211" t="s">
        <v>409</v>
      </c>
      <c r="BQ817" s="211" t="s">
        <v>409</v>
      </c>
      <c r="BR817" s="211" t="s">
        <v>409</v>
      </c>
      <c r="BS817" s="211" t="s">
        <v>409</v>
      </c>
      <c r="BT817" s="210">
        <v>0</v>
      </c>
      <c r="BU817" s="258">
        <v>9.1560016729401923</v>
      </c>
      <c r="BV817" s="138">
        <v>0.16839999999999999</v>
      </c>
    </row>
    <row r="818" spans="1:74">
      <c r="A818" s="116">
        <v>65</v>
      </c>
      <c r="B818" s="116">
        <f>COUNTIFS($D$2:D818,D818,$F$2:F818,F818)</f>
        <v>1</v>
      </c>
      <c r="C818" s="189">
        <v>10327</v>
      </c>
      <c r="D818" s="154" t="s">
        <v>103</v>
      </c>
      <c r="E818" s="152" t="s">
        <v>941</v>
      </c>
      <c r="F818" s="152">
        <v>8808035808</v>
      </c>
      <c r="G818" s="152">
        <f t="shared" si="15"/>
        <v>31</v>
      </c>
      <c r="H818" s="152" t="s">
        <v>1645</v>
      </c>
      <c r="I818" s="274" t="s">
        <v>923</v>
      </c>
      <c r="J818" s="153" t="s">
        <v>812</v>
      </c>
      <c r="K818" s="152" t="s">
        <v>670</v>
      </c>
      <c r="L818" s="152">
        <v>6</v>
      </c>
      <c r="M818" s="152" t="s">
        <v>1489</v>
      </c>
      <c r="N818" s="152" t="s">
        <v>409</v>
      </c>
      <c r="P818" s="152" t="s">
        <v>1595</v>
      </c>
      <c r="Q818" s="116"/>
      <c r="R818" s="116"/>
      <c r="S818" s="261" t="s">
        <v>1521</v>
      </c>
      <c r="T818" s="261" t="s">
        <v>1515</v>
      </c>
      <c r="U818" s="261" t="s">
        <v>1477</v>
      </c>
      <c r="V818" s="264" t="s">
        <v>1514</v>
      </c>
      <c r="W818" s="261" t="s">
        <v>1511</v>
      </c>
      <c r="X818" s="260" t="s">
        <v>1477</v>
      </c>
      <c r="Y818" s="260" t="s">
        <v>1477</v>
      </c>
      <c r="AB818" s="112"/>
      <c r="AC818" s="218">
        <v>85150</v>
      </c>
      <c r="AD818" s="217">
        <v>2129</v>
      </c>
      <c r="AH818" s="147">
        <v>20.3</v>
      </c>
      <c r="AI818" s="146">
        <v>25.8</v>
      </c>
      <c r="AJ818" s="145">
        <v>52.2</v>
      </c>
      <c r="AK818" s="277">
        <v>17</v>
      </c>
      <c r="AL818" s="144">
        <v>0.5</v>
      </c>
      <c r="AM818" s="280">
        <v>2.4</v>
      </c>
      <c r="AN818" s="277" t="s">
        <v>124</v>
      </c>
      <c r="AO818" s="265">
        <v>4.0999999999999996</v>
      </c>
      <c r="AP818" s="265">
        <v>0.12</v>
      </c>
      <c r="AQ818" s="116">
        <v>37.299999999999997</v>
      </c>
      <c r="AR818" s="139">
        <v>62.2</v>
      </c>
      <c r="AS818" s="142">
        <f t="shared" si="12"/>
        <v>0.59967845659163976</v>
      </c>
      <c r="AT818" s="141">
        <v>0.1</v>
      </c>
      <c r="AU818" s="116" t="s">
        <v>124</v>
      </c>
      <c r="AV818" s="116">
        <v>13.7</v>
      </c>
      <c r="AW818" s="118">
        <v>26.2</v>
      </c>
      <c r="AX818" s="140">
        <f t="shared" si="13"/>
        <v>19.522888753799393</v>
      </c>
      <c r="AY818" s="116">
        <v>89.8</v>
      </c>
      <c r="AZ818" s="116">
        <v>36682</v>
      </c>
      <c r="BA818" s="140">
        <f>100-AY818</f>
        <v>10.200000000000003</v>
      </c>
      <c r="BB818" s="140">
        <f t="shared" si="14"/>
        <v>22.928488753799392</v>
      </c>
      <c r="BC818" s="139">
        <v>28.1</v>
      </c>
      <c r="BD818" s="139">
        <f>BC818*AI818/(BG818+BE818+BC818+BA818)</f>
        <v>7.3452887537993918</v>
      </c>
      <c r="BE818" s="139">
        <v>47.2</v>
      </c>
      <c r="BF818" s="139">
        <f>BE818*AI818/100</f>
        <v>12.177600000000002</v>
      </c>
      <c r="BG818" s="139">
        <v>13.2</v>
      </c>
      <c r="BH818" s="139">
        <f>BG818*AI818/100</f>
        <v>3.4056000000000002</v>
      </c>
      <c r="BI818" s="272">
        <v>0.25</v>
      </c>
      <c r="BJ818" s="117" t="s">
        <v>786</v>
      </c>
      <c r="BK818" s="211" t="s">
        <v>409</v>
      </c>
      <c r="BL818" s="211" t="s">
        <v>409</v>
      </c>
      <c r="BM818" s="211">
        <v>1318</v>
      </c>
      <c r="BN818" s="211">
        <v>30.6</v>
      </c>
      <c r="BO818" s="211">
        <v>69.400000000000006</v>
      </c>
      <c r="BP818" s="211" t="s">
        <v>409</v>
      </c>
      <c r="BQ818" s="211" t="s">
        <v>409</v>
      </c>
      <c r="BR818" s="211" t="s">
        <v>409</v>
      </c>
      <c r="BS818" s="211" t="s">
        <v>409</v>
      </c>
      <c r="BT818" s="210">
        <v>0</v>
      </c>
      <c r="BU818" s="258">
        <v>4.31363692358231</v>
      </c>
      <c r="BV818" s="138">
        <v>0.68885245901639347</v>
      </c>
    </row>
    <row r="819" spans="1:74">
      <c r="A819" s="116">
        <v>66</v>
      </c>
      <c r="B819" s="116">
        <f>COUNTIFS($D$2:D819,D819,$F$2:F819,F819)</f>
        <v>1</v>
      </c>
      <c r="C819" s="189">
        <v>10333</v>
      </c>
      <c r="D819" s="154" t="s">
        <v>224</v>
      </c>
      <c r="E819" s="152" t="s">
        <v>1001</v>
      </c>
      <c r="F819" s="152">
        <v>511029113</v>
      </c>
      <c r="G819" s="152">
        <f t="shared" si="15"/>
        <v>68</v>
      </c>
      <c r="H819" s="152" t="s">
        <v>1644</v>
      </c>
      <c r="I819" s="274" t="s">
        <v>225</v>
      </c>
      <c r="J819" s="153" t="s">
        <v>812</v>
      </c>
      <c r="K819" s="152" t="s">
        <v>670</v>
      </c>
      <c r="L819" s="152">
        <v>7</v>
      </c>
      <c r="M819" s="152">
        <v>1</v>
      </c>
      <c r="N819" s="152" t="s">
        <v>843</v>
      </c>
      <c r="P819" s="152" t="s">
        <v>1595</v>
      </c>
      <c r="Q819" s="116"/>
      <c r="R819" s="116"/>
      <c r="S819" s="261" t="s">
        <v>1521</v>
      </c>
      <c r="T819" s="261" t="s">
        <v>1515</v>
      </c>
      <c r="U819" s="261" t="s">
        <v>1477</v>
      </c>
      <c r="V819" s="264" t="s">
        <v>1514</v>
      </c>
      <c r="W819" s="261" t="s">
        <v>1511</v>
      </c>
      <c r="X819" s="260" t="s">
        <v>1477</v>
      </c>
      <c r="Y819" s="260" t="s">
        <v>1477</v>
      </c>
      <c r="Z819" s="112" t="s">
        <v>1244</v>
      </c>
      <c r="AB819" s="112"/>
      <c r="AC819" s="218">
        <v>46600</v>
      </c>
      <c r="AD819" s="217">
        <v>3495</v>
      </c>
      <c r="AG819" s="127" t="s">
        <v>777</v>
      </c>
      <c r="AH819" s="147">
        <v>83.4</v>
      </c>
      <c r="AI819" s="146">
        <v>4.9400000000000004</v>
      </c>
      <c r="AJ819" s="145">
        <v>11.1</v>
      </c>
      <c r="AK819" s="277">
        <v>71.400000000000006</v>
      </c>
      <c r="AL819" s="144">
        <v>2.2000000000000002</v>
      </c>
      <c r="AM819" s="280">
        <v>2.7</v>
      </c>
      <c r="AN819" s="277" t="s">
        <v>124</v>
      </c>
      <c r="AO819" s="265">
        <v>16.600000000000001</v>
      </c>
      <c r="AP819" s="265">
        <v>0.04</v>
      </c>
      <c r="AQ819" s="116">
        <v>56.6</v>
      </c>
      <c r="AR819" s="139">
        <v>44</v>
      </c>
      <c r="AS819" s="142">
        <f t="shared" si="12"/>
        <v>1.2863636363636364</v>
      </c>
      <c r="AT819" s="141">
        <v>1.5</v>
      </c>
      <c r="AU819" s="116" t="s">
        <v>124</v>
      </c>
      <c r="AV819" s="116">
        <v>34.4</v>
      </c>
      <c r="AW819" s="118">
        <v>44</v>
      </c>
      <c r="AX819" s="140">
        <f t="shared" si="13"/>
        <v>2.2965832635983263</v>
      </c>
      <c r="AY819" s="116">
        <v>91.1</v>
      </c>
      <c r="AZ819" s="116">
        <v>45931</v>
      </c>
      <c r="BA819" s="140">
        <f>100-AY819</f>
        <v>8.9000000000000057</v>
      </c>
      <c r="BB819" s="140">
        <f t="shared" si="14"/>
        <v>4.3318632635983265</v>
      </c>
      <c r="BC819" s="139">
        <v>21.5</v>
      </c>
      <c r="BD819" s="139">
        <f>BC819*AI819/(BG819+BE819+BC819+BA819)</f>
        <v>1.1109832635983263</v>
      </c>
      <c r="BE819" s="139">
        <v>24</v>
      </c>
      <c r="BF819" s="139">
        <f>BE819*AI819/100</f>
        <v>1.1856</v>
      </c>
      <c r="BG819" s="139">
        <v>41.2</v>
      </c>
      <c r="BH819" s="139">
        <f>BG819*AI819/100</f>
        <v>2.0352800000000002</v>
      </c>
      <c r="BI819" s="272">
        <v>1.22</v>
      </c>
      <c r="BJ819" s="116" t="s">
        <v>793</v>
      </c>
      <c r="BK819" s="211" t="s">
        <v>409</v>
      </c>
      <c r="BL819" s="211" t="s">
        <v>409</v>
      </c>
      <c r="BM819" s="211">
        <v>1889</v>
      </c>
      <c r="BN819" s="211">
        <v>10.5</v>
      </c>
      <c r="BO819" s="211">
        <v>89.5</v>
      </c>
      <c r="BP819" s="211" t="s">
        <v>409</v>
      </c>
      <c r="BQ819" s="211" t="s">
        <v>409</v>
      </c>
      <c r="BR819" s="211" t="s">
        <v>409</v>
      </c>
      <c r="BS819" s="211" t="s">
        <v>409</v>
      </c>
      <c r="BT819" s="210" t="s">
        <v>413</v>
      </c>
      <c r="BU819" s="258">
        <v>76.814559295824907</v>
      </c>
      <c r="BV819" s="138">
        <v>0.90954929577464794</v>
      </c>
    </row>
    <row r="820" spans="1:74">
      <c r="A820" s="116">
        <v>67</v>
      </c>
      <c r="B820" s="116">
        <f>COUNTIFS($D$2:D820,D820,$F$2:F820,F820)</f>
        <v>1</v>
      </c>
      <c r="C820" s="189">
        <v>10334</v>
      </c>
      <c r="D820" s="154" t="s">
        <v>523</v>
      </c>
      <c r="E820" s="266" t="s">
        <v>826</v>
      </c>
      <c r="F820" s="266">
        <v>510411006</v>
      </c>
      <c r="G820" s="152">
        <f t="shared" si="15"/>
        <v>68</v>
      </c>
      <c r="H820" s="266" t="s">
        <v>1644</v>
      </c>
      <c r="I820" s="281" t="s">
        <v>1643</v>
      </c>
      <c r="J820" s="271" t="s">
        <v>812</v>
      </c>
      <c r="K820" s="266" t="s">
        <v>670</v>
      </c>
      <c r="L820" s="266">
        <v>4</v>
      </c>
      <c r="M820" s="266">
        <v>9</v>
      </c>
      <c r="N820" s="266" t="s">
        <v>843</v>
      </c>
      <c r="P820" s="266" t="s">
        <v>1595</v>
      </c>
      <c r="Q820" s="116"/>
      <c r="R820" s="116"/>
      <c r="S820" s="261" t="s">
        <v>1521</v>
      </c>
      <c r="T820" s="261" t="s">
        <v>1515</v>
      </c>
      <c r="U820" s="261" t="s">
        <v>1477</v>
      </c>
      <c r="V820" s="264" t="s">
        <v>1514</v>
      </c>
      <c r="W820" s="261" t="s">
        <v>1511</v>
      </c>
      <c r="X820" s="260" t="s">
        <v>1477</v>
      </c>
      <c r="Y820" s="260" t="s">
        <v>1477</v>
      </c>
      <c r="Z820" s="112" t="s">
        <v>1244</v>
      </c>
      <c r="AB820" s="112"/>
      <c r="AC820" s="218">
        <v>53000</v>
      </c>
      <c r="AD820" s="217">
        <v>530</v>
      </c>
      <c r="AG820" s="127" t="s">
        <v>798</v>
      </c>
      <c r="AH820" s="147">
        <v>42.4</v>
      </c>
      <c r="AI820" s="146">
        <v>7.4</v>
      </c>
      <c r="AJ820" s="145">
        <v>49</v>
      </c>
      <c r="AK820" s="277">
        <v>34.799999999999997</v>
      </c>
      <c r="AL820" s="144">
        <v>2.5</v>
      </c>
      <c r="AM820" s="280">
        <v>5.9</v>
      </c>
      <c r="AN820" s="277" t="s">
        <v>124</v>
      </c>
      <c r="AO820" s="265">
        <v>6.2</v>
      </c>
      <c r="AP820" s="265">
        <v>0.03</v>
      </c>
      <c r="AQ820" s="116">
        <v>63.2</v>
      </c>
      <c r="AR820" s="139">
        <v>37.299999999999997</v>
      </c>
      <c r="AS820" s="142">
        <f t="shared" ref="AS820:AS851" si="16">AQ820/AR820</f>
        <v>1.6943699731903488</v>
      </c>
      <c r="AT820" s="141">
        <v>0.4</v>
      </c>
      <c r="AU820" s="116" t="s">
        <v>124</v>
      </c>
      <c r="AV820" s="116">
        <v>6.2</v>
      </c>
      <c r="AW820" s="118">
        <v>12.4</v>
      </c>
      <c r="AX820" s="140">
        <f t="shared" ref="AX820:AX838" si="17">BD820+BF820</f>
        <v>1.073808743169399</v>
      </c>
      <c r="AY820" s="116">
        <v>91.4</v>
      </c>
      <c r="AZ820" s="116">
        <v>40588</v>
      </c>
      <c r="BA820" s="140">
        <f>100-AY820</f>
        <v>8.5999999999999943</v>
      </c>
      <c r="BB820" s="140">
        <f t="shared" ref="BB820:BB838" si="18">BD820+BF820+BH820</f>
        <v>6.1724087431694006</v>
      </c>
      <c r="BC820" s="139">
        <v>5.5</v>
      </c>
      <c r="BD820" s="139">
        <f>BC820*AI820/(BG820+BE820+BC820+BA820)</f>
        <v>0.44480874316939895</v>
      </c>
      <c r="BE820" s="139">
        <v>8.5</v>
      </c>
      <c r="BF820" s="139">
        <f>BE820*AI820/100</f>
        <v>0.629</v>
      </c>
      <c r="BG820" s="139">
        <v>68.900000000000006</v>
      </c>
      <c r="BH820" s="139">
        <f>BG820*AI820/100</f>
        <v>5.0986000000000011</v>
      </c>
      <c r="BI820" s="272">
        <v>0.36</v>
      </c>
      <c r="BJ820" s="116" t="s">
        <v>790</v>
      </c>
      <c r="BK820" s="211">
        <v>2.2999999999999998</v>
      </c>
      <c r="BL820" s="211">
        <v>2.2000000000000002</v>
      </c>
      <c r="BM820" s="211">
        <v>761</v>
      </c>
      <c r="BN820" s="211">
        <v>47.3</v>
      </c>
      <c r="BO820" s="211">
        <v>52.7</v>
      </c>
      <c r="BP820" s="211">
        <v>0.7</v>
      </c>
      <c r="BQ820" s="211">
        <v>733</v>
      </c>
      <c r="BR820" s="211" t="s">
        <v>409</v>
      </c>
      <c r="BS820" s="211">
        <v>4.03</v>
      </c>
      <c r="BT820" s="210">
        <v>0</v>
      </c>
      <c r="BU820" s="258">
        <v>0.34074594518802559</v>
      </c>
      <c r="BV820" s="138">
        <v>0.24841666666666665</v>
      </c>
    </row>
    <row r="821" spans="1:74">
      <c r="A821" s="116">
        <v>68</v>
      </c>
      <c r="B821" s="116">
        <f>COUNTIFS($D$2:D821,D821,$F$2:F821,F821)</f>
        <v>1</v>
      </c>
      <c r="C821" s="189">
        <v>10341</v>
      </c>
      <c r="D821" s="154" t="s">
        <v>1642</v>
      </c>
      <c r="E821" s="152" t="s">
        <v>1012</v>
      </c>
      <c r="F821" s="152">
        <v>5411262967</v>
      </c>
      <c r="G821" s="152">
        <f t="shared" si="15"/>
        <v>65</v>
      </c>
      <c r="H821" s="152" t="s">
        <v>1640</v>
      </c>
      <c r="I821" s="274" t="s">
        <v>226</v>
      </c>
      <c r="J821" s="153" t="s">
        <v>812</v>
      </c>
      <c r="K821" s="152" t="s">
        <v>670</v>
      </c>
      <c r="L821" s="152">
        <v>6</v>
      </c>
      <c r="M821" s="152" t="s">
        <v>881</v>
      </c>
      <c r="N821" s="152" t="s">
        <v>409</v>
      </c>
      <c r="O821" s="152"/>
      <c r="P821" s="152" t="s">
        <v>1595</v>
      </c>
      <c r="Q821" s="116"/>
      <c r="R821" s="116"/>
      <c r="S821" s="261" t="s">
        <v>1521</v>
      </c>
      <c r="T821" s="261" t="s">
        <v>1515</v>
      </c>
      <c r="U821" s="261" t="s">
        <v>1477</v>
      </c>
      <c r="V821" s="264" t="s">
        <v>1514</v>
      </c>
      <c r="W821" s="261" t="s">
        <v>1511</v>
      </c>
      <c r="X821" s="260" t="s">
        <v>1477</v>
      </c>
      <c r="Y821" s="260" t="s">
        <v>1477</v>
      </c>
      <c r="AB821" s="112"/>
      <c r="AC821" s="218">
        <v>72525</v>
      </c>
      <c r="AD821" s="217">
        <v>18131</v>
      </c>
      <c r="AG821" s="127" t="s">
        <v>781</v>
      </c>
      <c r="AH821" s="147">
        <v>66.900000000000006</v>
      </c>
      <c r="AI821" s="146">
        <v>7.12</v>
      </c>
      <c r="AJ821" s="145">
        <v>25.7</v>
      </c>
      <c r="AK821" s="277">
        <v>57.6</v>
      </c>
      <c r="AL821" s="144">
        <v>0.3</v>
      </c>
      <c r="AM821" s="280">
        <v>0.5</v>
      </c>
      <c r="AN821" s="277" t="s">
        <v>124</v>
      </c>
      <c r="AO821" s="265">
        <v>20.7</v>
      </c>
      <c r="AP821" s="265">
        <v>0.04</v>
      </c>
      <c r="AQ821" s="116">
        <v>49.5</v>
      </c>
      <c r="AR821" s="139">
        <v>49.2</v>
      </c>
      <c r="AS821" s="142">
        <f t="shared" si="16"/>
        <v>1.0060975609756098</v>
      </c>
      <c r="AT821" s="141">
        <v>1.3</v>
      </c>
      <c r="AU821" s="116" t="s">
        <v>124</v>
      </c>
      <c r="AV821" s="116">
        <v>16.7</v>
      </c>
      <c r="AW821" s="118">
        <v>18.100000000000001</v>
      </c>
      <c r="AX821" s="140">
        <f t="shared" si="17"/>
        <v>3.1312589386056193</v>
      </c>
      <c r="AY821" s="116">
        <v>92.5</v>
      </c>
      <c r="AZ821" s="116">
        <v>64538</v>
      </c>
      <c r="BA821" s="140">
        <f>100-AY821</f>
        <v>7.5</v>
      </c>
      <c r="BB821" s="140">
        <f t="shared" si="18"/>
        <v>6.3993389386056192</v>
      </c>
      <c r="BC821" s="139">
        <v>31.5</v>
      </c>
      <c r="BD821" s="139">
        <f>BC821*AI821/(BG821+BE821+BC821+BA821)</f>
        <v>2.3338189386056194</v>
      </c>
      <c r="BE821" s="139">
        <v>11.2</v>
      </c>
      <c r="BF821" s="139">
        <f>BE821*AI821/100</f>
        <v>0.79744000000000004</v>
      </c>
      <c r="BG821" s="139">
        <v>45.9</v>
      </c>
      <c r="BH821" s="139">
        <f>BG821*AI821/100</f>
        <v>3.2680799999999999</v>
      </c>
      <c r="BI821" s="272">
        <v>0.55000000000000004</v>
      </c>
      <c r="BJ821" s="116" t="s">
        <v>793</v>
      </c>
      <c r="BK821" s="211" t="s">
        <v>409</v>
      </c>
      <c r="BL821" s="211" t="s">
        <v>409</v>
      </c>
      <c r="BM821" s="211">
        <v>9237</v>
      </c>
      <c r="BN821" s="211">
        <v>24.7</v>
      </c>
      <c r="BO821" s="211">
        <v>75.3</v>
      </c>
      <c r="BP821" s="211" t="s">
        <v>409</v>
      </c>
      <c r="BQ821" s="211" t="s">
        <v>409</v>
      </c>
      <c r="BR821" s="211" t="s">
        <v>409</v>
      </c>
      <c r="BS821" s="211" t="s">
        <v>409</v>
      </c>
      <c r="BT821" s="210">
        <v>0</v>
      </c>
      <c r="BU821" s="258">
        <v>86.370437133844078</v>
      </c>
      <c r="BV821" s="138">
        <v>8.2610344827586211</v>
      </c>
    </row>
    <row r="822" spans="1:74">
      <c r="A822" s="116">
        <v>69</v>
      </c>
      <c r="B822" s="116">
        <f>COUNTIFS($D$2:D822,D822,$F$2:F822,F822)</f>
        <v>1</v>
      </c>
      <c r="C822" s="189">
        <v>10342</v>
      </c>
      <c r="D822" s="284" t="s">
        <v>1641</v>
      </c>
      <c r="E822" s="266" t="s">
        <v>831</v>
      </c>
      <c r="F822" s="266">
        <v>6051181202</v>
      </c>
      <c r="G822" s="266">
        <f t="shared" si="15"/>
        <v>59</v>
      </c>
      <c r="H822" s="266" t="s">
        <v>1640</v>
      </c>
      <c r="I822" s="281" t="s">
        <v>1639</v>
      </c>
      <c r="J822" s="194" t="s">
        <v>1230</v>
      </c>
      <c r="K822" s="266" t="s">
        <v>670</v>
      </c>
      <c r="L822" s="266">
        <v>9</v>
      </c>
      <c r="M822" s="266" t="s">
        <v>919</v>
      </c>
      <c r="N822" s="266" t="s">
        <v>822</v>
      </c>
      <c r="O822" s="266"/>
      <c r="P822" s="266" t="s">
        <v>1595</v>
      </c>
      <c r="Q822" s="116"/>
      <c r="R822" s="116"/>
      <c r="S822" s="269" t="s">
        <v>1477</v>
      </c>
      <c r="T822" s="269" t="s">
        <v>1477</v>
      </c>
      <c r="U822" s="269" t="s">
        <v>1477</v>
      </c>
      <c r="V822" s="262" t="s">
        <v>1502</v>
      </c>
      <c r="W822" s="261" t="s">
        <v>1511</v>
      </c>
      <c r="X822" s="260" t="s">
        <v>1477</v>
      </c>
      <c r="Y822" s="260" t="s">
        <v>1477</v>
      </c>
      <c r="AB822" s="112"/>
      <c r="AC822" s="218">
        <v>2308</v>
      </c>
      <c r="AD822" s="217">
        <v>17</v>
      </c>
      <c r="AG822" s="127" t="s">
        <v>777</v>
      </c>
      <c r="AH822" s="147">
        <v>27.6</v>
      </c>
      <c r="AI822" s="146">
        <v>65.3</v>
      </c>
      <c r="AJ822" s="145">
        <v>5.22</v>
      </c>
      <c r="AK822" s="277">
        <v>24.2</v>
      </c>
      <c r="AL822" s="144">
        <v>1.1399999999999999</v>
      </c>
      <c r="AM822" s="139">
        <v>4.1399999999999997</v>
      </c>
      <c r="AN822" s="277" t="s">
        <v>124</v>
      </c>
      <c r="AO822" s="278">
        <v>12</v>
      </c>
      <c r="AP822" s="259" t="s">
        <v>124</v>
      </c>
      <c r="AQ822" s="116">
        <v>31.2</v>
      </c>
      <c r="AR822" s="116">
        <v>66.7</v>
      </c>
      <c r="AS822" s="142">
        <f t="shared" si="16"/>
        <v>0.4677661169415292</v>
      </c>
      <c r="AT822" s="259" t="s">
        <v>124</v>
      </c>
      <c r="AU822" s="116" t="s">
        <v>124</v>
      </c>
      <c r="AV822" s="139">
        <v>0</v>
      </c>
      <c r="AW822" s="139">
        <v>1.1299999999999999</v>
      </c>
      <c r="AX822" s="140">
        <f t="shared" si="17"/>
        <v>30.804419321685511</v>
      </c>
      <c r="AY822" s="259" t="s">
        <v>124</v>
      </c>
      <c r="AZ822" s="259" t="s">
        <v>124</v>
      </c>
      <c r="BA822" s="259" t="s">
        <v>124</v>
      </c>
      <c r="BB822" s="140">
        <f t="shared" si="18"/>
        <v>65.3</v>
      </c>
      <c r="BC822" s="139">
        <v>19.8</v>
      </c>
      <c r="BD822" s="139">
        <f>BC822*AI822/(BG822+BE822+BC822)</f>
        <v>13.288180883864339</v>
      </c>
      <c r="BE822" s="139">
        <v>26.1</v>
      </c>
      <c r="BF822" s="139">
        <f>BE822*AI822/(BG822+BE822+BC822)</f>
        <v>17.516238437821173</v>
      </c>
      <c r="BG822" s="139">
        <v>51.4</v>
      </c>
      <c r="BH822" s="139">
        <f>BG822*AI822/(BG822+BE822+BC822)</f>
        <v>34.495580678314489</v>
      </c>
      <c r="BI822" s="259" t="s">
        <v>124</v>
      </c>
      <c r="BJ822" s="116" t="s">
        <v>172</v>
      </c>
      <c r="BK822" s="211">
        <v>1.2</v>
      </c>
      <c r="BL822" s="211" t="s">
        <v>409</v>
      </c>
      <c r="BM822" s="211" t="s">
        <v>409</v>
      </c>
      <c r="BN822" s="211" t="s">
        <v>409</v>
      </c>
      <c r="BO822" s="211" t="s">
        <v>409</v>
      </c>
      <c r="BP822" s="211" t="s">
        <v>409</v>
      </c>
      <c r="BQ822" s="211" t="s">
        <v>409</v>
      </c>
      <c r="BR822" s="211" t="s">
        <v>409</v>
      </c>
      <c r="BS822" s="211" t="s">
        <v>409</v>
      </c>
      <c r="BT822" s="211" t="s">
        <v>409</v>
      </c>
      <c r="BU822" s="258">
        <v>32.665935271530444</v>
      </c>
      <c r="BV822" s="138">
        <v>0.14436363636363636</v>
      </c>
    </row>
    <row r="823" spans="1:74">
      <c r="A823" s="116">
        <v>70</v>
      </c>
      <c r="B823" s="116">
        <f>COUNTIFS($D$2:D823,D823,$F$2:F823,F823)</f>
        <v>1</v>
      </c>
      <c r="C823" s="189">
        <v>10345</v>
      </c>
      <c r="D823" s="154" t="s">
        <v>1638</v>
      </c>
      <c r="E823" s="152" t="s">
        <v>1022</v>
      </c>
      <c r="F823" s="152">
        <v>406108419</v>
      </c>
      <c r="G823" s="152">
        <f t="shared" si="15"/>
        <v>79</v>
      </c>
      <c r="H823" s="152" t="s">
        <v>1635</v>
      </c>
      <c r="I823" s="274" t="s">
        <v>60</v>
      </c>
      <c r="J823" s="153" t="s">
        <v>812</v>
      </c>
      <c r="K823" s="152" t="s">
        <v>670</v>
      </c>
      <c r="L823" s="152">
        <v>6</v>
      </c>
      <c r="M823" s="152" t="s">
        <v>860</v>
      </c>
      <c r="N823" s="152" t="s">
        <v>822</v>
      </c>
      <c r="O823" s="152"/>
      <c r="P823" s="152" t="s">
        <v>1595</v>
      </c>
      <c r="Q823" s="152"/>
      <c r="R823" s="152"/>
      <c r="S823" s="261" t="s">
        <v>1477</v>
      </c>
      <c r="T823" s="261" t="s">
        <v>1477</v>
      </c>
      <c r="U823" s="261" t="s">
        <v>1477</v>
      </c>
      <c r="V823" s="262" t="s">
        <v>1502</v>
      </c>
      <c r="W823" s="261" t="s">
        <v>1477</v>
      </c>
      <c r="X823" s="260" t="s">
        <v>1477</v>
      </c>
      <c r="Y823" s="260" t="s">
        <v>1477</v>
      </c>
      <c r="AB823" s="112"/>
      <c r="AC823" s="218">
        <v>193415</v>
      </c>
      <c r="AD823" s="217">
        <v>77</v>
      </c>
      <c r="AG823" s="127" t="s">
        <v>777</v>
      </c>
      <c r="AH823" s="147">
        <v>18.100000000000001</v>
      </c>
      <c r="AI823" s="146">
        <v>62.4</v>
      </c>
      <c r="AJ823" s="145">
        <v>17</v>
      </c>
      <c r="AK823" s="277">
        <v>14.8</v>
      </c>
      <c r="AL823" s="144">
        <v>0.61</v>
      </c>
      <c r="AM823" s="139">
        <v>3.36</v>
      </c>
      <c r="AN823" s="277" t="s">
        <v>124</v>
      </c>
      <c r="AO823" s="278">
        <v>11.1</v>
      </c>
      <c r="AP823" s="259" t="s">
        <v>124</v>
      </c>
      <c r="AQ823" s="116">
        <v>41.6</v>
      </c>
      <c r="AR823" s="116">
        <v>58.4</v>
      </c>
      <c r="AS823" s="142">
        <f t="shared" si="16"/>
        <v>0.71232876712328774</v>
      </c>
      <c r="AT823" s="259" t="s">
        <v>124</v>
      </c>
      <c r="AU823" s="116" t="s">
        <v>124</v>
      </c>
      <c r="AV823" s="139">
        <v>3.3</v>
      </c>
      <c r="AW823" s="139">
        <v>6.25</v>
      </c>
      <c r="AX823" s="140">
        <f t="shared" si="17"/>
        <v>39.023564954682769</v>
      </c>
      <c r="AY823" s="259" t="s">
        <v>124</v>
      </c>
      <c r="AZ823" s="259" t="s">
        <v>124</v>
      </c>
      <c r="BA823" s="259" t="s">
        <v>124</v>
      </c>
      <c r="BB823" s="140">
        <f t="shared" si="18"/>
        <v>62.399999999999991</v>
      </c>
      <c r="BC823" s="139">
        <v>27.6</v>
      </c>
      <c r="BD823" s="139">
        <f>BC823*AI823/(BG823+BE823+BC823)</f>
        <v>17.343806646525678</v>
      </c>
      <c r="BE823" s="139">
        <v>34.5</v>
      </c>
      <c r="BF823" s="139">
        <f>BE823*AI823/(BG823+BE823+BC823)</f>
        <v>21.679758308157094</v>
      </c>
      <c r="BG823" s="139">
        <v>37.200000000000003</v>
      </c>
      <c r="BH823" s="139">
        <f>BG823*AI823/(BG823+BE823+BC823)</f>
        <v>23.376435045317219</v>
      </c>
      <c r="BI823" s="259" t="s">
        <v>124</v>
      </c>
      <c r="BJ823" s="116" t="s">
        <v>172</v>
      </c>
      <c r="BK823" s="211" t="s">
        <v>409</v>
      </c>
      <c r="BL823" s="211" t="s">
        <v>409</v>
      </c>
      <c r="BM823" s="211">
        <v>184</v>
      </c>
      <c r="BN823" s="283">
        <v>19</v>
      </c>
      <c r="BO823" s="283">
        <v>81</v>
      </c>
      <c r="BP823" s="211">
        <v>0.3</v>
      </c>
      <c r="BQ823" s="211">
        <v>2156</v>
      </c>
      <c r="BR823" s="211" t="s">
        <v>409</v>
      </c>
      <c r="BS823" s="211">
        <v>1.48</v>
      </c>
      <c r="BT823" s="276">
        <v>0</v>
      </c>
      <c r="BU823" s="258">
        <v>1.7659712089532034</v>
      </c>
      <c r="BV823" s="138">
        <v>5.5904761904761908E-2</v>
      </c>
    </row>
    <row r="824" spans="1:74">
      <c r="A824" s="116">
        <v>71</v>
      </c>
      <c r="B824" s="116">
        <f>COUNTIFS($D$2:D824,D824,$F$2:F824,F824)</f>
        <v>1</v>
      </c>
      <c r="C824" s="189">
        <v>10346</v>
      </c>
      <c r="D824" s="154" t="s">
        <v>701</v>
      </c>
      <c r="E824" s="152" t="s">
        <v>1001</v>
      </c>
      <c r="F824" s="152">
        <v>410319170</v>
      </c>
      <c r="G824" s="152">
        <f t="shared" si="15"/>
        <v>78</v>
      </c>
      <c r="H824" s="152" t="s">
        <v>1635</v>
      </c>
      <c r="I824" s="274" t="s">
        <v>60</v>
      </c>
      <c r="J824" s="153" t="s">
        <v>812</v>
      </c>
      <c r="K824" s="152" t="s">
        <v>670</v>
      </c>
      <c r="L824" s="152">
        <v>17</v>
      </c>
      <c r="M824" s="152" t="s">
        <v>1067</v>
      </c>
      <c r="N824" s="152" t="s">
        <v>409</v>
      </c>
      <c r="O824" s="152"/>
      <c r="P824" s="152" t="s">
        <v>1595</v>
      </c>
      <c r="Q824" s="152"/>
      <c r="R824" s="152"/>
      <c r="S824" s="261" t="s">
        <v>1477</v>
      </c>
      <c r="T824" s="261" t="s">
        <v>1477</v>
      </c>
      <c r="U824" s="261" t="s">
        <v>1477</v>
      </c>
      <c r="V824" s="262" t="s">
        <v>1502</v>
      </c>
      <c r="W824" s="261" t="s">
        <v>1477</v>
      </c>
      <c r="X824" s="260" t="s">
        <v>1477</v>
      </c>
      <c r="Y824" s="260" t="s">
        <v>1477</v>
      </c>
      <c r="AB824" s="112"/>
      <c r="AC824" s="218">
        <v>63510</v>
      </c>
      <c r="AD824" s="217">
        <v>6</v>
      </c>
      <c r="AG824" s="127" t="s">
        <v>777</v>
      </c>
      <c r="AH824" s="147">
        <v>24.5</v>
      </c>
      <c r="AI824" s="146">
        <v>62.3</v>
      </c>
      <c r="AJ824" s="145">
        <v>8.3000000000000007</v>
      </c>
      <c r="AK824" s="277">
        <v>17.600000000000001</v>
      </c>
      <c r="AL824" s="144">
        <v>1.44</v>
      </c>
      <c r="AM824" s="139">
        <v>5.99</v>
      </c>
      <c r="AN824" s="277" t="s">
        <v>124</v>
      </c>
      <c r="AO824" s="278">
        <v>0</v>
      </c>
      <c r="AP824" s="259" t="s">
        <v>124</v>
      </c>
      <c r="AQ824" s="116">
        <v>27</v>
      </c>
      <c r="AR824" s="116">
        <v>73</v>
      </c>
      <c r="AS824" s="142">
        <f t="shared" si="16"/>
        <v>0.36986301369863012</v>
      </c>
      <c r="AT824" s="259" t="s">
        <v>124</v>
      </c>
      <c r="AU824" s="116" t="s">
        <v>124</v>
      </c>
      <c r="AV824" s="139">
        <v>0</v>
      </c>
      <c r="AW824" s="139">
        <v>0</v>
      </c>
      <c r="AX824" s="140">
        <f t="shared" si="17"/>
        <v>34.833713692946048</v>
      </c>
      <c r="AY824" s="259" t="s">
        <v>124</v>
      </c>
      <c r="AZ824" s="259" t="s">
        <v>124</v>
      </c>
      <c r="BA824" s="259" t="s">
        <v>124</v>
      </c>
      <c r="BB824" s="140">
        <f t="shared" si="18"/>
        <v>62.29999999999999</v>
      </c>
      <c r="BC824" s="139">
        <v>26.4</v>
      </c>
      <c r="BD824" s="139">
        <f>BC824*AI824/(BG824+BE824+BC824)</f>
        <v>17.061410788381739</v>
      </c>
      <c r="BE824" s="139">
        <v>27.5</v>
      </c>
      <c r="BF824" s="139">
        <f>BE824*AI824/(BG824+BE824+BC824)</f>
        <v>17.772302904564313</v>
      </c>
      <c r="BG824" s="139">
        <v>42.5</v>
      </c>
      <c r="BH824" s="139">
        <f>BG824*AI824/(BG824+BE824+BC824)</f>
        <v>27.466286307053942</v>
      </c>
      <c r="BI824" s="259" t="s">
        <v>124</v>
      </c>
      <c r="BJ824" s="116" t="s">
        <v>792</v>
      </c>
      <c r="BK824" s="211" t="s">
        <v>409</v>
      </c>
      <c r="BL824" s="211" t="s">
        <v>409</v>
      </c>
      <c r="BM824" s="211">
        <v>300</v>
      </c>
      <c r="BN824" s="211">
        <v>40</v>
      </c>
      <c r="BO824" s="211">
        <v>60</v>
      </c>
      <c r="BP824" s="211" t="s">
        <v>409</v>
      </c>
      <c r="BQ824" s="211" t="s">
        <v>409</v>
      </c>
      <c r="BR824" s="211" t="s">
        <v>409</v>
      </c>
      <c r="BS824" s="211" t="s">
        <v>409</v>
      </c>
      <c r="BT824" s="210">
        <v>0</v>
      </c>
      <c r="BU824" s="258">
        <v>21.355712166172108</v>
      </c>
      <c r="BV824" s="138">
        <v>0.12121052631578948</v>
      </c>
    </row>
    <row r="825" spans="1:74">
      <c r="A825" s="116">
        <v>72</v>
      </c>
      <c r="B825" s="116">
        <f>COUNTIFS($D$2:D825,D825,$F$2:F825,F825)</f>
        <v>1</v>
      </c>
      <c r="C825" s="189">
        <v>10347</v>
      </c>
      <c r="D825" s="154" t="s">
        <v>1637</v>
      </c>
      <c r="E825" s="152" t="s">
        <v>1636</v>
      </c>
      <c r="F825" s="152">
        <v>8809225821</v>
      </c>
      <c r="G825" s="152">
        <f t="shared" si="15"/>
        <v>31</v>
      </c>
      <c r="H825" s="152" t="s">
        <v>1635</v>
      </c>
      <c r="I825" s="274" t="s">
        <v>1634</v>
      </c>
      <c r="J825" s="153" t="s">
        <v>812</v>
      </c>
      <c r="K825" s="152" t="s">
        <v>670</v>
      </c>
      <c r="L825" s="152">
        <v>5</v>
      </c>
      <c r="M825" s="152" t="s">
        <v>1067</v>
      </c>
      <c r="N825" s="152" t="s">
        <v>409</v>
      </c>
      <c r="O825" s="152"/>
      <c r="P825" s="152" t="s">
        <v>1595</v>
      </c>
      <c r="Q825" s="152"/>
      <c r="R825" s="152"/>
      <c r="S825" s="261" t="s">
        <v>1477</v>
      </c>
      <c r="T825" s="261" t="s">
        <v>1477</v>
      </c>
      <c r="U825" s="261" t="s">
        <v>1477</v>
      </c>
      <c r="V825" s="262" t="s">
        <v>1502</v>
      </c>
      <c r="W825" s="261" t="s">
        <v>1477</v>
      </c>
      <c r="X825" s="260" t="s">
        <v>1477</v>
      </c>
      <c r="Y825" s="260" t="s">
        <v>1477</v>
      </c>
      <c r="AB825" s="112"/>
      <c r="AC825" s="218">
        <v>76730</v>
      </c>
      <c r="AD825" s="217">
        <v>7</v>
      </c>
      <c r="AG825" s="127" t="s">
        <v>777</v>
      </c>
      <c r="AH825" s="147">
        <v>28.5</v>
      </c>
      <c r="AI825" s="146">
        <v>62.3</v>
      </c>
      <c r="AJ825" s="145">
        <v>4.5999999999999996</v>
      </c>
      <c r="AK825" s="277">
        <v>24.8</v>
      </c>
      <c r="AL825" s="144">
        <v>0.3</v>
      </c>
      <c r="AM825" s="139">
        <v>1.05</v>
      </c>
      <c r="AN825" s="277" t="s">
        <v>124</v>
      </c>
      <c r="AO825" s="278">
        <v>0</v>
      </c>
      <c r="AP825" s="259" t="s">
        <v>124</v>
      </c>
      <c r="AQ825" s="116">
        <v>25.2</v>
      </c>
      <c r="AR825" s="116">
        <v>74.8</v>
      </c>
      <c r="AS825" s="142">
        <f t="shared" si="16"/>
        <v>0.33689839572192515</v>
      </c>
      <c r="AT825" s="259" t="s">
        <v>124</v>
      </c>
      <c r="AU825" s="116" t="s">
        <v>124</v>
      </c>
      <c r="AV825" s="139">
        <v>0</v>
      </c>
      <c r="AW825" s="139">
        <v>0</v>
      </c>
      <c r="AX825" s="140">
        <f t="shared" si="17"/>
        <v>17.411077235772353</v>
      </c>
      <c r="AY825" s="259" t="s">
        <v>124</v>
      </c>
      <c r="AZ825" s="259" t="s">
        <v>124</v>
      </c>
      <c r="BA825" s="259" t="s">
        <v>124</v>
      </c>
      <c r="BB825" s="140">
        <f t="shared" si="18"/>
        <v>62.29999999999999</v>
      </c>
      <c r="BC825" s="139">
        <v>11.5</v>
      </c>
      <c r="BD825" s="139">
        <f>BC825*AI825/(BG825+BE825+BC825)</f>
        <v>7.280995934959348</v>
      </c>
      <c r="BE825" s="139">
        <v>16</v>
      </c>
      <c r="BF825" s="139">
        <f>BE825*AI825/(BG825+BE825+BC825)</f>
        <v>10.130081300813007</v>
      </c>
      <c r="BG825" s="139">
        <v>70.900000000000006</v>
      </c>
      <c r="BH825" s="139">
        <f>BG825*AI825/(BG825+BE825+BC825)</f>
        <v>44.888922764227637</v>
      </c>
      <c r="BI825" s="259" t="s">
        <v>124</v>
      </c>
      <c r="BJ825" s="116" t="s">
        <v>792</v>
      </c>
      <c r="BK825" s="211" t="s">
        <v>409</v>
      </c>
      <c r="BL825" s="211" t="s">
        <v>409</v>
      </c>
      <c r="BM825" s="211">
        <v>277</v>
      </c>
      <c r="BN825" s="211">
        <v>15.9</v>
      </c>
      <c r="BO825" s="211">
        <v>84.1</v>
      </c>
      <c r="BP825" s="211">
        <v>0.2</v>
      </c>
      <c r="BQ825" s="211" t="s">
        <v>409</v>
      </c>
      <c r="BR825" s="211" t="s">
        <v>409</v>
      </c>
      <c r="BS825" s="211">
        <v>2.0499999999999998</v>
      </c>
      <c r="BT825" s="210">
        <v>0</v>
      </c>
      <c r="BU825" s="258">
        <v>26.278749183777116</v>
      </c>
      <c r="BV825" s="138">
        <v>0.28407843137254901</v>
      </c>
    </row>
    <row r="826" spans="1:74">
      <c r="A826" s="116">
        <v>73</v>
      </c>
      <c r="B826" s="116">
        <f>COUNTIFS($D$2:D826,D826,$F$2:F826,F826)</f>
        <v>6</v>
      </c>
      <c r="C826" s="189">
        <v>10360</v>
      </c>
      <c r="D826" s="154" t="s">
        <v>81</v>
      </c>
      <c r="E826" s="152" t="s">
        <v>1183</v>
      </c>
      <c r="F826" s="152">
        <v>375515445</v>
      </c>
      <c r="G826" s="152">
        <f t="shared" si="15"/>
        <v>82</v>
      </c>
      <c r="H826" s="152" t="s">
        <v>1627</v>
      </c>
      <c r="I826" s="274" t="s">
        <v>60</v>
      </c>
      <c r="J826" s="153" t="s">
        <v>812</v>
      </c>
      <c r="K826" s="152" t="s">
        <v>670</v>
      </c>
      <c r="L826" s="152">
        <v>13</v>
      </c>
      <c r="M826" s="152" t="s">
        <v>915</v>
      </c>
      <c r="N826" s="152" t="s">
        <v>409</v>
      </c>
      <c r="O826" s="152" t="s">
        <v>1595</v>
      </c>
      <c r="P826" s="152" t="s">
        <v>1595</v>
      </c>
      <c r="Q826" s="116"/>
      <c r="R826" s="116"/>
      <c r="S826" s="261" t="s">
        <v>1521</v>
      </c>
      <c r="T826" s="261" t="s">
        <v>1515</v>
      </c>
      <c r="U826" s="261" t="s">
        <v>1477</v>
      </c>
      <c r="V826" s="264" t="s">
        <v>1514</v>
      </c>
      <c r="W826" s="261" t="s">
        <v>1511</v>
      </c>
      <c r="X826" s="260" t="s">
        <v>1477</v>
      </c>
      <c r="Y826" s="260" t="s">
        <v>1477</v>
      </c>
      <c r="Z826" s="112" t="s">
        <v>1244</v>
      </c>
      <c r="AB826" s="112"/>
      <c r="AC826" s="218">
        <v>33282</v>
      </c>
      <c r="AD826" s="217">
        <v>2496</v>
      </c>
      <c r="AG826" s="127" t="s">
        <v>777</v>
      </c>
      <c r="AH826" s="147">
        <v>12.1</v>
      </c>
      <c r="AI826" s="146">
        <v>5.49</v>
      </c>
      <c r="AJ826" s="145">
        <v>80.7</v>
      </c>
      <c r="AK826" s="277">
        <v>8.1</v>
      </c>
      <c r="AL826" s="144">
        <v>0.8</v>
      </c>
      <c r="AM826" s="280">
        <v>7.5</v>
      </c>
      <c r="AN826" s="277" t="s">
        <v>124</v>
      </c>
      <c r="AO826" s="265">
        <v>1.7</v>
      </c>
      <c r="AP826" s="265">
        <v>0.03</v>
      </c>
      <c r="AQ826" s="116">
        <v>42.8</v>
      </c>
      <c r="AR826" s="139">
        <v>56.4</v>
      </c>
      <c r="AS826" s="142">
        <f t="shared" si="16"/>
        <v>0.75886524822695034</v>
      </c>
      <c r="AT826" s="141">
        <v>0.2</v>
      </c>
      <c r="AU826" s="116" t="s">
        <v>124</v>
      </c>
      <c r="AV826" s="116">
        <v>12.1</v>
      </c>
      <c r="AW826" s="118">
        <v>21.3</v>
      </c>
      <c r="AX826" s="140">
        <f t="shared" si="17"/>
        <v>2.6989133389884423</v>
      </c>
      <c r="AY826" s="116">
        <v>90.9</v>
      </c>
      <c r="AZ826" s="116">
        <v>30902</v>
      </c>
      <c r="BA826" s="140">
        <f>100-AY826</f>
        <v>9.0999999999999943</v>
      </c>
      <c r="BB826" s="140">
        <f t="shared" si="18"/>
        <v>4.6972733389884427</v>
      </c>
      <c r="BC826" s="139">
        <v>5.81</v>
      </c>
      <c r="BD826" s="139">
        <f>BC826*AI826/(BG826+BE826+BC826+BA826)</f>
        <v>0.33821333898844236</v>
      </c>
      <c r="BE826" s="139">
        <v>43</v>
      </c>
      <c r="BF826" s="139">
        <f>BE826*AI826/100</f>
        <v>2.3607</v>
      </c>
      <c r="BG826" s="139">
        <v>36.4</v>
      </c>
      <c r="BH826" s="139">
        <f>BG826*AI826/100</f>
        <v>1.9983600000000001</v>
      </c>
      <c r="BI826" s="272">
        <v>0.17</v>
      </c>
      <c r="BJ826" s="116" t="s">
        <v>784</v>
      </c>
      <c r="BK826" s="211" t="s">
        <v>409</v>
      </c>
      <c r="BL826" s="211" t="s">
        <v>409</v>
      </c>
      <c r="BM826" s="211">
        <v>908</v>
      </c>
      <c r="BN826" s="211">
        <v>40.4</v>
      </c>
      <c r="BO826" s="211">
        <v>59.6</v>
      </c>
      <c r="BP826" s="211">
        <v>1.4</v>
      </c>
      <c r="BQ826" s="211">
        <v>5898</v>
      </c>
      <c r="BR826" s="211" t="s">
        <v>409</v>
      </c>
      <c r="BS826" s="211">
        <v>7.38</v>
      </c>
      <c r="BT826" s="210">
        <v>0</v>
      </c>
      <c r="BU826" s="258">
        <v>1.782087558417748</v>
      </c>
      <c r="BV826" s="138">
        <v>0.45463999999999999</v>
      </c>
    </row>
    <row r="827" spans="1:74">
      <c r="A827" s="116">
        <v>74</v>
      </c>
      <c r="B827" s="116">
        <f>COUNTIFS($D$2:D827,D827,$F$2:F827,F827)</f>
        <v>1</v>
      </c>
      <c r="C827" s="189">
        <v>10361</v>
      </c>
      <c r="D827" s="154" t="s">
        <v>227</v>
      </c>
      <c r="E827" s="152" t="s">
        <v>1633</v>
      </c>
      <c r="F827" s="152">
        <v>8701106139</v>
      </c>
      <c r="G827" s="152">
        <f t="shared" si="15"/>
        <v>32</v>
      </c>
      <c r="H827" s="152" t="s">
        <v>1627</v>
      </c>
      <c r="I827" s="274" t="s">
        <v>228</v>
      </c>
      <c r="J827" s="153" t="s">
        <v>812</v>
      </c>
      <c r="K827" s="152" t="s">
        <v>670</v>
      </c>
      <c r="L827" s="152">
        <v>3</v>
      </c>
      <c r="M827" s="152">
        <v>7</v>
      </c>
      <c r="N827" s="152" t="s">
        <v>409</v>
      </c>
      <c r="O827" s="152" t="s">
        <v>1599</v>
      </c>
      <c r="P827" s="152" t="s">
        <v>1599</v>
      </c>
      <c r="Q827" s="116"/>
      <c r="R827" s="116"/>
      <c r="S827" s="261" t="s">
        <v>1521</v>
      </c>
      <c r="T827" s="261" t="s">
        <v>1515</v>
      </c>
      <c r="U827" s="261" t="s">
        <v>1477</v>
      </c>
      <c r="V827" s="264" t="s">
        <v>1514</v>
      </c>
      <c r="W827" s="261" t="s">
        <v>1511</v>
      </c>
      <c r="X827" s="260" t="s">
        <v>1477</v>
      </c>
      <c r="Y827" s="260" t="s">
        <v>1477</v>
      </c>
      <c r="Z827" s="112" t="s">
        <v>1244</v>
      </c>
      <c r="AB827" s="112"/>
      <c r="AC827" s="218">
        <v>452360</v>
      </c>
      <c r="AD827" s="217">
        <v>33927</v>
      </c>
      <c r="AG827" s="127" t="s">
        <v>777</v>
      </c>
      <c r="AH827" s="147">
        <v>1.02</v>
      </c>
      <c r="AI827" s="146">
        <v>1.17</v>
      </c>
      <c r="AJ827" s="145">
        <v>97.4</v>
      </c>
      <c r="AK827" s="277">
        <v>0.7</v>
      </c>
      <c r="AL827" s="144">
        <v>0.1</v>
      </c>
      <c r="AM827" s="280">
        <v>2.9</v>
      </c>
      <c r="AN827" s="277" t="s">
        <v>124</v>
      </c>
      <c r="AO827" s="265">
        <v>0.9</v>
      </c>
      <c r="AP827" s="265">
        <v>0.01</v>
      </c>
      <c r="AQ827" s="116">
        <v>57.6</v>
      </c>
      <c r="AR827" s="139">
        <v>43</v>
      </c>
      <c r="AS827" s="142">
        <f t="shared" si="16"/>
        <v>1.3395348837209302</v>
      </c>
      <c r="AT827" s="141">
        <v>0</v>
      </c>
      <c r="AU827" s="116" t="s">
        <v>124</v>
      </c>
      <c r="AV827" s="116">
        <v>6.1</v>
      </c>
      <c r="AW827" s="118">
        <v>8.8000000000000007</v>
      </c>
      <c r="AX827" s="140">
        <f t="shared" si="17"/>
        <v>0.49227930184804924</v>
      </c>
      <c r="AY827" s="116">
        <v>84.1</v>
      </c>
      <c r="AZ827" s="116">
        <v>30385</v>
      </c>
      <c r="BA827" s="140">
        <f>100-AY827</f>
        <v>15.900000000000006</v>
      </c>
      <c r="BB827" s="140">
        <f t="shared" si="18"/>
        <v>0.95910930184804921</v>
      </c>
      <c r="BC827" s="139">
        <v>17.8</v>
      </c>
      <c r="BD827" s="139">
        <f>BC827*AI827/(BG827+BE827+BC827+BA827)</f>
        <v>0.21381930184804929</v>
      </c>
      <c r="BE827" s="139">
        <v>23.8</v>
      </c>
      <c r="BF827" s="139">
        <f>BE827*AI827/100</f>
        <v>0.27845999999999999</v>
      </c>
      <c r="BG827" s="139">
        <v>39.9</v>
      </c>
      <c r="BH827" s="139">
        <f>BG827*AI827/100</f>
        <v>0.46682999999999991</v>
      </c>
      <c r="BI827" s="272">
        <v>1.4999999999999999E-2</v>
      </c>
      <c r="BJ827" s="116" t="s">
        <v>778</v>
      </c>
      <c r="BK827" s="211">
        <v>102.9</v>
      </c>
      <c r="BL827" s="211" t="s">
        <v>409</v>
      </c>
      <c r="BM827" s="211">
        <v>54583</v>
      </c>
      <c r="BN827" s="211">
        <v>96</v>
      </c>
      <c r="BO827" s="211">
        <v>4</v>
      </c>
      <c r="BP827" s="211" t="s">
        <v>409</v>
      </c>
      <c r="BQ827" s="211" t="s">
        <v>409</v>
      </c>
      <c r="BR827" s="211" t="s">
        <v>409</v>
      </c>
      <c r="BS827" s="211" t="s">
        <v>409</v>
      </c>
      <c r="BT827" s="210">
        <v>0</v>
      </c>
      <c r="BU827" s="258">
        <v>85.172070241230443</v>
      </c>
      <c r="BV827" s="138">
        <v>17.555211267605635</v>
      </c>
    </row>
    <row r="828" spans="1:74">
      <c r="A828" s="116">
        <v>75</v>
      </c>
      <c r="B828" s="116">
        <f>COUNTIFS($D$2:D828,D828,$F$2:F828,F828)</f>
        <v>2</v>
      </c>
      <c r="C828" s="189">
        <v>10362</v>
      </c>
      <c r="D828" s="154" t="s">
        <v>1632</v>
      </c>
      <c r="E828" s="152" t="s">
        <v>1631</v>
      </c>
      <c r="F828" s="152">
        <v>475505429</v>
      </c>
      <c r="G828" s="152">
        <f t="shared" si="15"/>
        <v>72</v>
      </c>
      <c r="H828" s="152" t="s">
        <v>1627</v>
      </c>
      <c r="I828" s="274" t="s">
        <v>1630</v>
      </c>
      <c r="J828" s="153" t="s">
        <v>812</v>
      </c>
      <c r="K828" s="152" t="s">
        <v>670</v>
      </c>
      <c r="L828" s="152">
        <v>6</v>
      </c>
      <c r="M828" s="152">
        <v>2</v>
      </c>
      <c r="N828" s="152" t="s">
        <v>409</v>
      </c>
      <c r="O828" s="152" t="s">
        <v>1595</v>
      </c>
      <c r="P828" s="152" t="s">
        <v>1595</v>
      </c>
      <c r="Q828" s="116"/>
      <c r="R828" s="116"/>
      <c r="S828" s="261" t="s">
        <v>1477</v>
      </c>
      <c r="T828" s="261" t="s">
        <v>1477</v>
      </c>
      <c r="U828" s="261" t="s">
        <v>1477</v>
      </c>
      <c r="V828" s="262" t="s">
        <v>1502</v>
      </c>
      <c r="W828" s="261" t="s">
        <v>1477</v>
      </c>
      <c r="X828" s="260" t="s">
        <v>1477</v>
      </c>
      <c r="Y828" s="260" t="s">
        <v>1477</v>
      </c>
      <c r="AB828" s="112"/>
      <c r="AC828" s="218">
        <v>6621</v>
      </c>
      <c r="AD828" s="217">
        <v>50</v>
      </c>
      <c r="AG828" s="127" t="s">
        <v>781</v>
      </c>
      <c r="AH828" s="147">
        <v>35.5</v>
      </c>
      <c r="AI828" s="146">
        <v>54</v>
      </c>
      <c r="AJ828" s="145">
        <v>6.6</v>
      </c>
      <c r="AK828" s="277">
        <v>29.5</v>
      </c>
      <c r="AL828" s="144">
        <v>1.04</v>
      </c>
      <c r="AM828" s="139">
        <v>2.94</v>
      </c>
      <c r="AN828" s="277" t="s">
        <v>124</v>
      </c>
      <c r="AO828" s="278">
        <v>9.41</v>
      </c>
      <c r="AP828" s="259" t="s">
        <v>124</v>
      </c>
      <c r="AQ828" s="116">
        <v>46</v>
      </c>
      <c r="AR828" s="116">
        <v>54</v>
      </c>
      <c r="AS828" s="142">
        <f t="shared" si="16"/>
        <v>0.85185185185185186</v>
      </c>
      <c r="AT828" s="259" t="s">
        <v>124</v>
      </c>
      <c r="AU828" s="116" t="s">
        <v>124</v>
      </c>
      <c r="AV828" s="139">
        <v>0.54</v>
      </c>
      <c r="AW828" s="139">
        <v>0.62</v>
      </c>
      <c r="AX828" s="140">
        <f t="shared" si="17"/>
        <v>24.485158648925278</v>
      </c>
      <c r="AY828" s="259" t="s">
        <v>124</v>
      </c>
      <c r="AZ828" s="259" t="s">
        <v>124</v>
      </c>
      <c r="BA828" s="259" t="s">
        <v>124</v>
      </c>
      <c r="BB828" s="140">
        <f t="shared" si="18"/>
        <v>54</v>
      </c>
      <c r="BC828" s="139">
        <v>20.7</v>
      </c>
      <c r="BD828" s="139">
        <f>BC828*AI828/(BG828+BE828+BC828)</f>
        <v>11.441146366427839</v>
      </c>
      <c r="BE828" s="139">
        <v>23.6</v>
      </c>
      <c r="BF828" s="139">
        <f>BE828*AI828/(BG828+BE828+BC828)</f>
        <v>13.044012282497441</v>
      </c>
      <c r="BG828" s="139">
        <v>53.4</v>
      </c>
      <c r="BH828" s="139">
        <f>BG828*AI828/(BG828+BE828+BC828)</f>
        <v>29.514841351074718</v>
      </c>
      <c r="BI828" s="259" t="s">
        <v>124</v>
      </c>
      <c r="BJ828" s="116" t="s">
        <v>172</v>
      </c>
      <c r="BK828" s="211" t="s">
        <v>409</v>
      </c>
      <c r="BL828" s="211" t="s">
        <v>409</v>
      </c>
      <c r="BM828" s="211">
        <v>89</v>
      </c>
      <c r="BN828" s="215">
        <v>13.5</v>
      </c>
      <c r="BO828" s="211">
        <v>86.5</v>
      </c>
      <c r="BP828" s="211" t="s">
        <v>409</v>
      </c>
      <c r="BQ828" s="211" t="s">
        <v>409</v>
      </c>
      <c r="BR828" s="211" t="s">
        <v>409</v>
      </c>
      <c r="BS828" s="211" t="s">
        <v>409</v>
      </c>
      <c r="BT828" s="210">
        <v>0</v>
      </c>
      <c r="BU828" s="258">
        <v>8.3994425385934814</v>
      </c>
      <c r="BV828" s="138">
        <v>0.12290196078431373</v>
      </c>
    </row>
    <row r="829" spans="1:74">
      <c r="A829" s="116">
        <v>76</v>
      </c>
      <c r="B829" s="116">
        <f>COUNTIFS($D$2:D829,D829,$F$2:F829,F829)</f>
        <v>1</v>
      </c>
      <c r="C829" s="279">
        <v>10363</v>
      </c>
      <c r="D829" s="282" t="s">
        <v>1629</v>
      </c>
      <c r="E829" s="266" t="s">
        <v>1250</v>
      </c>
      <c r="F829" s="266">
        <v>5955071430</v>
      </c>
      <c r="G829" s="266">
        <f t="shared" si="15"/>
        <v>60</v>
      </c>
      <c r="H829" s="266" t="s">
        <v>1627</v>
      </c>
      <c r="I829" s="281" t="s">
        <v>1628</v>
      </c>
      <c r="J829" s="271" t="s">
        <v>812</v>
      </c>
      <c r="K829" s="266" t="s">
        <v>670</v>
      </c>
      <c r="L829" s="266">
        <v>2</v>
      </c>
      <c r="M829" s="266">
        <v>2</v>
      </c>
      <c r="N829" s="266" t="s">
        <v>409</v>
      </c>
      <c r="O829" s="266" t="s">
        <v>1599</v>
      </c>
      <c r="P829" s="266" t="s">
        <v>1599</v>
      </c>
      <c r="Q829" s="116"/>
      <c r="R829" s="116"/>
      <c r="S829" s="269" t="s">
        <v>1477</v>
      </c>
      <c r="T829" s="269" t="s">
        <v>1477</v>
      </c>
      <c r="U829" s="269" t="s">
        <v>1477</v>
      </c>
      <c r="V829" s="262" t="s">
        <v>1502</v>
      </c>
      <c r="W829" s="269" t="s">
        <v>1477</v>
      </c>
      <c r="X829" s="260" t="s">
        <v>1477</v>
      </c>
      <c r="Y829" s="260" t="s">
        <v>1477</v>
      </c>
      <c r="AB829" s="112"/>
      <c r="AC829" s="218">
        <v>19160</v>
      </c>
      <c r="AD829" s="217">
        <v>144</v>
      </c>
      <c r="AG829" s="127" t="s">
        <v>777</v>
      </c>
      <c r="AH829" s="147">
        <v>24.4</v>
      </c>
      <c r="AI829" s="146">
        <v>53.3</v>
      </c>
      <c r="AJ829" s="145">
        <v>20.8</v>
      </c>
      <c r="AK829" s="277">
        <v>17</v>
      </c>
      <c r="AL829" s="144">
        <v>2.44</v>
      </c>
      <c r="AM829" s="139">
        <v>10</v>
      </c>
      <c r="AN829" s="277" t="s">
        <v>124</v>
      </c>
      <c r="AO829" s="278">
        <v>1.35</v>
      </c>
      <c r="AP829" s="259" t="s">
        <v>124</v>
      </c>
      <c r="AQ829" s="116">
        <v>22</v>
      </c>
      <c r="AR829" s="116">
        <v>78</v>
      </c>
      <c r="AS829" s="142">
        <f t="shared" si="16"/>
        <v>0.28205128205128205</v>
      </c>
      <c r="AT829" s="259" t="s">
        <v>124</v>
      </c>
      <c r="AU829" s="116" t="s">
        <v>124</v>
      </c>
      <c r="AV829" s="139">
        <v>9.8000000000000004E-2</v>
      </c>
      <c r="AW829" s="139">
        <v>0.25</v>
      </c>
      <c r="AX829" s="140">
        <f t="shared" si="17"/>
        <v>24.854922279792746</v>
      </c>
      <c r="AY829" s="259" t="s">
        <v>124</v>
      </c>
      <c r="AZ829" s="259" t="s">
        <v>124</v>
      </c>
      <c r="BA829" s="259" t="s">
        <v>124</v>
      </c>
      <c r="BB829" s="140">
        <f t="shared" si="18"/>
        <v>53.3</v>
      </c>
      <c r="BC829" s="139">
        <v>21.5</v>
      </c>
      <c r="BD829" s="139">
        <f>BC829*AI829/(BG829+BE829+BC829)</f>
        <v>11.875129533678757</v>
      </c>
      <c r="BE829" s="139">
        <v>23.5</v>
      </c>
      <c r="BF829" s="139">
        <f>BE829*AI829/(BG829+BE829+BC829)</f>
        <v>12.97979274611399</v>
      </c>
      <c r="BG829" s="139">
        <v>51.5</v>
      </c>
      <c r="BH829" s="139">
        <f>BG829*AI829/(BG829+BE829+BC829)</f>
        <v>28.445077720207252</v>
      </c>
      <c r="BI829" s="259" t="s">
        <v>124</v>
      </c>
      <c r="BJ829" s="116" t="s">
        <v>172</v>
      </c>
      <c r="BK829" s="211" t="s">
        <v>409</v>
      </c>
      <c r="BL829" s="211" t="s">
        <v>409</v>
      </c>
      <c r="BM829" s="211">
        <v>522</v>
      </c>
      <c r="BN829" s="211">
        <v>18</v>
      </c>
      <c r="BO829" s="211">
        <v>82</v>
      </c>
      <c r="BP829" s="211">
        <v>0.3</v>
      </c>
      <c r="BQ829" s="211" t="s">
        <v>409</v>
      </c>
      <c r="BR829" s="211" t="s">
        <v>409</v>
      </c>
      <c r="BS829" s="211">
        <v>2</v>
      </c>
      <c r="BT829" s="210">
        <v>0</v>
      </c>
      <c r="BU829" s="258">
        <v>42.416028911564624</v>
      </c>
      <c r="BV829" s="138">
        <v>0.27520689655172415</v>
      </c>
    </row>
    <row r="830" spans="1:74">
      <c r="A830" s="116">
        <v>77</v>
      </c>
      <c r="B830" s="116">
        <f>COUNTIFS($D$2:D830,D830,$F$2:F830,F830)</f>
        <v>1</v>
      </c>
      <c r="C830" s="279">
        <v>10364</v>
      </c>
      <c r="D830" s="154" t="s">
        <v>229</v>
      </c>
      <c r="E830" s="152" t="s">
        <v>1018</v>
      </c>
      <c r="F830" s="152">
        <v>6451131951</v>
      </c>
      <c r="G830" s="152">
        <f t="shared" si="15"/>
        <v>55</v>
      </c>
      <c r="H830" s="152" t="s">
        <v>1627</v>
      </c>
      <c r="I830" s="274" t="s">
        <v>230</v>
      </c>
      <c r="J830" s="194" t="s">
        <v>1230</v>
      </c>
      <c r="K830" s="152" t="s">
        <v>670</v>
      </c>
      <c r="L830" s="152">
        <v>11</v>
      </c>
      <c r="M830" s="152" t="s">
        <v>868</v>
      </c>
      <c r="N830" s="152" t="s">
        <v>409</v>
      </c>
      <c r="O830" s="152" t="s">
        <v>1595</v>
      </c>
      <c r="P830" s="152" t="s">
        <v>1595</v>
      </c>
      <c r="Q830" s="152"/>
      <c r="R830" s="152"/>
      <c r="S830" s="261" t="s">
        <v>1521</v>
      </c>
      <c r="T830" s="261" t="s">
        <v>1515</v>
      </c>
      <c r="U830" s="261" t="s">
        <v>1477</v>
      </c>
      <c r="V830" s="264" t="s">
        <v>1514</v>
      </c>
      <c r="W830" s="261">
        <v>8.5</v>
      </c>
      <c r="X830" s="260" t="s">
        <v>1477</v>
      </c>
      <c r="Y830" s="260" t="s">
        <v>1477</v>
      </c>
      <c r="Z830" s="112" t="s">
        <v>1244</v>
      </c>
      <c r="AB830" s="112"/>
      <c r="AC830" s="218">
        <v>25992</v>
      </c>
      <c r="AD830" s="217">
        <v>650</v>
      </c>
      <c r="AG830" s="127" t="s">
        <v>777</v>
      </c>
      <c r="AH830" s="147">
        <v>20.8</v>
      </c>
      <c r="AI830" s="146">
        <v>58.6</v>
      </c>
      <c r="AJ830" s="145">
        <v>18.600000000000001</v>
      </c>
      <c r="AK830" s="277">
        <v>13.8</v>
      </c>
      <c r="AL830" s="144">
        <v>0.6</v>
      </c>
      <c r="AM830" s="280">
        <v>3.2</v>
      </c>
      <c r="AN830" s="277" t="s">
        <v>124</v>
      </c>
      <c r="AO830" s="265">
        <v>51.7</v>
      </c>
      <c r="AP830" s="265">
        <v>0.05</v>
      </c>
      <c r="AQ830" s="116">
        <v>47</v>
      </c>
      <c r="AR830" s="139">
        <v>53.6</v>
      </c>
      <c r="AS830" s="142">
        <f t="shared" si="16"/>
        <v>0.87686567164179097</v>
      </c>
      <c r="AT830" s="141">
        <v>0.1</v>
      </c>
      <c r="AU830" s="116" t="s">
        <v>124</v>
      </c>
      <c r="AV830" s="116">
        <v>23.6</v>
      </c>
      <c r="AW830" s="118">
        <v>30</v>
      </c>
      <c r="AX830" s="140">
        <f t="shared" si="17"/>
        <v>26.459278118609404</v>
      </c>
      <c r="AY830" s="116">
        <v>94.6</v>
      </c>
      <c r="AZ830" s="116">
        <v>69626</v>
      </c>
      <c r="BA830" s="140">
        <f>100-AY830</f>
        <v>5.4000000000000057</v>
      </c>
      <c r="BB830" s="140">
        <f t="shared" si="18"/>
        <v>54.528678118609406</v>
      </c>
      <c r="BC830" s="139">
        <v>29</v>
      </c>
      <c r="BD830" s="139">
        <f>BC830*AI830/(BG830+BE830+BC830+BA830)</f>
        <v>17.376278118609406</v>
      </c>
      <c r="BE830" s="139">
        <v>15.5</v>
      </c>
      <c r="BF830" s="139">
        <f>BE830*AI830/100</f>
        <v>9.0830000000000002</v>
      </c>
      <c r="BG830" s="139">
        <v>47.9</v>
      </c>
      <c r="BH830" s="139">
        <f>BG830*AI830/100</f>
        <v>28.069400000000002</v>
      </c>
      <c r="BI830" s="272">
        <v>1.03</v>
      </c>
      <c r="BJ830" s="116" t="s">
        <v>172</v>
      </c>
      <c r="BK830" s="211" t="s">
        <v>410</v>
      </c>
      <c r="BL830" s="211" t="s">
        <v>409</v>
      </c>
      <c r="BM830" s="211" t="s">
        <v>409</v>
      </c>
      <c r="BN830" s="211" t="s">
        <v>409</v>
      </c>
      <c r="BO830" s="211" t="s">
        <v>409</v>
      </c>
      <c r="BP830" s="211" t="s">
        <v>409</v>
      </c>
      <c r="BQ830" s="211" t="s">
        <v>409</v>
      </c>
      <c r="BR830" s="211" t="s">
        <v>409</v>
      </c>
      <c r="BS830" s="211" t="s">
        <v>409</v>
      </c>
      <c r="BT830" s="211" t="s">
        <v>409</v>
      </c>
      <c r="BU830" s="258">
        <v>20.494909502262445</v>
      </c>
      <c r="BV830" s="138">
        <v>0.254280701754386</v>
      </c>
    </row>
    <row r="831" spans="1:74">
      <c r="A831" s="116">
        <v>78</v>
      </c>
      <c r="B831" s="116">
        <f>COUNTIFS($D$2:D831,D831,$F$2:F831,F831)</f>
        <v>2</v>
      </c>
      <c r="C831" s="279">
        <v>10374</v>
      </c>
      <c r="D831" s="154" t="s">
        <v>1626</v>
      </c>
      <c r="E831" s="152" t="s">
        <v>1183</v>
      </c>
      <c r="F831" s="152">
        <v>535227156</v>
      </c>
      <c r="G831" s="152">
        <v>66</v>
      </c>
      <c r="H831" s="152" t="s">
        <v>1622</v>
      </c>
      <c r="I831" s="274" t="s">
        <v>1625</v>
      </c>
      <c r="J831" s="153" t="s">
        <v>812</v>
      </c>
      <c r="K831" s="152" t="s">
        <v>670</v>
      </c>
      <c r="L831" s="152">
        <v>4</v>
      </c>
      <c r="M831" s="152" t="s">
        <v>906</v>
      </c>
      <c r="N831" s="152" t="s">
        <v>409</v>
      </c>
      <c r="O831" s="152"/>
      <c r="P831" s="152" t="s">
        <v>1595</v>
      </c>
      <c r="Q831" s="152"/>
      <c r="R831" s="152"/>
      <c r="S831" s="261" t="s">
        <v>1477</v>
      </c>
      <c r="T831" s="261" t="s">
        <v>1477</v>
      </c>
      <c r="U831" s="261" t="s">
        <v>1477</v>
      </c>
      <c r="V831" s="262" t="s">
        <v>1502</v>
      </c>
      <c r="W831" s="261" t="s">
        <v>1477</v>
      </c>
      <c r="X831" s="261" t="s">
        <v>1477</v>
      </c>
      <c r="Y831" s="260" t="s">
        <v>1477</v>
      </c>
      <c r="AB831" s="112"/>
      <c r="AC831" s="218" t="s">
        <v>1477</v>
      </c>
      <c r="AD831" s="217" t="s">
        <v>1477</v>
      </c>
      <c r="AG831" s="127" t="s">
        <v>777</v>
      </c>
      <c r="AH831" s="147">
        <v>17.8</v>
      </c>
      <c r="AI831" s="146">
        <v>76.5</v>
      </c>
      <c r="AJ831" s="145">
        <v>3.27</v>
      </c>
      <c r="AK831" s="277">
        <v>13.4</v>
      </c>
      <c r="AL831" s="144">
        <v>1.17</v>
      </c>
      <c r="AM831" s="139">
        <v>6.58</v>
      </c>
      <c r="AN831" s="277" t="s">
        <v>124</v>
      </c>
      <c r="AO831" s="278">
        <v>13.6</v>
      </c>
      <c r="AP831" s="259" t="s">
        <v>124</v>
      </c>
      <c r="AQ831" s="116">
        <v>29.1</v>
      </c>
      <c r="AR831" s="116">
        <v>70.900000000000006</v>
      </c>
      <c r="AS831" s="142">
        <f t="shared" si="16"/>
        <v>0.41043723554301831</v>
      </c>
      <c r="AT831" s="259" t="s">
        <v>124</v>
      </c>
      <c r="AU831" s="116" t="s">
        <v>124</v>
      </c>
      <c r="AV831" s="139">
        <v>1.36</v>
      </c>
      <c r="AW831" s="139">
        <v>1.68</v>
      </c>
      <c r="AX831" s="140">
        <f t="shared" si="17"/>
        <v>45.807459677419359</v>
      </c>
      <c r="AY831" s="259" t="s">
        <v>124</v>
      </c>
      <c r="AZ831" s="259" t="s">
        <v>124</v>
      </c>
      <c r="BA831" s="259" t="s">
        <v>124</v>
      </c>
      <c r="BB831" s="140">
        <f t="shared" si="18"/>
        <v>76.5</v>
      </c>
      <c r="BC831" s="139">
        <v>33</v>
      </c>
      <c r="BD831" s="139">
        <f>BC831*AI831/(BG831+BE831+BC831)</f>
        <v>25.448588709677423</v>
      </c>
      <c r="BE831" s="139">
        <v>26.4</v>
      </c>
      <c r="BF831" s="139">
        <f>BE831*AI831/(BG831+BE831+BC831)</f>
        <v>20.358870967741936</v>
      </c>
      <c r="BG831" s="139">
        <v>39.799999999999997</v>
      </c>
      <c r="BH831" s="139">
        <f>BG831*AI831/(BG831+BE831+BC831)</f>
        <v>30.692540322580648</v>
      </c>
      <c r="BI831" s="259" t="s">
        <v>124</v>
      </c>
      <c r="BJ831" s="116" t="s">
        <v>172</v>
      </c>
      <c r="BK831" s="211" t="s">
        <v>409</v>
      </c>
      <c r="BL831" s="211" t="s">
        <v>409</v>
      </c>
      <c r="BM831" s="211">
        <v>133</v>
      </c>
      <c r="BN831" s="211">
        <v>23.3</v>
      </c>
      <c r="BO831" s="211">
        <v>76.7</v>
      </c>
      <c r="BP831" s="211" t="s">
        <v>409</v>
      </c>
      <c r="BQ831" s="211" t="s">
        <v>409</v>
      </c>
      <c r="BR831" s="211" t="s">
        <v>409</v>
      </c>
      <c r="BS831" s="211" t="s">
        <v>409</v>
      </c>
      <c r="BT831" s="210">
        <v>0</v>
      </c>
      <c r="BU831" s="258">
        <v>8.2996580665216033</v>
      </c>
      <c r="BV831" s="138">
        <v>3.0956521739130435E-2</v>
      </c>
    </row>
    <row r="832" spans="1:74">
      <c r="A832" s="116">
        <v>79</v>
      </c>
      <c r="B832" s="116">
        <f>COUNTIFS($D$2:D832,D832,$F$2:F832,F832)</f>
        <v>1</v>
      </c>
      <c r="C832" s="279">
        <v>10375</v>
      </c>
      <c r="D832" s="154" t="s">
        <v>1624</v>
      </c>
      <c r="E832" s="152" t="s">
        <v>899</v>
      </c>
      <c r="F832" s="152">
        <v>7504215323</v>
      </c>
      <c r="G832" s="152">
        <v>44</v>
      </c>
      <c r="H832" s="152" t="s">
        <v>1622</v>
      </c>
      <c r="I832" s="274" t="s">
        <v>164</v>
      </c>
      <c r="J832" s="153" t="s">
        <v>812</v>
      </c>
      <c r="K832" s="152" t="s">
        <v>670</v>
      </c>
      <c r="L832" s="152">
        <v>7</v>
      </c>
      <c r="M832" s="152" t="s">
        <v>868</v>
      </c>
      <c r="N832" s="152" t="s">
        <v>409</v>
      </c>
      <c r="O832" s="152"/>
      <c r="P832" s="152" t="s">
        <v>1595</v>
      </c>
      <c r="Q832" s="152"/>
      <c r="R832" s="152"/>
      <c r="S832" s="261" t="s">
        <v>1477</v>
      </c>
      <c r="T832" s="261" t="s">
        <v>1477</v>
      </c>
      <c r="U832" s="261" t="s">
        <v>1477</v>
      </c>
      <c r="V832" s="262" t="s">
        <v>1502</v>
      </c>
      <c r="W832" s="261" t="s">
        <v>1477</v>
      </c>
      <c r="X832" s="261" t="s">
        <v>1477</v>
      </c>
      <c r="Y832" s="260" t="s">
        <v>1477</v>
      </c>
      <c r="AB832" s="112"/>
      <c r="AC832" s="218">
        <v>7384</v>
      </c>
      <c r="AD832" s="217">
        <v>74</v>
      </c>
      <c r="AG832" s="127" t="s">
        <v>777</v>
      </c>
      <c r="AH832" s="147">
        <v>40.4</v>
      </c>
      <c r="AI832" s="146">
        <v>53.7</v>
      </c>
      <c r="AJ832" s="145">
        <v>3.19</v>
      </c>
      <c r="AK832" s="277">
        <v>35.9</v>
      </c>
      <c r="AL832" s="144">
        <v>0.79</v>
      </c>
      <c r="AM832" s="139">
        <v>1.95</v>
      </c>
      <c r="AN832" s="277" t="s">
        <v>124</v>
      </c>
      <c r="AO832" s="278">
        <v>6.33</v>
      </c>
      <c r="AP832" s="259" t="s">
        <v>124</v>
      </c>
      <c r="AQ832" s="116">
        <v>11.1</v>
      </c>
      <c r="AR832" s="116">
        <v>88.6</v>
      </c>
      <c r="AS832" s="142">
        <f t="shared" si="16"/>
        <v>0.12528216704288939</v>
      </c>
      <c r="AT832" s="259" t="s">
        <v>124</v>
      </c>
      <c r="AU832" s="116" t="s">
        <v>124</v>
      </c>
      <c r="AV832" s="139">
        <v>0</v>
      </c>
      <c r="AW832" s="139">
        <v>0.44</v>
      </c>
      <c r="AX832" s="140">
        <f t="shared" si="17"/>
        <v>36.787462387161483</v>
      </c>
      <c r="AY832" s="259" t="s">
        <v>124</v>
      </c>
      <c r="AZ832" s="259" t="s">
        <v>124</v>
      </c>
      <c r="BA832" s="259" t="s">
        <v>124</v>
      </c>
      <c r="BB832" s="140">
        <f t="shared" si="18"/>
        <v>53.7</v>
      </c>
      <c r="BC832" s="139">
        <v>45.7</v>
      </c>
      <c r="BD832" s="139">
        <f>BC832*AI832/(BG832+BE832+BC832)</f>
        <v>24.614744232698094</v>
      </c>
      <c r="BE832" s="139">
        <v>22.6</v>
      </c>
      <c r="BF832" s="139">
        <f>BE832*AI832/(BG832+BE832+BC832)</f>
        <v>12.172718154463391</v>
      </c>
      <c r="BG832" s="139">
        <v>31.4</v>
      </c>
      <c r="BH832" s="139">
        <f>BG832*AI832/(BG832+BE832+BC832)</f>
        <v>16.912537612838516</v>
      </c>
      <c r="BI832" s="259" t="s">
        <v>124</v>
      </c>
      <c r="BJ832" s="116" t="s">
        <v>792</v>
      </c>
      <c r="BK832" s="211" t="s">
        <v>409</v>
      </c>
      <c r="BL832" s="211" t="s">
        <v>409</v>
      </c>
      <c r="BM832" s="211">
        <v>266</v>
      </c>
      <c r="BN832" s="211">
        <v>15</v>
      </c>
      <c r="BO832" s="211">
        <v>85</v>
      </c>
      <c r="BP832" s="211" t="s">
        <v>409</v>
      </c>
      <c r="BQ832" s="211" t="s">
        <v>409</v>
      </c>
      <c r="BR832" s="211" t="s">
        <v>409</v>
      </c>
      <c r="BS832" s="208" t="s">
        <v>409</v>
      </c>
      <c r="BT832" s="276">
        <v>0</v>
      </c>
      <c r="BU832" s="258">
        <v>41.437999305314342</v>
      </c>
      <c r="BV832" s="138">
        <v>0.15906666666666666</v>
      </c>
    </row>
    <row r="833" spans="1:74" ht="15.75">
      <c r="A833" s="116">
        <v>80</v>
      </c>
      <c r="B833" s="116">
        <f>COUNTIFS($D$2:D833,D833,$F$2:F833,F833)</f>
        <v>1</v>
      </c>
      <c r="C833" s="279">
        <v>10376</v>
      </c>
      <c r="D833" s="154" t="s">
        <v>247</v>
      </c>
      <c r="E833" s="152" t="s">
        <v>882</v>
      </c>
      <c r="F833" s="152">
        <v>8801065790</v>
      </c>
      <c r="G833" s="152">
        <v>31</v>
      </c>
      <c r="H833" s="152" t="s">
        <v>1622</v>
      </c>
      <c r="I833" s="274" t="s">
        <v>246</v>
      </c>
      <c r="J833" s="153" t="s">
        <v>812</v>
      </c>
      <c r="K833" s="152" t="s">
        <v>670</v>
      </c>
      <c r="L833" s="152">
        <v>21</v>
      </c>
      <c r="M833" s="152" t="s">
        <v>836</v>
      </c>
      <c r="N833" s="152" t="s">
        <v>409</v>
      </c>
      <c r="O833" s="152"/>
      <c r="P833" s="152" t="s">
        <v>1595</v>
      </c>
      <c r="Q833" s="152"/>
      <c r="R833" s="152"/>
      <c r="S833" s="261" t="s">
        <v>1521</v>
      </c>
      <c r="T833" s="261" t="s">
        <v>1515</v>
      </c>
      <c r="U833" s="261" t="s">
        <v>1477</v>
      </c>
      <c r="V833" s="264" t="s">
        <v>1514</v>
      </c>
      <c r="W833" s="261" t="s">
        <v>1511</v>
      </c>
      <c r="X833" s="261" t="s">
        <v>1477</v>
      </c>
      <c r="Y833" s="260" t="s">
        <v>1477</v>
      </c>
      <c r="Z833" s="112" t="s">
        <v>1244</v>
      </c>
      <c r="AB833" s="273"/>
      <c r="AC833" s="218">
        <v>787912</v>
      </c>
      <c r="AD833" s="217">
        <v>196978</v>
      </c>
      <c r="AG833" s="127" t="s">
        <v>781</v>
      </c>
      <c r="AH833" s="147">
        <v>1.38</v>
      </c>
      <c r="AI833" s="146">
        <v>5.9</v>
      </c>
      <c r="AJ833" s="145">
        <v>92</v>
      </c>
      <c r="AK833" s="116">
        <v>1</v>
      </c>
      <c r="AL833" s="144">
        <v>0</v>
      </c>
      <c r="AM833" s="116">
        <v>2.9</v>
      </c>
      <c r="AN833" s="277" t="s">
        <v>124</v>
      </c>
      <c r="AO833" s="265">
        <v>2.6</v>
      </c>
      <c r="AP833" s="119">
        <v>0.02</v>
      </c>
      <c r="AQ833" s="116">
        <v>59</v>
      </c>
      <c r="AR833" s="116">
        <v>41.2</v>
      </c>
      <c r="AS833" s="142">
        <f t="shared" si="16"/>
        <v>1.4320388349514561</v>
      </c>
      <c r="AT833" s="120">
        <v>0</v>
      </c>
      <c r="AU833" s="116" t="s">
        <v>124</v>
      </c>
      <c r="AV833" s="116">
        <v>8.4</v>
      </c>
      <c r="AW833" s="119">
        <v>7.7</v>
      </c>
      <c r="AX833" s="140">
        <f t="shared" si="17"/>
        <v>5.0328677608195695</v>
      </c>
      <c r="AY833" s="116">
        <v>95.3</v>
      </c>
      <c r="AZ833" s="116">
        <v>54522</v>
      </c>
      <c r="BA833" s="140">
        <f>100-AY833</f>
        <v>4.7000000000000028</v>
      </c>
      <c r="BB833" s="140">
        <f t="shared" si="18"/>
        <v>5.4199077608195694</v>
      </c>
      <c r="BC833" s="139">
        <v>19.899999999999999</v>
      </c>
      <c r="BD833" s="139">
        <f>BC833*AI833/(BG833+BE833+BC833+BA833)</f>
        <v>1.2273677608195692</v>
      </c>
      <c r="BE833" s="139">
        <v>64.5</v>
      </c>
      <c r="BF833" s="139">
        <f>BE833*AI833/100</f>
        <v>3.8055000000000003</v>
      </c>
      <c r="BG833" s="139">
        <v>6.56</v>
      </c>
      <c r="BH833" s="139">
        <f>BG833*AI833/100</f>
        <v>0.38704</v>
      </c>
      <c r="BI833" s="272">
        <v>1.6E-2</v>
      </c>
      <c r="BJ833" s="116" t="s">
        <v>778</v>
      </c>
      <c r="BK833" s="211" t="s">
        <v>409</v>
      </c>
      <c r="BL833" s="211" t="s">
        <v>409</v>
      </c>
      <c r="BM833" s="211">
        <v>42034</v>
      </c>
      <c r="BN833" s="211">
        <v>88.1</v>
      </c>
      <c r="BO833" s="211">
        <v>11.9</v>
      </c>
      <c r="BP833" s="211" t="s">
        <v>409</v>
      </c>
      <c r="BQ833" s="211" t="s">
        <v>409</v>
      </c>
      <c r="BR833" s="211" t="s">
        <v>409</v>
      </c>
      <c r="BS833" s="211" t="s">
        <v>409</v>
      </c>
      <c r="BT833" s="210">
        <v>0</v>
      </c>
      <c r="BU833" s="258">
        <v>91.747773656526846</v>
      </c>
      <c r="BV833" s="138">
        <v>20.794196721311476</v>
      </c>
    </row>
    <row r="834" spans="1:74" ht="15.75">
      <c r="A834" s="116">
        <v>81</v>
      </c>
      <c r="B834" s="116">
        <f>COUNTIFS($D$2:D834,D834,$F$2:F834,F834)</f>
        <v>3</v>
      </c>
      <c r="C834" s="189">
        <v>10377</v>
      </c>
      <c r="D834" s="154" t="s">
        <v>1623</v>
      </c>
      <c r="E834" s="152" t="s">
        <v>992</v>
      </c>
      <c r="F834" s="152">
        <v>6407210733</v>
      </c>
      <c r="G834" s="152">
        <v>55</v>
      </c>
      <c r="H834" s="152" t="s">
        <v>1622</v>
      </c>
      <c r="I834" s="274" t="s">
        <v>60</v>
      </c>
      <c r="J834" s="153" t="s">
        <v>812</v>
      </c>
      <c r="K834" s="152" t="s">
        <v>670</v>
      </c>
      <c r="L834" s="152">
        <v>6</v>
      </c>
      <c r="M834" s="152" t="s">
        <v>868</v>
      </c>
      <c r="N834" s="152" t="s">
        <v>409</v>
      </c>
      <c r="O834" s="152"/>
      <c r="P834" s="152" t="s">
        <v>1595</v>
      </c>
      <c r="Q834" s="152"/>
      <c r="R834" s="152"/>
      <c r="S834" s="261" t="s">
        <v>1477</v>
      </c>
      <c r="T834" s="261" t="s">
        <v>1477</v>
      </c>
      <c r="U834" s="261" t="s">
        <v>1477</v>
      </c>
      <c r="V834" s="262" t="s">
        <v>1502</v>
      </c>
      <c r="W834" s="261" t="s">
        <v>1477</v>
      </c>
      <c r="X834" s="261" t="s">
        <v>1477</v>
      </c>
      <c r="Y834" s="260" t="s">
        <v>1477</v>
      </c>
      <c r="AB834" s="273"/>
      <c r="AC834" s="218" t="s">
        <v>1477</v>
      </c>
      <c r="AD834" s="217" t="s">
        <v>1477</v>
      </c>
      <c r="AG834" s="127" t="s">
        <v>781</v>
      </c>
      <c r="AH834" s="147">
        <v>29.6</v>
      </c>
      <c r="AI834" s="146">
        <v>64.5</v>
      </c>
      <c r="AJ834" s="145">
        <v>2.82</v>
      </c>
      <c r="AK834" s="277">
        <v>26.5</v>
      </c>
      <c r="AL834" s="144">
        <v>0.89</v>
      </c>
      <c r="AM834" s="139">
        <v>3</v>
      </c>
      <c r="AN834" s="277" t="s">
        <v>124</v>
      </c>
      <c r="AO834" s="278">
        <v>44.4</v>
      </c>
      <c r="AP834" s="259" t="s">
        <v>124</v>
      </c>
      <c r="AQ834" s="116">
        <v>43.8</v>
      </c>
      <c r="AR834" s="116">
        <v>56.2</v>
      </c>
      <c r="AS834" s="142">
        <f t="shared" si="16"/>
        <v>0.77935943060498214</v>
      </c>
      <c r="AT834" s="259" t="s">
        <v>124</v>
      </c>
      <c r="AU834" s="116" t="s">
        <v>124</v>
      </c>
      <c r="AV834" s="139">
        <v>2.72</v>
      </c>
      <c r="AW834" s="139">
        <v>3.18</v>
      </c>
      <c r="AX834" s="140">
        <f t="shared" si="17"/>
        <v>49.124242424242418</v>
      </c>
      <c r="AY834" s="259" t="s">
        <v>124</v>
      </c>
      <c r="AZ834" s="259" t="s">
        <v>124</v>
      </c>
      <c r="BA834" s="259" t="s">
        <v>124</v>
      </c>
      <c r="BB834" s="140">
        <f t="shared" si="18"/>
        <v>64.5</v>
      </c>
      <c r="BC834" s="139">
        <v>53.8</v>
      </c>
      <c r="BD834" s="139">
        <f>BC834*AI834/(BG834+BE834+BC834)</f>
        <v>35.051515151515147</v>
      </c>
      <c r="BE834" s="139">
        <v>21.6</v>
      </c>
      <c r="BF834" s="139">
        <f>BE834*AI834/(BG834+BE834+BC834)</f>
        <v>14.072727272727272</v>
      </c>
      <c r="BG834" s="139">
        <v>23.6</v>
      </c>
      <c r="BH834" s="139">
        <f>BG834*AI834/(BG834+BE834+BC834)</f>
        <v>15.375757575757577</v>
      </c>
      <c r="BI834" s="259" t="s">
        <v>124</v>
      </c>
      <c r="BJ834" s="116" t="s">
        <v>792</v>
      </c>
      <c r="BK834" s="211" t="s">
        <v>409</v>
      </c>
      <c r="BL834" s="211" t="s">
        <v>409</v>
      </c>
      <c r="BM834" s="211">
        <v>303</v>
      </c>
      <c r="BN834" s="211">
        <v>32.299999999999997</v>
      </c>
      <c r="BO834" s="211">
        <v>67.7</v>
      </c>
      <c r="BP834" s="211">
        <v>1.3</v>
      </c>
      <c r="BQ834" s="211" t="s">
        <v>409</v>
      </c>
      <c r="BR834" s="211" t="s">
        <v>409</v>
      </c>
      <c r="BS834" s="211">
        <v>3.46</v>
      </c>
      <c r="BT834" s="210">
        <v>0</v>
      </c>
      <c r="BU834" s="258">
        <v>17.847645862662286</v>
      </c>
      <c r="BV834" s="138">
        <v>4.3056603773584903E-2</v>
      </c>
    </row>
    <row r="835" spans="1:74" ht="15.75">
      <c r="A835" s="116">
        <v>82</v>
      </c>
      <c r="B835" s="116">
        <f>COUNTIFS($D$2:D835,D835,$F$2:F835,F835)</f>
        <v>1</v>
      </c>
      <c r="C835" s="189">
        <v>10380</v>
      </c>
      <c r="D835" s="154" t="s">
        <v>232</v>
      </c>
      <c r="E835" s="152" t="s">
        <v>838</v>
      </c>
      <c r="F835" s="152">
        <v>5512211452</v>
      </c>
      <c r="G835" s="152">
        <v>64</v>
      </c>
      <c r="H835" s="152" t="s">
        <v>1620</v>
      </c>
      <c r="I835" s="274" t="s">
        <v>60</v>
      </c>
      <c r="J835" s="153" t="s">
        <v>812</v>
      </c>
      <c r="K835" s="152" t="s">
        <v>670</v>
      </c>
      <c r="L835" s="152">
        <v>5</v>
      </c>
      <c r="M835" s="152" t="s">
        <v>844</v>
      </c>
      <c r="N835" s="152" t="s">
        <v>409</v>
      </c>
      <c r="O835" s="152" t="s">
        <v>1595</v>
      </c>
      <c r="P835" s="152" t="s">
        <v>1595</v>
      </c>
      <c r="Q835" s="152"/>
      <c r="R835" s="152"/>
      <c r="S835" s="261" t="s">
        <v>1521</v>
      </c>
      <c r="T835" s="261" t="s">
        <v>1515</v>
      </c>
      <c r="U835" s="261" t="s">
        <v>1477</v>
      </c>
      <c r="V835" s="264" t="s">
        <v>1514</v>
      </c>
      <c r="W835" s="261" t="s">
        <v>1511</v>
      </c>
      <c r="X835" s="263" t="s">
        <v>1513</v>
      </c>
      <c r="Y835" s="260" t="s">
        <v>1477</v>
      </c>
      <c r="Z835" s="112" t="s">
        <v>1244</v>
      </c>
      <c r="AB835" s="273"/>
      <c r="AC835" s="218">
        <v>79425</v>
      </c>
      <c r="AD835" s="217">
        <v>1986</v>
      </c>
      <c r="AH835" s="126">
        <v>47.5</v>
      </c>
      <c r="AI835" s="125">
        <v>9</v>
      </c>
      <c r="AJ835" s="124">
        <v>41.2</v>
      </c>
      <c r="AK835" s="116">
        <v>28.5</v>
      </c>
      <c r="AL835" s="144">
        <v>0.1</v>
      </c>
      <c r="AM835" s="116">
        <v>0.2</v>
      </c>
      <c r="AN835" s="277" t="s">
        <v>124</v>
      </c>
      <c r="AO835" s="265">
        <v>17.100000000000001</v>
      </c>
      <c r="AP835" s="119">
        <v>0.03</v>
      </c>
      <c r="AQ835" s="116">
        <v>55.1</v>
      </c>
      <c r="AR835" s="116">
        <v>44.9</v>
      </c>
      <c r="AS835" s="142">
        <f t="shared" si="16"/>
        <v>1.2271714922048997</v>
      </c>
      <c r="AT835" s="120">
        <v>0.1</v>
      </c>
      <c r="AU835" s="116" t="s">
        <v>124</v>
      </c>
      <c r="AV835" s="116">
        <v>24.5</v>
      </c>
      <c r="AW835" s="119">
        <v>24.9</v>
      </c>
      <c r="AX835" s="140">
        <f t="shared" si="17"/>
        <v>2.1393176724581062</v>
      </c>
      <c r="AY835" s="116">
        <v>92.3</v>
      </c>
      <c r="AZ835" s="116">
        <v>55294</v>
      </c>
      <c r="BA835" s="140">
        <f>100-AY835</f>
        <v>7.7000000000000028</v>
      </c>
      <c r="BB835" s="140">
        <f t="shared" si="18"/>
        <v>8.0703176724581063</v>
      </c>
      <c r="BC835" s="139">
        <v>3.57</v>
      </c>
      <c r="BD835" s="139">
        <f>BC835*AI835/(BG835+BE835+BC835+BA835)</f>
        <v>0.33031767245810628</v>
      </c>
      <c r="BE835" s="139">
        <v>20.100000000000001</v>
      </c>
      <c r="BF835" s="139">
        <f>BE835*AI835/100</f>
        <v>1.8090000000000002</v>
      </c>
      <c r="BG835" s="139">
        <v>65.900000000000006</v>
      </c>
      <c r="BH835" s="139">
        <f>BG835*AI835/100</f>
        <v>5.931</v>
      </c>
      <c r="BI835" s="272">
        <v>0.57999999999999996</v>
      </c>
      <c r="BJ835" s="116" t="s">
        <v>790</v>
      </c>
      <c r="BK835" s="211" t="s">
        <v>409</v>
      </c>
      <c r="BL835" s="211" t="s">
        <v>409</v>
      </c>
      <c r="BM835" s="211">
        <v>1236</v>
      </c>
      <c r="BN835" s="211">
        <v>65.400000000000006</v>
      </c>
      <c r="BO835" s="211">
        <v>34.6</v>
      </c>
      <c r="BP835" s="211" t="s">
        <v>409</v>
      </c>
      <c r="BQ835" s="211" t="s">
        <v>409</v>
      </c>
      <c r="BR835" s="211" t="s">
        <v>409</v>
      </c>
      <c r="BS835" s="211" t="s">
        <v>409</v>
      </c>
      <c r="BT835" s="210">
        <v>0</v>
      </c>
      <c r="BU835" s="258">
        <v>29.748062015503876</v>
      </c>
      <c r="BV835" s="138">
        <v>0.75317333333333325</v>
      </c>
    </row>
    <row r="836" spans="1:74" ht="15.75">
      <c r="A836" s="116">
        <v>83</v>
      </c>
      <c r="B836" s="116">
        <f>COUNTIFS($D$2:D836,D836,$F$2:F836,F836)</f>
        <v>1</v>
      </c>
      <c r="C836" s="189">
        <v>10381</v>
      </c>
      <c r="D836" s="154" t="s">
        <v>1621</v>
      </c>
      <c r="E836" s="152" t="s">
        <v>816</v>
      </c>
      <c r="F836" s="152">
        <v>460417480</v>
      </c>
      <c r="G836" s="152">
        <v>73</v>
      </c>
      <c r="H836" s="152" t="s">
        <v>1620</v>
      </c>
      <c r="I836" s="274" t="s">
        <v>60</v>
      </c>
      <c r="J836" s="194" t="s">
        <v>1031</v>
      </c>
      <c r="K836" s="152" t="s">
        <v>670</v>
      </c>
      <c r="L836" s="152">
        <v>5</v>
      </c>
      <c r="M836" s="152" t="s">
        <v>1489</v>
      </c>
      <c r="N836" s="152" t="s">
        <v>409</v>
      </c>
      <c r="O836" s="152" t="s">
        <v>1595</v>
      </c>
      <c r="P836" s="152" t="s">
        <v>1595</v>
      </c>
      <c r="Q836" s="152"/>
      <c r="R836" s="152"/>
      <c r="S836" s="261" t="s">
        <v>1477</v>
      </c>
      <c r="T836" s="261" t="s">
        <v>1477</v>
      </c>
      <c r="U836" s="261" t="s">
        <v>1477</v>
      </c>
      <c r="V836" s="262" t="s">
        <v>1502</v>
      </c>
      <c r="W836" s="261" t="s">
        <v>1511</v>
      </c>
      <c r="X836" s="263" t="s">
        <v>1513</v>
      </c>
      <c r="Y836" s="260" t="s">
        <v>1477</v>
      </c>
      <c r="AB836" s="273"/>
      <c r="AC836" s="218">
        <v>16362</v>
      </c>
      <c r="AD836" s="217">
        <v>164</v>
      </c>
      <c r="AH836" s="126">
        <v>31.5</v>
      </c>
      <c r="AI836" s="125">
        <v>9.3000000000000007</v>
      </c>
      <c r="AJ836" s="124">
        <v>57.8</v>
      </c>
      <c r="AK836" s="116">
        <v>25.8</v>
      </c>
      <c r="AL836" s="144">
        <v>3.4</v>
      </c>
      <c r="AM836" s="116">
        <v>10.7</v>
      </c>
      <c r="AN836" s="277" t="s">
        <v>124</v>
      </c>
      <c r="AO836" s="265">
        <v>0.7</v>
      </c>
      <c r="AP836" s="119" t="s">
        <v>124</v>
      </c>
      <c r="AQ836" s="116">
        <v>56.7</v>
      </c>
      <c r="AR836" s="116">
        <v>43.3</v>
      </c>
      <c r="AS836" s="142">
        <f t="shared" si="16"/>
        <v>1.3094688221709008</v>
      </c>
      <c r="AT836" s="120">
        <v>0.3</v>
      </c>
      <c r="AU836" s="116" t="s">
        <v>124</v>
      </c>
      <c r="AV836" s="116">
        <v>3.7</v>
      </c>
      <c r="AW836" s="119">
        <v>6.3</v>
      </c>
      <c r="AX836" s="140">
        <f t="shared" si="17"/>
        <v>4.4474164133738601</v>
      </c>
      <c r="AY836" s="259" t="s">
        <v>124</v>
      </c>
      <c r="AZ836" s="259" t="s">
        <v>124</v>
      </c>
      <c r="BA836" s="259" t="s">
        <v>124</v>
      </c>
      <c r="BB836" s="140">
        <f t="shared" si="18"/>
        <v>9.3000000000000007</v>
      </c>
      <c r="BC836" s="139">
        <v>8.3000000000000007</v>
      </c>
      <c r="BD836" s="139">
        <f>BC836*AI836/(BG836+BE836+BC836)</f>
        <v>0.78206686930091196</v>
      </c>
      <c r="BE836" s="139">
        <v>38.9</v>
      </c>
      <c r="BF836" s="139">
        <f>BE836*AI836/(BG836+BE836+BC836)</f>
        <v>3.6653495440729484</v>
      </c>
      <c r="BG836" s="139">
        <v>51.5</v>
      </c>
      <c r="BH836" s="139">
        <f>BG836*AI836/(BG836+BE836+BC836)</f>
        <v>4.8525835866261398</v>
      </c>
      <c r="BI836" s="259" t="s">
        <v>124</v>
      </c>
      <c r="BJ836" s="116" t="s">
        <v>790</v>
      </c>
      <c r="BK836" s="214" t="s">
        <v>409</v>
      </c>
      <c r="BL836" s="214" t="s">
        <v>409</v>
      </c>
      <c r="BM836" s="214" t="s">
        <v>409</v>
      </c>
      <c r="BN836" s="214" t="s">
        <v>409</v>
      </c>
      <c r="BO836" s="214" t="s">
        <v>409</v>
      </c>
      <c r="BP836" s="214" t="s">
        <v>409</v>
      </c>
      <c r="BQ836" s="214" t="s">
        <v>409</v>
      </c>
      <c r="BR836" s="214" t="s">
        <v>409</v>
      </c>
      <c r="BS836" s="214" t="s">
        <v>409</v>
      </c>
      <c r="BT836" s="214" t="s">
        <v>409</v>
      </c>
      <c r="BU836" s="258">
        <v>1.2892128889138943</v>
      </c>
      <c r="BV836" s="138">
        <v>0.15276190476190477</v>
      </c>
    </row>
    <row r="837" spans="1:74" ht="15.75">
      <c r="A837" s="116">
        <v>84</v>
      </c>
      <c r="B837" s="116">
        <f>COUNTIFS($D$2:D837,D837,$F$2:F837,F837)</f>
        <v>1</v>
      </c>
      <c r="C837" s="189">
        <v>10386</v>
      </c>
      <c r="D837" s="154" t="s">
        <v>1619</v>
      </c>
      <c r="E837" s="152" t="s">
        <v>1618</v>
      </c>
      <c r="F837" s="152">
        <v>7452055358</v>
      </c>
      <c r="G837" s="152">
        <v>45</v>
      </c>
      <c r="H837" s="152" t="s">
        <v>1617</v>
      </c>
      <c r="I837" s="274" t="s">
        <v>1616</v>
      </c>
      <c r="J837" s="153" t="s">
        <v>812</v>
      </c>
      <c r="K837" s="152" t="s">
        <v>670</v>
      </c>
      <c r="L837" s="152">
        <v>6</v>
      </c>
      <c r="M837" s="152" t="s">
        <v>844</v>
      </c>
      <c r="N837" s="152" t="s">
        <v>843</v>
      </c>
      <c r="O837" s="152"/>
      <c r="P837" s="152" t="s">
        <v>1595</v>
      </c>
      <c r="Q837" s="152"/>
      <c r="R837" s="152"/>
      <c r="S837" s="261" t="s">
        <v>1477</v>
      </c>
      <c r="T837" s="261" t="s">
        <v>1515</v>
      </c>
      <c r="U837" s="261" t="s">
        <v>1477</v>
      </c>
      <c r="V837" s="264" t="s">
        <v>1514</v>
      </c>
      <c r="W837" s="261" t="s">
        <v>1511</v>
      </c>
      <c r="X837" s="261" t="s">
        <v>1477</v>
      </c>
      <c r="Y837" s="260" t="s">
        <v>1477</v>
      </c>
      <c r="AB837" s="273"/>
      <c r="AC837" s="218">
        <v>38000</v>
      </c>
      <c r="AD837" s="217">
        <v>285</v>
      </c>
      <c r="AG837" s="127" t="s">
        <v>777</v>
      </c>
      <c r="AH837" s="126">
        <v>61.1</v>
      </c>
      <c r="AI837" s="125">
        <v>33.6</v>
      </c>
      <c r="AJ837" s="124">
        <v>3.7</v>
      </c>
      <c r="AK837" s="116">
        <v>41</v>
      </c>
      <c r="AL837" s="123">
        <v>0.3</v>
      </c>
      <c r="AM837" s="116">
        <v>0.6</v>
      </c>
      <c r="AN837" s="116" t="s">
        <v>124</v>
      </c>
      <c r="AO837" s="122">
        <v>27</v>
      </c>
      <c r="AP837" s="119">
        <v>7.0000000000000007E-2</v>
      </c>
      <c r="AQ837" s="116">
        <v>38</v>
      </c>
      <c r="AR837" s="116">
        <v>62.6</v>
      </c>
      <c r="AS837" s="142">
        <f t="shared" si="16"/>
        <v>0.60702875399361023</v>
      </c>
      <c r="AT837" s="120">
        <v>0.9</v>
      </c>
      <c r="AU837" s="116" t="s">
        <v>124</v>
      </c>
      <c r="AV837" s="116">
        <v>26.9</v>
      </c>
      <c r="AW837" s="119">
        <v>33</v>
      </c>
      <c r="AX837" s="140">
        <f t="shared" si="17"/>
        <v>10.904975609756097</v>
      </c>
      <c r="AY837" s="116">
        <v>94.8</v>
      </c>
      <c r="AZ837" s="116">
        <v>59990</v>
      </c>
      <c r="BA837" s="140">
        <f>100-AY837</f>
        <v>5.2000000000000028</v>
      </c>
      <c r="BB837" s="140">
        <f t="shared" si="18"/>
        <v>31.400975609756095</v>
      </c>
      <c r="BC837" s="139">
        <v>15.7</v>
      </c>
      <c r="BD837" s="139">
        <f>BC837*AI837/(BG837+BE837+BC837+BA837)</f>
        <v>5.360975609756097</v>
      </c>
      <c r="BE837" s="139">
        <v>16.5</v>
      </c>
      <c r="BF837" s="139">
        <f>BE837*AI837/100</f>
        <v>5.5439999999999996</v>
      </c>
      <c r="BG837" s="139">
        <v>61</v>
      </c>
      <c r="BH837" s="139">
        <f>BG837*AI837/100</f>
        <v>20.495999999999999</v>
      </c>
      <c r="BI837" s="272">
        <v>0.32</v>
      </c>
      <c r="BJ837" s="117" t="s">
        <v>173</v>
      </c>
      <c r="BK837" s="211" t="s">
        <v>409</v>
      </c>
      <c r="BL837" s="211" t="s">
        <v>409</v>
      </c>
      <c r="BM837" s="211">
        <v>174</v>
      </c>
      <c r="BN837" s="211">
        <v>5.7</v>
      </c>
      <c r="BO837" s="211">
        <v>94.3</v>
      </c>
      <c r="BP837" s="211" t="s">
        <v>409</v>
      </c>
      <c r="BQ837" s="211" t="s">
        <v>409</v>
      </c>
      <c r="BR837" s="211" t="s">
        <v>409</v>
      </c>
      <c r="BS837" s="211" t="s">
        <v>409</v>
      </c>
      <c r="BT837" s="210">
        <v>0</v>
      </c>
      <c r="BU837" s="258">
        <v>3.4563526620822196</v>
      </c>
      <c r="BV837" s="138">
        <v>9.7267605633802823E-2</v>
      </c>
    </row>
    <row r="838" spans="1:74" ht="15.75">
      <c r="A838" s="116">
        <v>85</v>
      </c>
      <c r="B838" s="116">
        <f>COUNTIFS($D$2:D838,D838,$F$2:F838,F838)</f>
        <v>2</v>
      </c>
      <c r="C838" s="189">
        <v>10389</v>
      </c>
      <c r="D838" s="154" t="s">
        <v>195</v>
      </c>
      <c r="E838" s="152" t="s">
        <v>1615</v>
      </c>
      <c r="F838" s="152">
        <v>8809085780</v>
      </c>
      <c r="G838" s="152">
        <v>31</v>
      </c>
      <c r="H838" s="152" t="s">
        <v>1611</v>
      </c>
      <c r="I838" s="274" t="s">
        <v>196</v>
      </c>
      <c r="J838" s="153" t="s">
        <v>812</v>
      </c>
      <c r="K838" s="152" t="s">
        <v>670</v>
      </c>
      <c r="L838" s="152">
        <v>17</v>
      </c>
      <c r="M838" s="152" t="s">
        <v>881</v>
      </c>
      <c r="N838" s="152" t="s">
        <v>409</v>
      </c>
      <c r="O838" s="152"/>
      <c r="P838" s="152" t="s">
        <v>1614</v>
      </c>
      <c r="Q838" s="152"/>
      <c r="R838" s="152"/>
      <c r="S838" s="261" t="s">
        <v>1521</v>
      </c>
      <c r="T838" s="261" t="s">
        <v>1515</v>
      </c>
      <c r="U838" s="261" t="s">
        <v>1477</v>
      </c>
      <c r="V838" s="264" t="s">
        <v>1514</v>
      </c>
      <c r="W838" s="261" t="s">
        <v>1511</v>
      </c>
      <c r="X838" s="261" t="s">
        <v>1477</v>
      </c>
      <c r="Y838" s="260" t="s">
        <v>1477</v>
      </c>
      <c r="AB838" s="273"/>
      <c r="AC838" s="218">
        <v>265434</v>
      </c>
      <c r="AD838" s="217">
        <v>19907</v>
      </c>
      <c r="AG838" s="127" t="s">
        <v>781</v>
      </c>
      <c r="AH838" s="126">
        <v>28.9</v>
      </c>
      <c r="AI838" s="125">
        <v>10.199999999999999</v>
      </c>
      <c r="AJ838" s="124">
        <v>60.1</v>
      </c>
      <c r="AK838" s="116">
        <v>18</v>
      </c>
      <c r="AL838" s="144">
        <v>0.9</v>
      </c>
      <c r="AM838" s="116">
        <v>2.7</v>
      </c>
      <c r="AN838" s="116" t="s">
        <v>124</v>
      </c>
      <c r="AO838" s="265">
        <v>7</v>
      </c>
      <c r="AP838" s="119">
        <v>0.78</v>
      </c>
      <c r="AQ838" s="116">
        <v>41.2</v>
      </c>
      <c r="AR838" s="116">
        <v>59.3</v>
      </c>
      <c r="AS838" s="142">
        <f t="shared" si="16"/>
        <v>0.69477234401349086</v>
      </c>
      <c r="AT838" s="120">
        <v>0.2</v>
      </c>
      <c r="AU838" s="116" t="s">
        <v>124</v>
      </c>
      <c r="AV838" s="116">
        <v>5.4</v>
      </c>
      <c r="AW838" s="119">
        <v>7.3</v>
      </c>
      <c r="AX838" s="140">
        <f t="shared" si="17"/>
        <v>5.0568332648870635</v>
      </c>
      <c r="AY838" s="116">
        <v>96.8</v>
      </c>
      <c r="AZ838" s="116">
        <v>91965</v>
      </c>
      <c r="BA838" s="140">
        <f>100-AY838</f>
        <v>3.2000000000000028</v>
      </c>
      <c r="BB838" s="140">
        <f t="shared" si="18"/>
        <v>9.6876332648870616</v>
      </c>
      <c r="BC838" s="139">
        <v>29.1</v>
      </c>
      <c r="BD838" s="139">
        <f>BC838*AI838/(BG838+BE838+BC838+BA838)</f>
        <v>3.0474332648870637</v>
      </c>
      <c r="BE838" s="139">
        <v>19.7</v>
      </c>
      <c r="BF838" s="139">
        <f>BE838*AI838/100</f>
        <v>2.0093999999999999</v>
      </c>
      <c r="BG838" s="139">
        <v>45.4</v>
      </c>
      <c r="BH838" s="139">
        <f>BG838*AI838/100</f>
        <v>4.6307999999999989</v>
      </c>
      <c r="BI838" s="272">
        <v>0.37</v>
      </c>
      <c r="BJ838" s="116" t="s">
        <v>790</v>
      </c>
      <c r="BK838" s="211" t="s">
        <v>409</v>
      </c>
      <c r="BL838" s="211" t="s">
        <v>409</v>
      </c>
      <c r="BM838" s="211">
        <v>3004</v>
      </c>
      <c r="BN838" s="211">
        <v>54</v>
      </c>
      <c r="BO838" s="211">
        <v>46</v>
      </c>
      <c r="BP838" s="211" t="s">
        <v>409</v>
      </c>
      <c r="BQ838" s="211" t="s">
        <v>409</v>
      </c>
      <c r="BR838" s="211" t="s">
        <v>409</v>
      </c>
      <c r="BS838" s="211" t="s">
        <v>409</v>
      </c>
      <c r="BT838" s="210">
        <v>0</v>
      </c>
      <c r="BU838" s="258">
        <v>44.098378484755891</v>
      </c>
      <c r="BV838" s="138">
        <v>2.2706666666666666</v>
      </c>
    </row>
    <row r="839" spans="1:74" ht="15.75">
      <c r="A839" s="116">
        <v>86</v>
      </c>
      <c r="B839" s="116">
        <f>COUNTIFS($D$2:D839,D839,$F$2:F839,F839)</f>
        <v>1</v>
      </c>
      <c r="C839" s="189">
        <v>10390</v>
      </c>
      <c r="D839" s="154" t="s">
        <v>1613</v>
      </c>
      <c r="E839" s="152" t="s">
        <v>955</v>
      </c>
      <c r="F839" s="152">
        <v>446129461</v>
      </c>
      <c r="G839" s="152">
        <v>75</v>
      </c>
      <c r="H839" s="152" t="s">
        <v>1611</v>
      </c>
      <c r="I839" s="274" t="s">
        <v>60</v>
      </c>
      <c r="J839" s="194" t="s">
        <v>1031</v>
      </c>
      <c r="K839" s="152" t="s">
        <v>670</v>
      </c>
      <c r="L839" s="152">
        <v>2</v>
      </c>
      <c r="M839" s="152" t="s">
        <v>885</v>
      </c>
      <c r="N839" s="152" t="s">
        <v>822</v>
      </c>
      <c r="O839" s="152"/>
      <c r="P839" s="152" t="s">
        <v>1609</v>
      </c>
      <c r="Q839" s="152"/>
      <c r="R839" s="152"/>
      <c r="S839" s="261" t="s">
        <v>1477</v>
      </c>
      <c r="T839" s="261" t="s">
        <v>1477</v>
      </c>
      <c r="U839" s="261" t="s">
        <v>1477</v>
      </c>
      <c r="V839" s="262" t="s">
        <v>1502</v>
      </c>
      <c r="W839" s="261" t="s">
        <v>1477</v>
      </c>
      <c r="X839" s="261" t="s">
        <v>1477</v>
      </c>
      <c r="Y839" s="260" t="s">
        <v>1477</v>
      </c>
      <c r="AB839" s="273"/>
      <c r="AC839" s="218">
        <v>21754</v>
      </c>
      <c r="AD839" s="217">
        <v>58</v>
      </c>
      <c r="AG839" s="127" t="s">
        <v>777</v>
      </c>
      <c r="AH839" s="126">
        <v>27.4</v>
      </c>
      <c r="AI839" s="125">
        <v>4.2</v>
      </c>
      <c r="AJ839" s="124">
        <v>64.099999999999994</v>
      </c>
      <c r="AK839" s="116">
        <v>18.8</v>
      </c>
      <c r="AL839" s="144">
        <v>0.7</v>
      </c>
      <c r="AM839" s="116">
        <v>2.8</v>
      </c>
      <c r="AN839" s="116" t="s">
        <v>124</v>
      </c>
      <c r="AO839" s="265" t="s">
        <v>124</v>
      </c>
      <c r="AP839" s="119" t="s">
        <v>124</v>
      </c>
      <c r="AQ839" s="116">
        <v>44.7</v>
      </c>
      <c r="AR839" s="116">
        <v>55.3</v>
      </c>
      <c r="AS839" s="142">
        <f t="shared" si="16"/>
        <v>0.8083182640144666</v>
      </c>
      <c r="AT839" s="120" t="s">
        <v>124</v>
      </c>
      <c r="AU839" s="116" t="s">
        <v>124</v>
      </c>
      <c r="AV839" s="116" t="s">
        <v>124</v>
      </c>
      <c r="AW839" s="119" t="s">
        <v>124</v>
      </c>
      <c r="AX839" s="140" t="s">
        <v>124</v>
      </c>
      <c r="AY839" s="140" t="s">
        <v>124</v>
      </c>
      <c r="AZ839" s="140" t="s">
        <v>124</v>
      </c>
      <c r="BA839" s="140" t="s">
        <v>124</v>
      </c>
      <c r="BB839" s="140" t="s">
        <v>124</v>
      </c>
      <c r="BC839" s="140" t="s">
        <v>124</v>
      </c>
      <c r="BD839" s="140" t="s">
        <v>124</v>
      </c>
      <c r="BE839" s="140" t="s">
        <v>124</v>
      </c>
      <c r="BF839" s="140" t="s">
        <v>124</v>
      </c>
      <c r="BG839" s="140" t="s">
        <v>124</v>
      </c>
      <c r="BH839" s="140" t="s">
        <v>124</v>
      </c>
      <c r="BI839" s="259" t="s">
        <v>124</v>
      </c>
      <c r="BJ839" s="116" t="s">
        <v>780</v>
      </c>
      <c r="BK839" s="211" t="s">
        <v>409</v>
      </c>
      <c r="BL839" s="211" t="s">
        <v>409</v>
      </c>
      <c r="BM839" s="211" t="s">
        <v>409</v>
      </c>
      <c r="BN839" s="211" t="s">
        <v>409</v>
      </c>
      <c r="BO839" s="211" t="s">
        <v>409</v>
      </c>
      <c r="BP839" s="211" t="s">
        <v>409</v>
      </c>
      <c r="BQ839" s="211" t="s">
        <v>409</v>
      </c>
      <c r="BR839" s="211" t="s">
        <v>409</v>
      </c>
      <c r="BS839" s="211" t="s">
        <v>409</v>
      </c>
      <c r="BT839" s="211" t="s">
        <v>409</v>
      </c>
      <c r="BU839" s="258">
        <v>1.9044253347469273</v>
      </c>
      <c r="BV839" s="138">
        <v>5.105263157894737E-2</v>
      </c>
    </row>
    <row r="840" spans="1:74" ht="15.75">
      <c r="A840" s="116">
        <v>87</v>
      </c>
      <c r="B840" s="116">
        <f>COUNTIFS($D$2:D840,D840,$F$2:F840,F840)</f>
        <v>1</v>
      </c>
      <c r="C840" s="189">
        <v>10391</v>
      </c>
      <c r="D840" s="154" t="s">
        <v>1612</v>
      </c>
      <c r="E840" s="152" t="s">
        <v>1183</v>
      </c>
      <c r="F840" s="152">
        <v>5460262544</v>
      </c>
      <c r="G840" s="152">
        <v>65</v>
      </c>
      <c r="H840" s="152" t="s">
        <v>1611</v>
      </c>
      <c r="I840" s="274" t="s">
        <v>164</v>
      </c>
      <c r="J840" s="194" t="s">
        <v>1230</v>
      </c>
      <c r="K840" s="152" t="s">
        <v>670</v>
      </c>
      <c r="L840" s="152">
        <v>2</v>
      </c>
      <c r="M840" s="152" t="s">
        <v>860</v>
      </c>
      <c r="N840" s="152" t="s">
        <v>1610</v>
      </c>
      <c r="O840" s="152"/>
      <c r="P840" s="152" t="s">
        <v>1609</v>
      </c>
      <c r="Q840" s="152"/>
      <c r="R840" s="152"/>
      <c r="S840" s="261" t="s">
        <v>1477</v>
      </c>
      <c r="T840" s="261" t="s">
        <v>1477</v>
      </c>
      <c r="U840" s="261" t="s">
        <v>1477</v>
      </c>
      <c r="V840" s="262" t="s">
        <v>1502</v>
      </c>
      <c r="W840" s="261" t="s">
        <v>1477</v>
      </c>
      <c r="X840" s="261" t="s">
        <v>1477</v>
      </c>
      <c r="Y840" s="260" t="s">
        <v>1477</v>
      </c>
      <c r="AB840" s="273"/>
      <c r="AC840" s="218">
        <v>23210</v>
      </c>
      <c r="AD840" s="217">
        <v>54</v>
      </c>
      <c r="AG840" s="127" t="s">
        <v>1608</v>
      </c>
      <c r="AH840" s="126">
        <v>64.400000000000006</v>
      </c>
      <c r="AI840" s="125">
        <v>19.7</v>
      </c>
      <c r="AJ840" s="124">
        <v>11.5</v>
      </c>
      <c r="AK840" s="116">
        <v>58.6</v>
      </c>
      <c r="AL840" s="144">
        <v>0.6</v>
      </c>
      <c r="AM840" s="116">
        <v>1</v>
      </c>
      <c r="AN840" s="116" t="s">
        <v>124</v>
      </c>
      <c r="AO840" s="265">
        <v>1.5</v>
      </c>
      <c r="AP840" s="119" t="s">
        <v>124</v>
      </c>
      <c r="AQ840" s="116">
        <v>34.799999999999997</v>
      </c>
      <c r="AR840" s="116">
        <v>65.2</v>
      </c>
      <c r="AS840" s="142">
        <f t="shared" si="16"/>
        <v>0.53374233128834347</v>
      </c>
      <c r="AT840" s="120" t="s">
        <v>124</v>
      </c>
      <c r="AU840" s="116" t="s">
        <v>124</v>
      </c>
      <c r="AV840" s="116">
        <v>10.1</v>
      </c>
      <c r="AW840" s="119">
        <v>14.9</v>
      </c>
      <c r="AX840" s="140" t="s">
        <v>124</v>
      </c>
      <c r="AY840" s="140" t="s">
        <v>124</v>
      </c>
      <c r="AZ840" s="140" t="s">
        <v>124</v>
      </c>
      <c r="BA840" s="140" t="s">
        <v>124</v>
      </c>
      <c r="BB840" s="140" t="s">
        <v>124</v>
      </c>
      <c r="BC840" s="140" t="s">
        <v>124</v>
      </c>
      <c r="BD840" s="140" t="s">
        <v>124</v>
      </c>
      <c r="BE840" s="140" t="s">
        <v>124</v>
      </c>
      <c r="BF840" s="140" t="s">
        <v>124</v>
      </c>
      <c r="BG840" s="140" t="s">
        <v>124</v>
      </c>
      <c r="BH840" s="140" t="s">
        <v>124</v>
      </c>
      <c r="BI840" s="259" t="s">
        <v>124</v>
      </c>
      <c r="BJ840" s="117" t="s">
        <v>173</v>
      </c>
      <c r="BK840" s="211">
        <v>2.2000000000000002</v>
      </c>
      <c r="BL840" s="211" t="s">
        <v>409</v>
      </c>
      <c r="BM840" s="211" t="s">
        <v>409</v>
      </c>
      <c r="BN840" s="211" t="s">
        <v>409</v>
      </c>
      <c r="BO840" s="211" t="s">
        <v>409</v>
      </c>
      <c r="BP840" s="211" t="s">
        <v>409</v>
      </c>
      <c r="BQ840" s="211" t="s">
        <v>409</v>
      </c>
      <c r="BR840" s="211" t="s">
        <v>409</v>
      </c>
      <c r="BS840" s="211" t="s">
        <v>409</v>
      </c>
      <c r="BT840" s="211" t="s">
        <v>409</v>
      </c>
      <c r="BU840" s="258">
        <v>4.2040655253192725</v>
      </c>
      <c r="BV840" s="138">
        <v>0.14946268656716419</v>
      </c>
    </row>
    <row r="841" spans="1:74" ht="15.75">
      <c r="A841" s="116">
        <v>88</v>
      </c>
      <c r="B841" s="116">
        <f>COUNTIFS($D$2:D841,D841,$F$2:F841,F841)</f>
        <v>1</v>
      </c>
      <c r="C841" s="189">
        <v>10402</v>
      </c>
      <c r="D841" s="154" t="s">
        <v>233</v>
      </c>
      <c r="E841" s="152" t="s">
        <v>1164</v>
      </c>
      <c r="F841" s="152">
        <v>8701246169</v>
      </c>
      <c r="G841" s="152">
        <v>32</v>
      </c>
      <c r="H841" s="152" t="s">
        <v>1603</v>
      </c>
      <c r="I841" s="274" t="s">
        <v>234</v>
      </c>
      <c r="J841" s="153" t="s">
        <v>812</v>
      </c>
      <c r="K841" s="152" t="s">
        <v>670</v>
      </c>
      <c r="L841" s="152">
        <v>6</v>
      </c>
      <c r="M841" s="152" t="s">
        <v>885</v>
      </c>
      <c r="N841" s="152" t="s">
        <v>409</v>
      </c>
      <c r="O841" s="152"/>
      <c r="P841" s="152" t="s">
        <v>1567</v>
      </c>
      <c r="Q841" s="152"/>
      <c r="R841" s="152"/>
      <c r="S841" s="261" t="s">
        <v>1521</v>
      </c>
      <c r="T841" s="261" t="s">
        <v>1515</v>
      </c>
      <c r="U841" s="261" t="s">
        <v>1477</v>
      </c>
      <c r="V841" s="264" t="s">
        <v>1514</v>
      </c>
      <c r="W841" s="261" t="s">
        <v>1511</v>
      </c>
      <c r="X841" s="261" t="s">
        <v>1477</v>
      </c>
      <c r="Y841" s="260" t="s">
        <v>1477</v>
      </c>
      <c r="Z841" s="112" t="s">
        <v>1244</v>
      </c>
      <c r="AB841" s="273"/>
      <c r="AC841" s="218">
        <v>61332</v>
      </c>
      <c r="AD841" s="217">
        <v>4599</v>
      </c>
      <c r="AG841" s="127" t="s">
        <v>781</v>
      </c>
      <c r="AH841" s="126">
        <v>47.7</v>
      </c>
      <c r="AI841" s="125">
        <v>4</v>
      </c>
      <c r="AJ841" s="124">
        <v>46.7</v>
      </c>
      <c r="AK841" s="116">
        <v>43.5</v>
      </c>
      <c r="AL841" s="144">
        <v>1.7</v>
      </c>
      <c r="AM841" s="116">
        <v>3.5</v>
      </c>
      <c r="AN841" s="116" t="s">
        <v>124</v>
      </c>
      <c r="AO841" s="265">
        <v>7.1</v>
      </c>
      <c r="AP841" s="119">
        <v>0.03</v>
      </c>
      <c r="AQ841" s="116">
        <v>86</v>
      </c>
      <c r="AR841" s="116">
        <v>14.2</v>
      </c>
      <c r="AS841" s="142">
        <f t="shared" si="16"/>
        <v>6.056338028169014</v>
      </c>
      <c r="AT841" s="120">
        <v>1</v>
      </c>
      <c r="AU841" s="116" t="s">
        <v>124</v>
      </c>
      <c r="AV841" s="116">
        <v>7.1</v>
      </c>
      <c r="AW841" s="119">
        <v>3.8</v>
      </c>
      <c r="AX841" s="140">
        <f>BD841+BF841</f>
        <v>1.1419877300613497</v>
      </c>
      <c r="AY841" s="116">
        <v>97.8</v>
      </c>
      <c r="AZ841" s="116">
        <v>54522</v>
      </c>
      <c r="BA841" s="140">
        <f>100-AY841</f>
        <v>2.2000000000000028</v>
      </c>
      <c r="BB841" s="140">
        <f>BD841+BF841+BH841</f>
        <v>3.8339877300613496</v>
      </c>
      <c r="BC841" s="139">
        <v>11.1</v>
      </c>
      <c r="BD841" s="139">
        <f>BC841*AI841/(BG841+BE841+BC841+BA841)</f>
        <v>0.45398773006134968</v>
      </c>
      <c r="BE841" s="139">
        <v>17.2</v>
      </c>
      <c r="BF841" s="139">
        <f>BE841*AI841/100</f>
        <v>0.68799999999999994</v>
      </c>
      <c r="BG841" s="139">
        <v>67.3</v>
      </c>
      <c r="BH841" s="139">
        <f>BG841*AI841/100</f>
        <v>2.6919999999999997</v>
      </c>
      <c r="BI841" s="272">
        <v>0.28999999999999998</v>
      </c>
      <c r="BJ841" s="116" t="s">
        <v>790</v>
      </c>
      <c r="BK841" s="211" t="s">
        <v>409</v>
      </c>
      <c r="BL841" s="211" t="s">
        <v>409</v>
      </c>
      <c r="BM841" s="211">
        <v>5102</v>
      </c>
      <c r="BN841" s="211">
        <v>62.6</v>
      </c>
      <c r="BO841" s="211">
        <v>37.4</v>
      </c>
      <c r="BP841" s="211" t="s">
        <v>409</v>
      </c>
      <c r="BQ841" s="211" t="s">
        <v>409</v>
      </c>
      <c r="BR841" s="211" t="s">
        <v>409</v>
      </c>
      <c r="BS841" s="211" t="s">
        <v>409</v>
      </c>
      <c r="BT841" s="210">
        <v>0</v>
      </c>
      <c r="BU841" s="258">
        <v>13.702763686838038</v>
      </c>
      <c r="BV841" s="138">
        <v>2.1797333333333331</v>
      </c>
    </row>
    <row r="842" spans="1:74" ht="15.75">
      <c r="A842" s="116">
        <v>89</v>
      </c>
      <c r="B842" s="116">
        <f>COUNTIFS($D$2:D842,D842,$F$2:F842,F842)</f>
        <v>1</v>
      </c>
      <c r="C842" s="189">
        <v>10403</v>
      </c>
      <c r="D842" s="154" t="s">
        <v>1607</v>
      </c>
      <c r="E842" s="152" t="s">
        <v>1606</v>
      </c>
      <c r="F842" s="152">
        <v>7110054853</v>
      </c>
      <c r="G842" s="152">
        <v>48</v>
      </c>
      <c r="H842" s="152" t="s">
        <v>1603</v>
      </c>
      <c r="I842" s="274" t="s">
        <v>60</v>
      </c>
      <c r="J842" s="153" t="s">
        <v>812</v>
      </c>
      <c r="K842" s="152" t="s">
        <v>670</v>
      </c>
      <c r="L842" s="152">
        <v>29</v>
      </c>
      <c r="M842" s="152" t="s">
        <v>1605</v>
      </c>
      <c r="N842" s="152" t="s">
        <v>409</v>
      </c>
      <c r="O842" s="152"/>
      <c r="P842" s="152" t="s">
        <v>1567</v>
      </c>
      <c r="Q842" s="152"/>
      <c r="R842" s="152"/>
      <c r="S842" s="261" t="s">
        <v>1521</v>
      </c>
      <c r="T842" s="261" t="s">
        <v>1515</v>
      </c>
      <c r="U842" s="261" t="s">
        <v>1477</v>
      </c>
      <c r="V842" s="264" t="s">
        <v>1514</v>
      </c>
      <c r="W842" s="261" t="s">
        <v>1511</v>
      </c>
      <c r="X842" s="261" t="s">
        <v>1477</v>
      </c>
      <c r="Y842" s="260" t="s">
        <v>1477</v>
      </c>
      <c r="Z842" s="112" t="s">
        <v>1244</v>
      </c>
      <c r="AB842" s="273"/>
      <c r="AC842" s="218">
        <v>29873</v>
      </c>
      <c r="AD842" s="217">
        <v>2240</v>
      </c>
      <c r="AG842" s="127" t="s">
        <v>781</v>
      </c>
      <c r="AH842" s="126">
        <v>75</v>
      </c>
      <c r="AI842" s="125">
        <v>10.1</v>
      </c>
      <c r="AJ842" s="124">
        <v>14.1</v>
      </c>
      <c r="AK842" s="116">
        <v>59.8</v>
      </c>
      <c r="AL842" s="144">
        <v>1.4</v>
      </c>
      <c r="AM842" s="116">
        <v>2</v>
      </c>
      <c r="AN842" s="116" t="s">
        <v>124</v>
      </c>
      <c r="AO842" s="265">
        <v>3.2</v>
      </c>
      <c r="AP842" s="119">
        <v>0.26</v>
      </c>
      <c r="AQ842" s="116">
        <v>38.200000000000003</v>
      </c>
      <c r="AR842" s="116">
        <v>61.8</v>
      </c>
      <c r="AS842" s="142">
        <f t="shared" si="16"/>
        <v>0.61812297734627841</v>
      </c>
      <c r="AT842" s="120">
        <v>1.9</v>
      </c>
      <c r="AU842" s="116" t="s">
        <v>124</v>
      </c>
      <c r="AV842" s="116">
        <v>6.3</v>
      </c>
      <c r="AW842" s="119">
        <v>5.4</v>
      </c>
      <c r="AX842" s="140">
        <f>BD842+BF842</f>
        <v>5.4119456016177949</v>
      </c>
      <c r="AY842" s="116">
        <v>95.6</v>
      </c>
      <c r="AZ842" s="116">
        <v>48044</v>
      </c>
      <c r="BA842" s="140">
        <f>100-AY842</f>
        <v>4.4000000000000057</v>
      </c>
      <c r="BB842" s="140">
        <f>BD842+BF842+BH842</f>
        <v>9.5731456016177958</v>
      </c>
      <c r="BC842" s="139">
        <v>25.5</v>
      </c>
      <c r="BD842" s="139">
        <f>BC842*AI842/(BG842+BE842+BC842+BA842)</f>
        <v>2.6041456016177955</v>
      </c>
      <c r="BE842" s="139">
        <v>27.8</v>
      </c>
      <c r="BF842" s="139">
        <f>BE842*AI842/100</f>
        <v>2.8077999999999999</v>
      </c>
      <c r="BG842" s="139">
        <v>41.2</v>
      </c>
      <c r="BH842" s="139">
        <f>BG842*AI842/100</f>
        <v>4.1612</v>
      </c>
      <c r="BI842" s="272">
        <v>0.98</v>
      </c>
      <c r="BJ842" s="117" t="s">
        <v>793</v>
      </c>
      <c r="BK842" s="211" t="s">
        <v>409</v>
      </c>
      <c r="BL842" s="211" t="s">
        <v>409</v>
      </c>
      <c r="BM842" s="211">
        <v>437</v>
      </c>
      <c r="BN842" s="211">
        <v>21.1</v>
      </c>
      <c r="BO842" s="211">
        <v>78.900000000000006</v>
      </c>
      <c r="BP842" s="211" t="s">
        <v>409</v>
      </c>
      <c r="BQ842" s="211" t="s">
        <v>409</v>
      </c>
      <c r="BR842" s="211" t="s">
        <v>409</v>
      </c>
      <c r="BS842" s="211" t="s">
        <v>409</v>
      </c>
      <c r="BT842" s="210">
        <v>0</v>
      </c>
      <c r="BU842" s="258">
        <v>34.889132821075741</v>
      </c>
      <c r="BV842" s="138">
        <v>0.26935593220338983</v>
      </c>
    </row>
    <row r="843" spans="1:74" ht="15.75">
      <c r="A843" s="116">
        <v>90</v>
      </c>
      <c r="B843" s="116">
        <f>COUNTIFS($D$2:D843,D843,$F$2:F843,F843)</f>
        <v>1</v>
      </c>
      <c r="C843" s="189">
        <v>10404</v>
      </c>
      <c r="D843" s="154" t="s">
        <v>236</v>
      </c>
      <c r="E843" s="152" t="s">
        <v>826</v>
      </c>
      <c r="F843" s="152">
        <v>520630334</v>
      </c>
      <c r="G843" s="152">
        <v>67</v>
      </c>
      <c r="H843" s="152" t="s">
        <v>1603</v>
      </c>
      <c r="I843" s="274" t="s">
        <v>60</v>
      </c>
      <c r="J843" s="153" t="s">
        <v>812</v>
      </c>
      <c r="K843" s="152" t="s">
        <v>670</v>
      </c>
      <c r="L843" s="152">
        <v>11</v>
      </c>
      <c r="M843" s="152" t="s">
        <v>828</v>
      </c>
      <c r="N843" s="152" t="s">
        <v>409</v>
      </c>
      <c r="O843" s="152"/>
      <c r="P843" s="152" t="s">
        <v>1567</v>
      </c>
      <c r="Q843" s="152"/>
      <c r="R843" s="152"/>
      <c r="S843" s="261" t="s">
        <v>1521</v>
      </c>
      <c r="T843" s="261" t="s">
        <v>1515</v>
      </c>
      <c r="U843" s="261" t="s">
        <v>1477</v>
      </c>
      <c r="V843" s="264" t="s">
        <v>1514</v>
      </c>
      <c r="W843" s="261" t="s">
        <v>1511</v>
      </c>
      <c r="X843" s="261" t="s">
        <v>1477</v>
      </c>
      <c r="Y843" s="260" t="s">
        <v>1477</v>
      </c>
      <c r="Z843" s="112" t="s">
        <v>1244</v>
      </c>
      <c r="AB843" s="273"/>
      <c r="AC843" s="218">
        <v>145230</v>
      </c>
      <c r="AD843" s="217">
        <v>36307</v>
      </c>
      <c r="AG843" s="127" t="s">
        <v>781</v>
      </c>
      <c r="AH843" s="126">
        <v>20</v>
      </c>
      <c r="AI843" s="125">
        <v>8.9</v>
      </c>
      <c r="AJ843" s="124">
        <v>67.7</v>
      </c>
      <c r="AK843" s="116">
        <v>16.8</v>
      </c>
      <c r="AL843" s="144">
        <v>0.3</v>
      </c>
      <c r="AM843" s="116">
        <v>1.3</v>
      </c>
      <c r="AN843" s="116" t="s">
        <v>124</v>
      </c>
      <c r="AO843" s="265">
        <v>3.1</v>
      </c>
      <c r="AP843" s="119">
        <v>0.02</v>
      </c>
      <c r="AQ843" s="116">
        <v>59.8</v>
      </c>
      <c r="AR843" s="116">
        <v>40.799999999999997</v>
      </c>
      <c r="AS843" s="142">
        <f t="shared" si="16"/>
        <v>1.465686274509804</v>
      </c>
      <c r="AT843" s="120">
        <v>0.4</v>
      </c>
      <c r="AU843" s="116" t="s">
        <v>124</v>
      </c>
      <c r="AV843" s="116">
        <v>37.1</v>
      </c>
      <c r="AW843" s="119">
        <v>7.9</v>
      </c>
      <c r="AX843" s="140">
        <f>BD843+BF843</f>
        <v>6.5429543679342235</v>
      </c>
      <c r="AY843" s="116">
        <v>98.1</v>
      </c>
      <c r="AZ843" s="116">
        <v>82185</v>
      </c>
      <c r="BA843" s="140">
        <f>100-AY843</f>
        <v>1.9000000000000057</v>
      </c>
      <c r="BB843" s="140">
        <f>BD843+BF843+BH843</f>
        <v>8.518754367934223</v>
      </c>
      <c r="BC843" s="139">
        <v>11.4</v>
      </c>
      <c r="BD843" s="139">
        <f>BC843*AI843/(BG843+BE843+BC843+BA843)</f>
        <v>1.0427543679342239</v>
      </c>
      <c r="BE843" s="139">
        <v>61.8</v>
      </c>
      <c r="BF843" s="139">
        <f>BE843*AI843/100</f>
        <v>5.5001999999999995</v>
      </c>
      <c r="BG843" s="139">
        <v>22.2</v>
      </c>
      <c r="BH843" s="139">
        <f>BG843*AI843/100</f>
        <v>1.9758000000000002</v>
      </c>
      <c r="BI843" s="272">
        <v>1.21</v>
      </c>
      <c r="BJ843" s="116" t="s">
        <v>790</v>
      </c>
      <c r="BK843" s="211">
        <v>33.1</v>
      </c>
      <c r="BL843" s="211" t="s">
        <v>409</v>
      </c>
      <c r="BM843" s="211">
        <v>12386</v>
      </c>
      <c r="BN843" s="211">
        <v>73.7</v>
      </c>
      <c r="BO843" s="211">
        <v>26.3</v>
      </c>
      <c r="BP843" s="211">
        <v>17</v>
      </c>
      <c r="BQ843" s="211">
        <v>19250</v>
      </c>
      <c r="BR843" s="211" t="s">
        <v>409</v>
      </c>
      <c r="BS843" s="211">
        <v>4.0199999999999996</v>
      </c>
      <c r="BT843" s="210">
        <v>0</v>
      </c>
      <c r="BU843" s="258">
        <v>56.217316249613994</v>
      </c>
      <c r="BV843" s="138">
        <v>6.2563380281690142</v>
      </c>
    </row>
    <row r="844" spans="1:74" ht="15.75">
      <c r="A844" s="116">
        <v>91</v>
      </c>
      <c r="B844" s="116">
        <f>COUNTIFS($D$2:D844,D844,$F$2:F844,F844)</f>
        <v>1</v>
      </c>
      <c r="C844" s="189">
        <v>10405</v>
      </c>
      <c r="D844" s="154" t="s">
        <v>1604</v>
      </c>
      <c r="E844" s="152" t="s">
        <v>941</v>
      </c>
      <c r="F844" s="152">
        <v>7702225278</v>
      </c>
      <c r="G844" s="152">
        <v>42</v>
      </c>
      <c r="H844" s="152" t="s">
        <v>1603</v>
      </c>
      <c r="I844" s="274" t="s">
        <v>1602</v>
      </c>
      <c r="J844" s="153" t="s">
        <v>812</v>
      </c>
      <c r="K844" s="152" t="s">
        <v>670</v>
      </c>
      <c r="L844" s="152">
        <v>6</v>
      </c>
      <c r="M844" s="152" t="s">
        <v>1487</v>
      </c>
      <c r="N844" s="152" t="s">
        <v>409</v>
      </c>
      <c r="O844" s="152"/>
      <c r="P844" s="152" t="s">
        <v>1567</v>
      </c>
      <c r="Q844" s="152"/>
      <c r="R844" s="152"/>
      <c r="S844" s="261" t="s">
        <v>1477</v>
      </c>
      <c r="T844" s="261" t="s">
        <v>1477</v>
      </c>
      <c r="U844" s="261" t="s">
        <v>1477</v>
      </c>
      <c r="V844" s="262" t="s">
        <v>1502</v>
      </c>
      <c r="W844" s="261" t="s">
        <v>1477</v>
      </c>
      <c r="X844" s="261" t="s">
        <v>1477</v>
      </c>
      <c r="Y844" s="260" t="s">
        <v>1477</v>
      </c>
      <c r="AB844" s="273"/>
      <c r="AC844" s="218">
        <v>7912</v>
      </c>
      <c r="AD844" s="217">
        <v>59</v>
      </c>
      <c r="AG844" s="127" t="s">
        <v>781</v>
      </c>
      <c r="AH844" s="126">
        <v>51.6</v>
      </c>
      <c r="AI844" s="125">
        <v>44.2</v>
      </c>
      <c r="AJ844" s="124">
        <v>3</v>
      </c>
      <c r="AK844" s="116">
        <v>42.8</v>
      </c>
      <c r="AL844" s="144">
        <v>4.2</v>
      </c>
      <c r="AM844" s="116">
        <v>8.1</v>
      </c>
      <c r="AN844" s="116" t="s">
        <v>124</v>
      </c>
      <c r="AO844" s="265">
        <v>7.2</v>
      </c>
      <c r="AP844" s="119" t="s">
        <v>124</v>
      </c>
      <c r="AQ844" s="116">
        <v>45.2</v>
      </c>
      <c r="AR844" s="116">
        <v>54.8</v>
      </c>
      <c r="AS844" s="142">
        <f t="shared" si="16"/>
        <v>0.82481751824817529</v>
      </c>
      <c r="AT844" s="120" t="s">
        <v>124</v>
      </c>
      <c r="AU844" s="116" t="s">
        <v>124</v>
      </c>
      <c r="AV844" s="116">
        <v>19.899999999999999</v>
      </c>
      <c r="AW844" s="119">
        <v>30.1</v>
      </c>
      <c r="AX844" s="140">
        <f>BD844+BF844</f>
        <v>12.375636811832376</v>
      </c>
      <c r="AY844" s="259" t="s">
        <v>124</v>
      </c>
      <c r="AZ844" s="259" t="s">
        <v>124</v>
      </c>
      <c r="BA844" s="259" t="s">
        <v>124</v>
      </c>
      <c r="BB844" s="140">
        <f>BD844+BF844+BH844</f>
        <v>44.2</v>
      </c>
      <c r="BC844" s="139">
        <v>7.76</v>
      </c>
      <c r="BD844" s="139">
        <f>BC844*AI844/(BG844+BE844+BC844)</f>
        <v>3.5229252259654893</v>
      </c>
      <c r="BE844" s="139">
        <v>19.5</v>
      </c>
      <c r="BF844" s="139">
        <f>BE844*AI844/(BG844+BE844+BC844)</f>
        <v>8.8527115858668868</v>
      </c>
      <c r="BG844" s="139">
        <v>70.099999999999994</v>
      </c>
      <c r="BH844" s="139">
        <f>BG844*AI844/(BG844+BE844+BC844)</f>
        <v>31.824363188167627</v>
      </c>
      <c r="BI844" s="259" t="s">
        <v>124</v>
      </c>
      <c r="BJ844" s="117" t="s">
        <v>793</v>
      </c>
      <c r="BK844" s="211" t="s">
        <v>409</v>
      </c>
      <c r="BL844" s="211" t="s">
        <v>409</v>
      </c>
      <c r="BM844" s="211">
        <v>163</v>
      </c>
      <c r="BN844" s="211">
        <v>6.7</v>
      </c>
      <c r="BO844" s="211">
        <v>93.3</v>
      </c>
      <c r="BP844" s="211" t="s">
        <v>409</v>
      </c>
      <c r="BQ844" s="211" t="s">
        <v>409</v>
      </c>
      <c r="BR844" s="211" t="s">
        <v>409</v>
      </c>
      <c r="BS844" s="211" t="s">
        <v>409</v>
      </c>
      <c r="BT844" s="276">
        <v>0</v>
      </c>
      <c r="BU844" s="258">
        <v>26.548032407407408</v>
      </c>
      <c r="BV844" s="138">
        <v>0.13345454545454546</v>
      </c>
    </row>
    <row r="845" spans="1:74" ht="15.75">
      <c r="A845" s="116">
        <v>92</v>
      </c>
      <c r="B845" s="116">
        <f>COUNTIFS($D$2:D845,D845,$F$2:F845,F845)</f>
        <v>2</v>
      </c>
      <c r="C845" s="189">
        <v>10415</v>
      </c>
      <c r="D845" s="154" t="s">
        <v>1601</v>
      </c>
      <c r="E845" s="152" t="s">
        <v>865</v>
      </c>
      <c r="F845" s="152">
        <v>5657011217</v>
      </c>
      <c r="G845" s="152">
        <v>63</v>
      </c>
      <c r="H845" s="152" t="s">
        <v>1597</v>
      </c>
      <c r="I845" s="274" t="s">
        <v>1600</v>
      </c>
      <c r="J845" s="153" t="s">
        <v>812</v>
      </c>
      <c r="K845" s="152" t="s">
        <v>670</v>
      </c>
      <c r="L845" s="152">
        <v>5</v>
      </c>
      <c r="M845" s="152" t="s">
        <v>906</v>
      </c>
      <c r="N845" s="152" t="s">
        <v>409</v>
      </c>
      <c r="O845" s="152" t="s">
        <v>1595</v>
      </c>
      <c r="P845" s="152" t="s">
        <v>1567</v>
      </c>
      <c r="Q845" s="152"/>
      <c r="R845" s="152"/>
      <c r="S845" s="261" t="s">
        <v>1477</v>
      </c>
      <c r="T845" s="261" t="s">
        <v>1477</v>
      </c>
      <c r="U845" s="261" t="s">
        <v>1477</v>
      </c>
      <c r="V845" s="262" t="s">
        <v>1502</v>
      </c>
      <c r="W845" s="261" t="s">
        <v>1477</v>
      </c>
      <c r="X845" s="261" t="s">
        <v>1477</v>
      </c>
      <c r="Y845" s="260" t="s">
        <v>1477</v>
      </c>
      <c r="AB845" s="273"/>
      <c r="AC845" s="218" t="s">
        <v>1477</v>
      </c>
      <c r="AD845" s="217" t="s">
        <v>1477</v>
      </c>
      <c r="AG845" s="127" t="s">
        <v>781</v>
      </c>
      <c r="AH845" s="126">
        <v>44.7</v>
      </c>
      <c r="AI845" s="125">
        <v>39.1</v>
      </c>
      <c r="AJ845" s="124">
        <v>14</v>
      </c>
      <c r="AK845" s="116">
        <v>29.6</v>
      </c>
      <c r="AL845" s="144">
        <v>2.4</v>
      </c>
      <c r="AM845" s="116">
        <v>5.5</v>
      </c>
      <c r="AN845" s="116" t="s">
        <v>124</v>
      </c>
      <c r="AO845" s="265">
        <v>36</v>
      </c>
      <c r="AP845" s="119" t="s">
        <v>124</v>
      </c>
      <c r="AQ845" s="116">
        <v>30.4</v>
      </c>
      <c r="AR845" s="116">
        <v>69.599999999999994</v>
      </c>
      <c r="AS845" s="142">
        <f t="shared" si="16"/>
        <v>0.43678160919540232</v>
      </c>
      <c r="AT845" s="120" t="s">
        <v>124</v>
      </c>
      <c r="AU845" s="116" t="s">
        <v>124</v>
      </c>
      <c r="AV845" s="116">
        <v>1.7</v>
      </c>
      <c r="AW845" s="119">
        <v>1.8</v>
      </c>
      <c r="AX845" s="140" t="s">
        <v>124</v>
      </c>
      <c r="AY845" s="140" t="s">
        <v>124</v>
      </c>
      <c r="AZ845" s="140" t="s">
        <v>124</v>
      </c>
      <c r="BA845" s="140" t="s">
        <v>124</v>
      </c>
      <c r="BB845" s="140" t="s">
        <v>124</v>
      </c>
      <c r="BC845" s="140" t="s">
        <v>124</v>
      </c>
      <c r="BD845" s="140" t="s">
        <v>124</v>
      </c>
      <c r="BE845" s="140" t="s">
        <v>124</v>
      </c>
      <c r="BF845" s="140" t="s">
        <v>124</v>
      </c>
      <c r="BG845" s="140" t="s">
        <v>124</v>
      </c>
      <c r="BH845" s="140" t="s">
        <v>124</v>
      </c>
      <c r="BI845" s="259" t="s">
        <v>124</v>
      </c>
      <c r="BJ845" s="117" t="s">
        <v>172</v>
      </c>
      <c r="BK845" s="211" t="s">
        <v>409</v>
      </c>
      <c r="BL845" s="211" t="s">
        <v>409</v>
      </c>
      <c r="BM845" s="211">
        <v>602</v>
      </c>
      <c r="BN845" s="211">
        <v>47.7</v>
      </c>
      <c r="BO845" s="211">
        <v>52.3</v>
      </c>
      <c r="BP845" s="211" t="s">
        <v>409</v>
      </c>
      <c r="BQ845" s="211" t="s">
        <v>409</v>
      </c>
      <c r="BR845" s="211" t="s">
        <v>409</v>
      </c>
      <c r="BS845" s="211" t="s">
        <v>409</v>
      </c>
      <c r="BT845" s="210">
        <v>0</v>
      </c>
      <c r="BU845" s="258">
        <v>14.071234627056381</v>
      </c>
      <c r="BV845" s="138">
        <v>5.7770491803278687E-2</v>
      </c>
    </row>
    <row r="846" spans="1:74" ht="15.75">
      <c r="A846" s="116">
        <v>93</v>
      </c>
      <c r="B846" s="116">
        <f>COUNTIFS($D$2:D846,D846,$F$2:F846,F846)</f>
        <v>1</v>
      </c>
      <c r="C846" s="189">
        <v>10416</v>
      </c>
      <c r="D846" s="154" t="s">
        <v>1413</v>
      </c>
      <c r="E846" s="152" t="s">
        <v>1086</v>
      </c>
      <c r="F846" s="152">
        <v>455601429</v>
      </c>
      <c r="G846" s="152">
        <v>74</v>
      </c>
      <c r="H846" s="152" t="s">
        <v>1597</v>
      </c>
      <c r="I846" s="274" t="s">
        <v>60</v>
      </c>
      <c r="J846" s="194" t="s">
        <v>1031</v>
      </c>
      <c r="K846" s="152" t="s">
        <v>670</v>
      </c>
      <c r="L846" s="152">
        <v>2</v>
      </c>
      <c r="M846" s="152" t="s">
        <v>906</v>
      </c>
      <c r="N846" s="152" t="s">
        <v>409</v>
      </c>
      <c r="O846" s="152" t="s">
        <v>1599</v>
      </c>
      <c r="P846" s="152" t="s">
        <v>1567</v>
      </c>
      <c r="Q846" s="152"/>
      <c r="R846" s="152"/>
      <c r="S846" s="261" t="s">
        <v>1477</v>
      </c>
      <c r="T846" s="261" t="s">
        <v>1477</v>
      </c>
      <c r="U846" s="261" t="s">
        <v>1477</v>
      </c>
      <c r="V846" s="262" t="s">
        <v>1502</v>
      </c>
      <c r="W846" s="261" t="s">
        <v>1477</v>
      </c>
      <c r="X846" s="261" t="s">
        <v>1477</v>
      </c>
      <c r="Y846" s="260" t="s">
        <v>1477</v>
      </c>
      <c r="AB846" s="273"/>
      <c r="AC846" s="218" t="s">
        <v>1477</v>
      </c>
      <c r="AD846" s="217" t="s">
        <v>1477</v>
      </c>
      <c r="AG846" s="127" t="s">
        <v>781</v>
      </c>
      <c r="AH846" s="126">
        <v>84.4</v>
      </c>
      <c r="AI846" s="125">
        <v>8</v>
      </c>
      <c r="AJ846" s="124">
        <v>6.2</v>
      </c>
      <c r="AK846" s="116">
        <v>73.5</v>
      </c>
      <c r="AL846" s="144">
        <v>1</v>
      </c>
      <c r="AM846" s="116">
        <v>2.2999999999999998</v>
      </c>
      <c r="AN846" s="116" t="s">
        <v>124</v>
      </c>
      <c r="AO846" s="265">
        <v>9.6999999999999993</v>
      </c>
      <c r="AP846" s="119" t="s">
        <v>124</v>
      </c>
      <c r="AQ846" s="116">
        <v>45.9</v>
      </c>
      <c r="AR846" s="116">
        <v>54.1</v>
      </c>
      <c r="AS846" s="142">
        <f t="shared" si="16"/>
        <v>0.84842883548983361</v>
      </c>
      <c r="AT846" s="120" t="s">
        <v>124</v>
      </c>
      <c r="AU846" s="116" t="s">
        <v>124</v>
      </c>
      <c r="AV846" s="116">
        <v>2.7</v>
      </c>
      <c r="AW846" s="119">
        <v>2.2999999999999998</v>
      </c>
      <c r="AX846" s="140" t="s">
        <v>124</v>
      </c>
      <c r="AY846" s="140" t="s">
        <v>124</v>
      </c>
      <c r="AZ846" s="140" t="s">
        <v>124</v>
      </c>
      <c r="BA846" s="140" t="s">
        <v>124</v>
      </c>
      <c r="BB846" s="140" t="s">
        <v>124</v>
      </c>
      <c r="BC846" s="140" t="s">
        <v>124</v>
      </c>
      <c r="BD846" s="140" t="s">
        <v>124</v>
      </c>
      <c r="BE846" s="140" t="s">
        <v>124</v>
      </c>
      <c r="BF846" s="140" t="s">
        <v>124</v>
      </c>
      <c r="BG846" s="140" t="s">
        <v>124</v>
      </c>
      <c r="BH846" s="140" t="s">
        <v>124</v>
      </c>
      <c r="BI846" s="259" t="s">
        <v>124</v>
      </c>
      <c r="BJ846" s="117" t="s">
        <v>173</v>
      </c>
      <c r="BK846" s="211">
        <v>332.3</v>
      </c>
      <c r="BL846" s="211" t="s">
        <v>409</v>
      </c>
      <c r="BM846" s="211" t="s">
        <v>409</v>
      </c>
      <c r="BN846" s="211" t="s">
        <v>409</v>
      </c>
      <c r="BO846" s="211" t="s">
        <v>409</v>
      </c>
      <c r="BP846" s="211" t="s">
        <v>409</v>
      </c>
      <c r="BQ846" s="211" t="s">
        <v>409</v>
      </c>
      <c r="BR846" s="211" t="s">
        <v>409</v>
      </c>
      <c r="BS846" s="211" t="s">
        <v>409</v>
      </c>
      <c r="BT846" s="211" t="s">
        <v>409</v>
      </c>
      <c r="BU846" s="258">
        <v>23.948717948717949</v>
      </c>
      <c r="BV846" s="138">
        <v>7.0050000000000001E-2</v>
      </c>
    </row>
    <row r="847" spans="1:74" ht="15.75">
      <c r="A847" s="116">
        <v>94</v>
      </c>
      <c r="B847" s="116">
        <f>COUNTIFS($D$2:D847,D847,$F$2:F847,F847)</f>
        <v>1</v>
      </c>
      <c r="C847" s="189">
        <v>10420</v>
      </c>
      <c r="D847" s="154" t="s">
        <v>716</v>
      </c>
      <c r="E847" s="152" t="s">
        <v>1086</v>
      </c>
      <c r="F847" s="152">
        <v>6359070212</v>
      </c>
      <c r="G847" s="152">
        <v>56</v>
      </c>
      <c r="H847" s="152" t="s">
        <v>1597</v>
      </c>
      <c r="I847" s="274" t="s">
        <v>717</v>
      </c>
      <c r="J847" s="153" t="s">
        <v>812</v>
      </c>
      <c r="K847" s="152" t="s">
        <v>670</v>
      </c>
      <c r="L847" s="152">
        <v>11</v>
      </c>
      <c r="M847" s="152" t="s">
        <v>828</v>
      </c>
      <c r="N847" s="152" t="s">
        <v>409</v>
      </c>
      <c r="O847" s="152" t="s">
        <v>1595</v>
      </c>
      <c r="P847" s="152" t="s">
        <v>1567</v>
      </c>
      <c r="Q847" s="152"/>
      <c r="R847" s="152"/>
      <c r="S847" s="261" t="s">
        <v>1477</v>
      </c>
      <c r="T847" s="261" t="s">
        <v>1515</v>
      </c>
      <c r="U847" s="261" t="s">
        <v>1477</v>
      </c>
      <c r="V847" s="264" t="s">
        <v>1514</v>
      </c>
      <c r="W847" s="261" t="s">
        <v>1511</v>
      </c>
      <c r="X847" s="261" t="s">
        <v>1477</v>
      </c>
      <c r="Y847" s="260" t="s">
        <v>1477</v>
      </c>
      <c r="AB847" s="273"/>
      <c r="AC847" s="218">
        <v>26327</v>
      </c>
      <c r="AD847" s="217">
        <v>263</v>
      </c>
      <c r="AG847" s="127" t="s">
        <v>777</v>
      </c>
      <c r="AH847" s="126">
        <v>47.8</v>
      </c>
      <c r="AI847" s="125">
        <v>37.799999999999997</v>
      </c>
      <c r="AJ847" s="124">
        <v>13.5</v>
      </c>
      <c r="AK847" s="116">
        <v>39.5</v>
      </c>
      <c r="AL847" s="144">
        <v>0.4</v>
      </c>
      <c r="AM847" s="116">
        <v>0.9</v>
      </c>
      <c r="AN847" s="116" t="s">
        <v>124</v>
      </c>
      <c r="AO847" s="265">
        <v>0</v>
      </c>
      <c r="AP847" s="119">
        <v>0.4</v>
      </c>
      <c r="AQ847" s="116">
        <v>43.8</v>
      </c>
      <c r="AR847" s="116">
        <v>55.9</v>
      </c>
      <c r="AS847" s="142">
        <f t="shared" si="16"/>
        <v>0.78354203935599276</v>
      </c>
      <c r="AT847" s="120">
        <v>0.8</v>
      </c>
      <c r="AU847" s="116" t="s">
        <v>124</v>
      </c>
      <c r="AV847" s="116">
        <v>3.2</v>
      </c>
      <c r="AW847" s="119">
        <v>6.1</v>
      </c>
      <c r="AX847" s="140">
        <f t="shared" ref="AX847:AX868" si="19">BD847+BF847</f>
        <v>8.343943496474914</v>
      </c>
      <c r="AY847" s="116">
        <v>96.3</v>
      </c>
      <c r="AZ847" s="116">
        <v>70612</v>
      </c>
      <c r="BA847" s="140">
        <f>100-AY847</f>
        <v>3.7000000000000028</v>
      </c>
      <c r="BB847" s="140">
        <f t="shared" ref="BB847:BB868" si="20">BD847+BF847+BH847</f>
        <v>35.673343496474914</v>
      </c>
      <c r="BC847" s="139">
        <v>9.3699999999999992</v>
      </c>
      <c r="BD847" s="139">
        <f>BC847*AI847/(BG847+BE847+BC847+BA847)</f>
        <v>3.6189434964749148</v>
      </c>
      <c r="BE847" s="139">
        <v>12.5</v>
      </c>
      <c r="BF847" s="139">
        <f>BE847*AI847/100</f>
        <v>4.7249999999999996</v>
      </c>
      <c r="BG847" s="139">
        <v>72.3</v>
      </c>
      <c r="BH847" s="139">
        <f>BG847*AI847/100</f>
        <v>27.329399999999996</v>
      </c>
      <c r="BI847" s="272">
        <v>0.66</v>
      </c>
      <c r="BJ847" s="117" t="s">
        <v>172</v>
      </c>
      <c r="BK847" s="211" t="s">
        <v>409</v>
      </c>
      <c r="BL847" s="211" t="s">
        <v>409</v>
      </c>
      <c r="BM847" s="211">
        <v>307</v>
      </c>
      <c r="BN847" s="211">
        <v>36.799999999999997</v>
      </c>
      <c r="BO847" s="211">
        <v>63.2</v>
      </c>
      <c r="BP847" s="211" t="s">
        <v>409</v>
      </c>
      <c r="BQ847" s="211" t="s">
        <v>409</v>
      </c>
      <c r="BR847" s="211" t="s">
        <v>409</v>
      </c>
      <c r="BS847" s="211" t="s">
        <v>409</v>
      </c>
      <c r="BT847" s="275">
        <v>0</v>
      </c>
      <c r="BU847" s="258">
        <v>3.5819406743630835</v>
      </c>
      <c r="BV847" s="138">
        <v>0.1485084745762712</v>
      </c>
    </row>
    <row r="848" spans="1:74" ht="15.75">
      <c r="A848" s="116">
        <v>95</v>
      </c>
      <c r="B848" s="116">
        <f>COUNTIFS($D$2:D848,D848,$F$2:F848,F848)</f>
        <v>1</v>
      </c>
      <c r="C848" s="189">
        <v>10421</v>
      </c>
      <c r="D848" s="154" t="s">
        <v>1598</v>
      </c>
      <c r="E848" s="152" t="s">
        <v>992</v>
      </c>
      <c r="F848" s="152">
        <v>6104191060</v>
      </c>
      <c r="G848" s="152">
        <v>58</v>
      </c>
      <c r="H848" s="152" t="s">
        <v>1597</v>
      </c>
      <c r="I848" s="274" t="s">
        <v>1596</v>
      </c>
      <c r="J848" s="153" t="s">
        <v>812</v>
      </c>
      <c r="K848" s="152" t="s">
        <v>670</v>
      </c>
      <c r="L848" s="152">
        <v>33</v>
      </c>
      <c r="M848" s="152" t="s">
        <v>906</v>
      </c>
      <c r="N848" s="152" t="s">
        <v>409</v>
      </c>
      <c r="O848" s="152" t="s">
        <v>1595</v>
      </c>
      <c r="P848" s="152" t="s">
        <v>1567</v>
      </c>
      <c r="Q848" s="152"/>
      <c r="R848" s="152"/>
      <c r="S848" s="261" t="s">
        <v>1477</v>
      </c>
      <c r="T848" s="261" t="s">
        <v>1515</v>
      </c>
      <c r="U848" s="261" t="s">
        <v>1477</v>
      </c>
      <c r="V848" s="264" t="s">
        <v>1514</v>
      </c>
      <c r="W848" s="261" t="s">
        <v>1511</v>
      </c>
      <c r="X848" s="261" t="s">
        <v>1477</v>
      </c>
      <c r="Y848" s="260" t="s">
        <v>1477</v>
      </c>
      <c r="AB848" s="273"/>
      <c r="AC848" s="218">
        <v>31501</v>
      </c>
      <c r="AD848" s="217">
        <v>315</v>
      </c>
      <c r="AG848" s="127" t="s">
        <v>777</v>
      </c>
      <c r="AH848" s="126">
        <v>27.8</v>
      </c>
      <c r="AI848" s="125">
        <v>41.5</v>
      </c>
      <c r="AJ848" s="124">
        <v>30</v>
      </c>
      <c r="AK848" s="116">
        <v>20.5</v>
      </c>
      <c r="AL848" s="144">
        <v>1</v>
      </c>
      <c r="AM848" s="116">
        <v>3.2</v>
      </c>
      <c r="AN848" s="116" t="s">
        <v>124</v>
      </c>
      <c r="AO848" s="265">
        <v>4.9000000000000004</v>
      </c>
      <c r="AP848" s="119">
        <v>0.2</v>
      </c>
      <c r="AQ848" s="116">
        <v>37.799999999999997</v>
      </c>
      <c r="AR848" s="116">
        <v>62.6</v>
      </c>
      <c r="AS848" s="142">
        <f t="shared" si="16"/>
        <v>0.60383386581469645</v>
      </c>
      <c r="AT848" s="120">
        <v>0.2</v>
      </c>
      <c r="AU848" s="116" t="s">
        <v>124</v>
      </c>
      <c r="AV848" s="116">
        <v>3.8</v>
      </c>
      <c r="AW848" s="119">
        <v>3.8</v>
      </c>
      <c r="AX848" s="140">
        <f t="shared" si="19"/>
        <v>27.161833333333334</v>
      </c>
      <c r="AY848" s="116">
        <v>94.2</v>
      </c>
      <c r="AZ848" s="116">
        <v>55762</v>
      </c>
      <c r="BA848" s="140">
        <f>100-AY848</f>
        <v>5.7999999999999972</v>
      </c>
      <c r="BB848" s="140">
        <f t="shared" si="20"/>
        <v>38.989333333333335</v>
      </c>
      <c r="BC848" s="139">
        <v>37.4</v>
      </c>
      <c r="BD848" s="139">
        <f>BC848*AI848/(BG848+BE848+BC848+BA848)</f>
        <v>15.583333333333334</v>
      </c>
      <c r="BE848" s="139">
        <v>27.9</v>
      </c>
      <c r="BF848" s="139">
        <f>BE848*AI848/100</f>
        <v>11.578499999999998</v>
      </c>
      <c r="BG848" s="139">
        <v>28.5</v>
      </c>
      <c r="BH848" s="139">
        <f>BG848*AI848/100</f>
        <v>11.827500000000001</v>
      </c>
      <c r="BI848" s="272">
        <v>0.57999999999999996</v>
      </c>
      <c r="BJ848" s="117" t="s">
        <v>792</v>
      </c>
      <c r="BK848" s="211" t="s">
        <v>409</v>
      </c>
      <c r="BL848" s="211" t="s">
        <v>409</v>
      </c>
      <c r="BM848" s="211">
        <v>323</v>
      </c>
      <c r="BN848" s="211">
        <v>44.3</v>
      </c>
      <c r="BO848" s="211">
        <v>55.7</v>
      </c>
      <c r="BP848" s="211" t="s">
        <v>409</v>
      </c>
      <c r="BQ848" s="211" t="s">
        <v>409</v>
      </c>
      <c r="BR848" s="211" t="s">
        <v>409</v>
      </c>
      <c r="BS848" s="211" t="s">
        <v>409</v>
      </c>
      <c r="BT848" s="210">
        <v>0</v>
      </c>
      <c r="BU848" s="258">
        <v>19.516374714394516</v>
      </c>
      <c r="BV848" s="138">
        <v>6.9491525423728814E-2</v>
      </c>
    </row>
    <row r="849" spans="1:74" ht="15.75">
      <c r="A849" s="116">
        <v>96</v>
      </c>
      <c r="B849" s="116">
        <f>COUNTIFS($D$2:D849,D849,$F$2:F849,F849)</f>
        <v>2</v>
      </c>
      <c r="C849" s="189">
        <v>10426</v>
      </c>
      <c r="D849" s="154" t="s">
        <v>1594</v>
      </c>
      <c r="E849" s="152" t="s">
        <v>1387</v>
      </c>
      <c r="F849" s="152">
        <v>496120309</v>
      </c>
      <c r="G849" s="152">
        <v>70</v>
      </c>
      <c r="H849" s="152" t="s">
        <v>1592</v>
      </c>
      <c r="I849" s="274" t="s">
        <v>1593</v>
      </c>
      <c r="J849" s="153" t="s">
        <v>812</v>
      </c>
      <c r="K849" s="152" t="s">
        <v>670</v>
      </c>
      <c r="L849" s="152">
        <v>22</v>
      </c>
      <c r="M849" s="152" t="s">
        <v>836</v>
      </c>
      <c r="N849" s="152" t="s">
        <v>409</v>
      </c>
      <c r="O849" s="152"/>
      <c r="P849" s="152" t="s">
        <v>1567</v>
      </c>
      <c r="Q849" s="152"/>
      <c r="R849" s="152"/>
      <c r="S849" s="261" t="s">
        <v>1521</v>
      </c>
      <c r="T849" s="261" t="s">
        <v>1515</v>
      </c>
      <c r="U849" s="261" t="s">
        <v>1477</v>
      </c>
      <c r="V849" s="264" t="s">
        <v>1514</v>
      </c>
      <c r="W849" s="261" t="s">
        <v>1511</v>
      </c>
      <c r="X849" s="261" t="s">
        <v>1477</v>
      </c>
      <c r="Y849" s="260" t="s">
        <v>1477</v>
      </c>
      <c r="AB849" s="273"/>
      <c r="AC849" s="218">
        <v>245666</v>
      </c>
      <c r="AD849" s="217">
        <v>61417</v>
      </c>
      <c r="AG849" s="127" t="s">
        <v>777</v>
      </c>
      <c r="AH849" s="126">
        <v>14.4</v>
      </c>
      <c r="AI849" s="125">
        <v>3.8</v>
      </c>
      <c r="AJ849" s="124">
        <v>81.599999999999994</v>
      </c>
      <c r="AK849" s="116">
        <v>11.5</v>
      </c>
      <c r="AL849" s="144">
        <v>0.1</v>
      </c>
      <c r="AM849" s="116">
        <v>0.4</v>
      </c>
      <c r="AN849" s="116" t="s">
        <v>124</v>
      </c>
      <c r="AO849" s="265">
        <v>6.8</v>
      </c>
      <c r="AP849" s="119">
        <v>0.04</v>
      </c>
      <c r="AQ849" s="116">
        <v>46.3</v>
      </c>
      <c r="AR849" s="116">
        <v>54.2</v>
      </c>
      <c r="AS849" s="142">
        <f t="shared" si="16"/>
        <v>0.85424354243542422</v>
      </c>
      <c r="AT849" s="120">
        <v>0.1</v>
      </c>
      <c r="AU849" s="116" t="s">
        <v>124</v>
      </c>
      <c r="AV849" s="116">
        <v>15.5</v>
      </c>
      <c r="AW849" s="119">
        <v>10.4</v>
      </c>
      <c r="AX849" s="140">
        <f t="shared" si="19"/>
        <v>2.7380663233779607</v>
      </c>
      <c r="AY849" s="116">
        <v>91.5</v>
      </c>
      <c r="AZ849" s="116">
        <v>58821</v>
      </c>
      <c r="BA849" s="140">
        <f>100-AY849</f>
        <v>8.5</v>
      </c>
      <c r="BB849" s="140">
        <f t="shared" si="20"/>
        <v>3.4144663233779609</v>
      </c>
      <c r="BC849" s="139">
        <v>42</v>
      </c>
      <c r="BD849" s="139">
        <f>BC849*AI849/(BG849+BE849+BC849+BA849)</f>
        <v>1.6436663233779609</v>
      </c>
      <c r="BE849" s="139">
        <v>28.8</v>
      </c>
      <c r="BF849" s="139">
        <f>BE849*AI849/100</f>
        <v>1.0944</v>
      </c>
      <c r="BG849" s="139">
        <v>17.8</v>
      </c>
      <c r="BH849" s="139">
        <f>BG849*AI849/100</f>
        <v>0.6764</v>
      </c>
      <c r="BI849" s="272">
        <v>0.08</v>
      </c>
      <c r="BJ849" s="116" t="s">
        <v>784</v>
      </c>
      <c r="BK849" s="211" t="s">
        <v>409</v>
      </c>
      <c r="BL849" s="211" t="s">
        <v>409</v>
      </c>
      <c r="BM849" s="211">
        <v>24863</v>
      </c>
      <c r="BN849" s="211">
        <v>77.599999999999994</v>
      </c>
      <c r="BO849" s="211">
        <v>22.4</v>
      </c>
      <c r="BP849" s="211">
        <v>67.400000000000006</v>
      </c>
      <c r="BQ849" s="211">
        <v>33960</v>
      </c>
      <c r="BR849" s="211" t="s">
        <v>409</v>
      </c>
      <c r="BS849" s="211">
        <v>4.46</v>
      </c>
      <c r="BT849" s="210">
        <v>0</v>
      </c>
      <c r="BU849" s="258">
        <v>89.176802730871415</v>
      </c>
      <c r="BV849" s="138">
        <v>7.9877627118644066</v>
      </c>
    </row>
    <row r="850" spans="1:74" ht="15.75">
      <c r="A850" s="116">
        <v>97</v>
      </c>
      <c r="B850" s="116">
        <f>COUNTIFS($D$2:D850,D850,$F$2:F850,F850)</f>
        <v>3</v>
      </c>
      <c r="C850" s="189">
        <v>10427</v>
      </c>
      <c r="D850" s="154" t="s">
        <v>1594</v>
      </c>
      <c r="E850" s="152" t="s">
        <v>1387</v>
      </c>
      <c r="F850" s="152">
        <v>496120309</v>
      </c>
      <c r="G850" s="152">
        <v>70</v>
      </c>
      <c r="H850" s="152" t="s">
        <v>1592</v>
      </c>
      <c r="I850" s="274" t="s">
        <v>1593</v>
      </c>
      <c r="J850" s="153" t="s">
        <v>812</v>
      </c>
      <c r="K850" s="152" t="s">
        <v>670</v>
      </c>
      <c r="L850" s="152">
        <v>22</v>
      </c>
      <c r="M850" s="152" t="s">
        <v>836</v>
      </c>
      <c r="N850" s="152" t="s">
        <v>409</v>
      </c>
      <c r="O850" s="152"/>
      <c r="P850" s="152" t="s">
        <v>1567</v>
      </c>
      <c r="Q850" s="152"/>
      <c r="R850" s="152"/>
      <c r="S850" s="261" t="s">
        <v>1521</v>
      </c>
      <c r="T850" s="261" t="s">
        <v>1515</v>
      </c>
      <c r="U850" s="261" t="s">
        <v>1477</v>
      </c>
      <c r="V850" s="264" t="s">
        <v>1514</v>
      </c>
      <c r="W850" s="261" t="s">
        <v>1511</v>
      </c>
      <c r="X850" s="261" t="s">
        <v>1477</v>
      </c>
      <c r="Y850" s="260" t="s">
        <v>1477</v>
      </c>
      <c r="AB850" s="273"/>
      <c r="AC850" s="218">
        <v>212917</v>
      </c>
      <c r="AD850" s="217">
        <v>53229</v>
      </c>
      <c r="AG850" s="127" t="s">
        <v>781</v>
      </c>
      <c r="AH850" s="126">
        <v>12.1</v>
      </c>
      <c r="AI850" s="125">
        <v>5.7</v>
      </c>
      <c r="AJ850" s="124">
        <v>81.599999999999994</v>
      </c>
      <c r="AK850" s="116">
        <v>9.1</v>
      </c>
      <c r="AL850" s="144">
        <v>0.2</v>
      </c>
      <c r="AM850" s="116">
        <v>1.6</v>
      </c>
      <c r="AN850" s="116" t="s">
        <v>124</v>
      </c>
      <c r="AO850" s="265">
        <v>10.8</v>
      </c>
      <c r="AP850" s="119">
        <v>0.01</v>
      </c>
      <c r="AQ850" s="116">
        <v>47.7</v>
      </c>
      <c r="AR850" s="116">
        <v>52.6</v>
      </c>
      <c r="AS850" s="142">
        <f t="shared" si="16"/>
        <v>0.90684410646387836</v>
      </c>
      <c r="AT850" s="120">
        <v>0.1</v>
      </c>
      <c r="AU850" s="116" t="s">
        <v>124</v>
      </c>
      <c r="AV850" s="116">
        <v>16.7</v>
      </c>
      <c r="AW850" s="119">
        <v>10</v>
      </c>
      <c r="AX850" s="140">
        <f t="shared" si="19"/>
        <v>4.3186863027806384</v>
      </c>
      <c r="AY850" s="116">
        <v>91.8</v>
      </c>
      <c r="AZ850" s="116">
        <v>55762</v>
      </c>
      <c r="BA850" s="140">
        <f>100-AY850</f>
        <v>8.2000000000000028</v>
      </c>
      <c r="BB850" s="140">
        <f t="shared" si="20"/>
        <v>5.1508863027806386</v>
      </c>
      <c r="BC850" s="139">
        <v>49.1</v>
      </c>
      <c r="BD850" s="139">
        <f>BC850*AI850/(BG850+BE850+BC850+BA850)</f>
        <v>2.8822863027806385</v>
      </c>
      <c r="BE850" s="139">
        <v>25.2</v>
      </c>
      <c r="BF850" s="139">
        <f>BE850*AI850/100</f>
        <v>1.4363999999999999</v>
      </c>
      <c r="BG850" s="139">
        <v>14.6</v>
      </c>
      <c r="BH850" s="139">
        <f>BG850*AI850/100</f>
        <v>0.83219999999999994</v>
      </c>
      <c r="BI850" s="272">
        <v>0.1</v>
      </c>
      <c r="BJ850" s="116" t="s">
        <v>784</v>
      </c>
      <c r="BK850" s="211" t="s">
        <v>409</v>
      </c>
      <c r="BL850" s="211" t="s">
        <v>409</v>
      </c>
      <c r="BM850" s="211">
        <v>28667</v>
      </c>
      <c r="BN850" s="211">
        <v>79.900000000000006</v>
      </c>
      <c r="BO850" s="211">
        <v>20.100000000000001</v>
      </c>
      <c r="BP850" s="211">
        <v>66.099999999999994</v>
      </c>
      <c r="BQ850" s="211">
        <v>35124</v>
      </c>
      <c r="BR850" s="211" t="s">
        <v>409</v>
      </c>
      <c r="BS850" s="211">
        <v>4.4800000000000004</v>
      </c>
      <c r="BT850" s="210">
        <v>0</v>
      </c>
      <c r="BU850" s="258">
        <v>83.348538277360518</v>
      </c>
      <c r="BV850" s="138">
        <v>6.4879710144927536</v>
      </c>
    </row>
    <row r="851" spans="1:74" ht="15.75">
      <c r="A851" s="116">
        <v>98</v>
      </c>
      <c r="B851" s="116">
        <f>COUNTIFS($D$2:D851,D851,$F$2:F851,F851)</f>
        <v>1</v>
      </c>
      <c r="C851" s="189">
        <v>10428</v>
      </c>
      <c r="D851" s="154" t="s">
        <v>1197</v>
      </c>
      <c r="E851" s="152" t="s">
        <v>1196</v>
      </c>
      <c r="F851" s="152">
        <v>5503252018</v>
      </c>
      <c r="G851" s="152">
        <v>64</v>
      </c>
      <c r="H851" s="152" t="s">
        <v>1592</v>
      </c>
      <c r="I851" s="274" t="s">
        <v>60</v>
      </c>
      <c r="J851" s="153" t="s">
        <v>812</v>
      </c>
      <c r="K851" s="152" t="s">
        <v>670</v>
      </c>
      <c r="L851" s="152">
        <v>23</v>
      </c>
      <c r="M851" s="152" t="s">
        <v>844</v>
      </c>
      <c r="N851" s="152" t="s">
        <v>409</v>
      </c>
      <c r="O851" s="152"/>
      <c r="P851" s="152" t="s">
        <v>1567</v>
      </c>
      <c r="Q851" s="152"/>
      <c r="R851" s="152"/>
      <c r="S851" s="261" t="s">
        <v>1521</v>
      </c>
      <c r="T851" s="261" t="s">
        <v>1515</v>
      </c>
      <c r="U851" s="261" t="s">
        <v>1477</v>
      </c>
      <c r="V851" s="264" t="s">
        <v>1514</v>
      </c>
      <c r="W851" s="261" t="s">
        <v>1511</v>
      </c>
      <c r="X851" s="261" t="s">
        <v>1477</v>
      </c>
      <c r="Y851" s="260" t="s">
        <v>1477</v>
      </c>
      <c r="AB851" s="273"/>
      <c r="AC851" s="218">
        <v>35845</v>
      </c>
      <c r="AD851" s="217">
        <v>896</v>
      </c>
      <c r="AG851" s="127" t="s">
        <v>781</v>
      </c>
      <c r="AH851" s="126">
        <v>57.9</v>
      </c>
      <c r="AI851" s="125">
        <v>35.6</v>
      </c>
      <c r="AJ851" s="124">
        <v>4.9000000000000004</v>
      </c>
      <c r="AK851" s="116">
        <v>45.3</v>
      </c>
      <c r="AL851" s="144">
        <v>1.2</v>
      </c>
      <c r="AM851" s="116">
        <v>1.9</v>
      </c>
      <c r="AN851" s="116" t="s">
        <v>124</v>
      </c>
      <c r="AO851" s="265">
        <v>1.9</v>
      </c>
      <c r="AP851" s="119">
        <v>0.1</v>
      </c>
      <c r="AQ851" s="116">
        <v>44.4</v>
      </c>
      <c r="AR851" s="116">
        <v>56</v>
      </c>
      <c r="AS851" s="142">
        <f t="shared" si="16"/>
        <v>0.79285714285714282</v>
      </c>
      <c r="AT851" s="120">
        <v>0.3</v>
      </c>
      <c r="AU851" s="116" t="s">
        <v>124</v>
      </c>
      <c r="AV851" s="116">
        <v>6.6</v>
      </c>
      <c r="AW851" s="119">
        <v>10.8</v>
      </c>
      <c r="AX851" s="140">
        <f t="shared" si="19"/>
        <v>12.282144129554656</v>
      </c>
      <c r="AY851" s="116">
        <v>93.8</v>
      </c>
      <c r="AZ851" s="116">
        <v>77257</v>
      </c>
      <c r="BA851" s="140">
        <f>100-AY851</f>
        <v>6.2000000000000028</v>
      </c>
      <c r="BB851" s="140">
        <f t="shared" si="20"/>
        <v>33.036944129554655</v>
      </c>
      <c r="BC851" s="139">
        <v>16.5</v>
      </c>
      <c r="BD851" s="139">
        <f>BC851*AI851/(BG851+BE851+BC851+BA851)</f>
        <v>5.9453441295546554</v>
      </c>
      <c r="BE851" s="139">
        <v>17.8</v>
      </c>
      <c r="BF851" s="139">
        <f>BE851*AI851/100</f>
        <v>6.3368000000000002</v>
      </c>
      <c r="BG851" s="139">
        <v>58.3</v>
      </c>
      <c r="BH851" s="139">
        <f>BG851*AI851/100</f>
        <v>20.754799999999999</v>
      </c>
      <c r="BI851" s="272">
        <v>1.19</v>
      </c>
      <c r="BJ851" s="117" t="s">
        <v>793</v>
      </c>
      <c r="BK851" s="211" t="s">
        <v>409</v>
      </c>
      <c r="BL851" s="211" t="s">
        <v>409</v>
      </c>
      <c r="BM851" s="211">
        <v>332</v>
      </c>
      <c r="BN851" s="211">
        <v>6</v>
      </c>
      <c r="BO851" s="211">
        <v>94</v>
      </c>
      <c r="BP851" s="211" t="s">
        <v>409</v>
      </c>
      <c r="BQ851" s="211" t="s">
        <v>409</v>
      </c>
      <c r="BR851" s="211" t="s">
        <v>409</v>
      </c>
      <c r="BS851" s="211" t="s">
        <v>409</v>
      </c>
      <c r="BT851" s="210">
        <v>0</v>
      </c>
      <c r="BU851" s="258">
        <v>32.875018546911321</v>
      </c>
      <c r="BV851" s="138">
        <v>0.18723943661971831</v>
      </c>
    </row>
    <row r="852" spans="1:74" ht="15.75">
      <c r="A852" s="116">
        <v>99</v>
      </c>
      <c r="B852" s="116">
        <f>COUNTIFS($D$2:D852,D852,$F$2:F852,F852)</f>
        <v>1</v>
      </c>
      <c r="C852" s="189">
        <v>10429</v>
      </c>
      <c r="D852" s="154" t="s">
        <v>1306</v>
      </c>
      <c r="E852" s="152" t="s">
        <v>1305</v>
      </c>
      <c r="F852" s="152">
        <v>5805032662</v>
      </c>
      <c r="G852" s="152">
        <v>61</v>
      </c>
      <c r="H852" s="152" t="s">
        <v>1592</v>
      </c>
      <c r="I852" s="274" t="s">
        <v>703</v>
      </c>
      <c r="J852" s="153" t="s">
        <v>812</v>
      </c>
      <c r="K852" s="152" t="s">
        <v>670</v>
      </c>
      <c r="L852" s="152">
        <v>8</v>
      </c>
      <c r="M852" s="152" t="s">
        <v>906</v>
      </c>
      <c r="N852" s="152" t="s">
        <v>409</v>
      </c>
      <c r="O852" s="152"/>
      <c r="P852" s="152" t="s">
        <v>1567</v>
      </c>
      <c r="Q852" s="152"/>
      <c r="R852" s="152"/>
      <c r="S852" s="261" t="s">
        <v>1477</v>
      </c>
      <c r="T852" s="261" t="s">
        <v>1477</v>
      </c>
      <c r="U852" s="261" t="s">
        <v>1477</v>
      </c>
      <c r="V852" s="262" t="s">
        <v>1502</v>
      </c>
      <c r="W852" s="261" t="s">
        <v>1477</v>
      </c>
      <c r="X852" s="261" t="s">
        <v>1477</v>
      </c>
      <c r="Y852" s="260" t="s">
        <v>1477</v>
      </c>
      <c r="AB852" s="273"/>
      <c r="AC852" s="218">
        <v>11113</v>
      </c>
      <c r="AD852" s="217">
        <v>83</v>
      </c>
      <c r="AG852" s="127" t="s">
        <v>781</v>
      </c>
      <c r="AH852" s="126">
        <v>21</v>
      </c>
      <c r="AI852" s="125">
        <v>23.6</v>
      </c>
      <c r="AJ852" s="124">
        <v>51.3</v>
      </c>
      <c r="AK852" s="116">
        <v>16.2</v>
      </c>
      <c r="AL852" s="144">
        <v>0.1</v>
      </c>
      <c r="AM852" s="116">
        <v>0.3</v>
      </c>
      <c r="AN852" s="116" t="s">
        <v>124</v>
      </c>
      <c r="AO852" s="265">
        <v>9.9</v>
      </c>
      <c r="AP852" s="119" t="s">
        <v>124</v>
      </c>
      <c r="AQ852" s="116">
        <v>45.2</v>
      </c>
      <c r="AR852" s="116">
        <v>54.8</v>
      </c>
      <c r="AS852" s="142">
        <f t="shared" ref="AS852:AS866" si="21">AQ852/AR852</f>
        <v>0.82481751824817529</v>
      </c>
      <c r="AT852" s="120" t="s">
        <v>124</v>
      </c>
      <c r="AU852" s="116" t="s">
        <v>124</v>
      </c>
      <c r="AV852" s="116">
        <v>2</v>
      </c>
      <c r="AW852" s="119">
        <v>1.6</v>
      </c>
      <c r="AX852" s="140">
        <f t="shared" si="19"/>
        <v>13.594583333333336</v>
      </c>
      <c r="AY852" s="259" t="s">
        <v>124</v>
      </c>
      <c r="AZ852" s="259" t="s">
        <v>124</v>
      </c>
      <c r="BA852" s="259" t="s">
        <v>124</v>
      </c>
      <c r="BB852" s="140">
        <f t="shared" si="20"/>
        <v>23.6</v>
      </c>
      <c r="BC852" s="139">
        <v>26.5</v>
      </c>
      <c r="BD852" s="139">
        <f>BC852*AI852/(BG852+BE852+BC852)</f>
        <v>6.5145833333333343</v>
      </c>
      <c r="BE852" s="139">
        <v>28.8</v>
      </c>
      <c r="BF852" s="139">
        <f>BE852*AI852/(BG852+BE852+BC852)</f>
        <v>7.080000000000001</v>
      </c>
      <c r="BG852" s="139">
        <v>40.700000000000003</v>
      </c>
      <c r="BH852" s="139">
        <f>BG852*AI852/(BG852+BE852+BC852)</f>
        <v>10.005416666666667</v>
      </c>
      <c r="BI852" s="259" t="s">
        <v>124</v>
      </c>
      <c r="BJ852" s="117" t="s">
        <v>786</v>
      </c>
      <c r="BK852" s="211">
        <v>21.1</v>
      </c>
      <c r="BL852" s="211" t="s">
        <v>409</v>
      </c>
      <c r="BM852" s="211">
        <v>734</v>
      </c>
      <c r="BN852" s="211">
        <v>56.8</v>
      </c>
      <c r="BO852" s="211">
        <v>43.2</v>
      </c>
      <c r="BP852" s="211" t="s">
        <v>409</v>
      </c>
      <c r="BQ852" s="211" t="s">
        <v>409</v>
      </c>
      <c r="BR852" s="211" t="s">
        <v>409</v>
      </c>
      <c r="BS852" s="211" t="s">
        <v>409</v>
      </c>
      <c r="BT852" s="210" t="s">
        <v>806</v>
      </c>
      <c r="BU852" s="258">
        <v>16.382978723404257</v>
      </c>
      <c r="BV852" s="138">
        <v>7.3084745762711859E-2</v>
      </c>
    </row>
    <row r="853" spans="1:74" ht="15.75">
      <c r="A853" s="116">
        <v>100</v>
      </c>
      <c r="B853" s="116">
        <f>COUNTIFS($D$2:D853,D853,$F$2:F853,F853)</f>
        <v>1</v>
      </c>
      <c r="C853" s="189">
        <v>10435</v>
      </c>
      <c r="D853" s="154" t="s">
        <v>1589</v>
      </c>
      <c r="E853" s="152" t="s">
        <v>1268</v>
      </c>
      <c r="F853" s="152">
        <v>9158235702</v>
      </c>
      <c r="G853" s="152">
        <v>28</v>
      </c>
      <c r="H853" s="152" t="s">
        <v>1591</v>
      </c>
      <c r="I853" s="274" t="s">
        <v>46</v>
      </c>
      <c r="J853" s="153" t="s">
        <v>812</v>
      </c>
      <c r="K853" s="152" t="s">
        <v>670</v>
      </c>
      <c r="L853" s="152">
        <v>24</v>
      </c>
      <c r="M853" s="152" t="s">
        <v>881</v>
      </c>
      <c r="N853" s="152" t="s">
        <v>409</v>
      </c>
      <c r="O853" s="152"/>
      <c r="P853" s="152" t="s">
        <v>1567</v>
      </c>
      <c r="Q853" s="152"/>
      <c r="R853" s="152"/>
      <c r="S853" s="261" t="s">
        <v>1521</v>
      </c>
      <c r="T853" s="261" t="s">
        <v>1515</v>
      </c>
      <c r="U853" s="261" t="s">
        <v>1477</v>
      </c>
      <c r="V853" s="264" t="s">
        <v>1514</v>
      </c>
      <c r="W853" s="261" t="s">
        <v>1511</v>
      </c>
      <c r="X853" s="261" t="s">
        <v>1477</v>
      </c>
      <c r="Y853" s="260" t="s">
        <v>1477</v>
      </c>
      <c r="Z853" s="112" t="s">
        <v>1244</v>
      </c>
      <c r="AB853" s="273"/>
      <c r="AC853" s="218">
        <v>288875</v>
      </c>
      <c r="AD853" s="217">
        <v>72218</v>
      </c>
      <c r="AG853" s="127" t="s">
        <v>777</v>
      </c>
      <c r="AH853" s="126">
        <v>7.1</v>
      </c>
      <c r="AI853" s="125">
        <v>8.9</v>
      </c>
      <c r="AJ853" s="124">
        <v>82.4</v>
      </c>
      <c r="AK853" s="116">
        <v>6.1</v>
      </c>
      <c r="AL853" s="144">
        <v>0</v>
      </c>
      <c r="AM853" s="116">
        <v>0.5</v>
      </c>
      <c r="AN853" s="116" t="s">
        <v>124</v>
      </c>
      <c r="AO853" s="265" t="s">
        <v>124</v>
      </c>
      <c r="AP853" s="119">
        <v>0</v>
      </c>
      <c r="AQ853" s="116">
        <v>55.4</v>
      </c>
      <c r="AR853" s="116">
        <v>44.8</v>
      </c>
      <c r="AS853" s="142">
        <f t="shared" si="21"/>
        <v>1.2366071428571428</v>
      </c>
      <c r="AT853" s="120">
        <v>0</v>
      </c>
      <c r="AU853" s="116" t="s">
        <v>124</v>
      </c>
      <c r="AV853" s="116">
        <v>10.7</v>
      </c>
      <c r="AW853" s="119">
        <v>13.3</v>
      </c>
      <c r="AX853" s="140">
        <f t="shared" si="19"/>
        <v>7.6560538461538457</v>
      </c>
      <c r="AY853" s="116">
        <v>96.8</v>
      </c>
      <c r="AZ853" s="116">
        <v>96738</v>
      </c>
      <c r="BA853" s="140">
        <f>100-AY853</f>
        <v>3.2000000000000028</v>
      </c>
      <c r="BB853" s="140">
        <f t="shared" si="20"/>
        <v>8.5282538461538451</v>
      </c>
      <c r="BC853" s="139">
        <v>59.4</v>
      </c>
      <c r="BD853" s="139">
        <f>BC853*AI853/(BG853+BE853+BC853+BA853)</f>
        <v>5.4221538461538454</v>
      </c>
      <c r="BE853" s="139">
        <v>25.1</v>
      </c>
      <c r="BF853" s="139">
        <f>BE853*AI853/100</f>
        <v>2.2339000000000002</v>
      </c>
      <c r="BG853" s="139">
        <v>9.8000000000000007</v>
      </c>
      <c r="BH853" s="139">
        <f>BG853*AI853/100</f>
        <v>0.87220000000000009</v>
      </c>
      <c r="BI853" s="272">
        <v>0.14000000000000001</v>
      </c>
      <c r="BJ853" s="116" t="s">
        <v>784</v>
      </c>
      <c r="BK853" s="211" t="s">
        <v>409</v>
      </c>
      <c r="BL853" s="211" t="s">
        <v>409</v>
      </c>
      <c r="BM853" s="211">
        <v>21234</v>
      </c>
      <c r="BN853" s="211">
        <v>78.099999999999994</v>
      </c>
      <c r="BO853" s="211">
        <v>21.9</v>
      </c>
      <c r="BP853" s="211" t="s">
        <v>409</v>
      </c>
      <c r="BQ853" s="211" t="s">
        <v>409</v>
      </c>
      <c r="BR853" s="211" t="s">
        <v>409</v>
      </c>
      <c r="BS853" s="211" t="s">
        <v>409</v>
      </c>
      <c r="BT853" s="210">
        <v>0</v>
      </c>
      <c r="BU853" s="258">
        <v>93.261527078432422</v>
      </c>
      <c r="BV853" s="138">
        <v>10.827540983606557</v>
      </c>
    </row>
    <row r="854" spans="1:74" ht="15.75">
      <c r="A854" s="116">
        <v>101</v>
      </c>
      <c r="B854" s="116">
        <f>COUNTIFS($D$2:D854,D854,$F$2:F854,F854)</f>
        <v>1</v>
      </c>
      <c r="C854" s="189">
        <v>10449</v>
      </c>
      <c r="D854" s="154" t="s">
        <v>1590</v>
      </c>
      <c r="E854" s="152" t="s">
        <v>870</v>
      </c>
      <c r="F854" s="152">
        <v>5958180778</v>
      </c>
      <c r="G854" s="152">
        <v>60</v>
      </c>
      <c r="H854" s="152" t="s">
        <v>1584</v>
      </c>
      <c r="I854" s="274" t="s">
        <v>60</v>
      </c>
      <c r="J854" s="153" t="s">
        <v>812</v>
      </c>
      <c r="K854" s="152" t="s">
        <v>670</v>
      </c>
      <c r="L854" s="152">
        <v>6</v>
      </c>
      <c r="M854" s="152" t="s">
        <v>994</v>
      </c>
      <c r="N854" s="152" t="s">
        <v>409</v>
      </c>
      <c r="O854" s="152"/>
      <c r="P854" s="152" t="s">
        <v>1567</v>
      </c>
      <c r="Q854" s="152"/>
      <c r="R854" s="152"/>
      <c r="S854" s="261" t="s">
        <v>1521</v>
      </c>
      <c r="T854" s="261" t="s">
        <v>1515</v>
      </c>
      <c r="U854" s="261" t="s">
        <v>1477</v>
      </c>
      <c r="V854" s="264" t="s">
        <v>1514</v>
      </c>
      <c r="W854" s="261" t="s">
        <v>1511</v>
      </c>
      <c r="X854" s="261" t="s">
        <v>1477</v>
      </c>
      <c r="Y854" s="260" t="s">
        <v>1477</v>
      </c>
      <c r="AB854" s="273"/>
      <c r="AC854" s="218">
        <v>37381</v>
      </c>
      <c r="AD854" s="217">
        <v>374</v>
      </c>
      <c r="AG854" s="127" t="s">
        <v>777</v>
      </c>
      <c r="AH854" s="126">
        <v>25.3</v>
      </c>
      <c r="AI854" s="125">
        <v>41</v>
      </c>
      <c r="AJ854" s="124">
        <v>32.700000000000003</v>
      </c>
      <c r="AK854" s="116">
        <v>16.899999999999999</v>
      </c>
      <c r="AL854" s="144">
        <v>1.2</v>
      </c>
      <c r="AM854" s="116">
        <v>5.4</v>
      </c>
      <c r="AN854" s="116" t="s">
        <v>124</v>
      </c>
      <c r="AO854" s="265">
        <v>10.199999999999999</v>
      </c>
      <c r="AP854" s="119">
        <v>0.05</v>
      </c>
      <c r="AQ854" s="116">
        <v>64.2</v>
      </c>
      <c r="AR854" s="116">
        <v>36.299999999999997</v>
      </c>
      <c r="AS854" s="142">
        <f t="shared" si="21"/>
        <v>1.7685950413223144</v>
      </c>
      <c r="AT854" s="120">
        <v>0.2</v>
      </c>
      <c r="AU854" s="116" t="s">
        <v>124</v>
      </c>
      <c r="AV854" s="116">
        <v>10.199999999999999</v>
      </c>
      <c r="AW854" s="119">
        <v>17.3</v>
      </c>
      <c r="AX854" s="140">
        <f t="shared" si="19"/>
        <v>14.079333333333336</v>
      </c>
      <c r="AY854" s="116">
        <v>86.9</v>
      </c>
      <c r="AZ854" s="116">
        <v>49692</v>
      </c>
      <c r="BA854" s="140">
        <f>100-AY854</f>
        <v>13.099999999999994</v>
      </c>
      <c r="BB854" s="140">
        <f t="shared" si="20"/>
        <v>35.030333333333338</v>
      </c>
      <c r="BC854" s="139">
        <v>8.6</v>
      </c>
      <c r="BD854" s="139">
        <f>BC854*AI854/(BG854+BE854+BC854+BA854)</f>
        <v>3.5833333333333335</v>
      </c>
      <c r="BE854" s="139">
        <v>25.6</v>
      </c>
      <c r="BF854" s="139">
        <f>BE854*AI854/100</f>
        <v>10.496000000000002</v>
      </c>
      <c r="BG854" s="139">
        <v>51.1</v>
      </c>
      <c r="BH854" s="139">
        <f>BG854*AI854/100</f>
        <v>20.951000000000001</v>
      </c>
      <c r="BI854" s="272">
        <v>0.11</v>
      </c>
      <c r="BJ854" s="116" t="s">
        <v>789</v>
      </c>
      <c r="BK854" s="211" t="s">
        <v>409</v>
      </c>
      <c r="BL854" s="211" t="s">
        <v>409</v>
      </c>
      <c r="BM854" s="211">
        <v>235</v>
      </c>
      <c r="BN854" s="211">
        <v>30.6</v>
      </c>
      <c r="BO854" s="211">
        <v>69.400000000000006</v>
      </c>
      <c r="BP854" s="211" t="s">
        <v>409</v>
      </c>
      <c r="BQ854" s="211" t="s">
        <v>409</v>
      </c>
      <c r="BR854" s="211" t="s">
        <v>409</v>
      </c>
      <c r="BS854" s="211" t="s">
        <v>409</v>
      </c>
      <c r="BT854" s="210">
        <v>0</v>
      </c>
      <c r="BU854" s="258">
        <v>2.148261906376105</v>
      </c>
      <c r="BV854" s="138">
        <v>0.22424615384615385</v>
      </c>
    </row>
    <row r="855" spans="1:74" ht="15.75">
      <c r="A855" s="116">
        <v>102</v>
      </c>
      <c r="B855" s="116">
        <f>COUNTIFS($D$2:D855,D855,$F$2:F855,F855)</f>
        <v>1</v>
      </c>
      <c r="C855" s="189">
        <v>10450</v>
      </c>
      <c r="D855" s="154" t="s">
        <v>1589</v>
      </c>
      <c r="E855" s="152" t="s">
        <v>1465</v>
      </c>
      <c r="F855" s="152">
        <v>6061281193</v>
      </c>
      <c r="G855" s="152">
        <v>59</v>
      </c>
      <c r="H855" s="152" t="s">
        <v>1584</v>
      </c>
      <c r="I855" s="274" t="s">
        <v>538</v>
      </c>
      <c r="J855" s="153" t="s">
        <v>812</v>
      </c>
      <c r="K855" s="152" t="s">
        <v>670</v>
      </c>
      <c r="L855" s="152">
        <v>12</v>
      </c>
      <c r="M855" s="152" t="s">
        <v>1557</v>
      </c>
      <c r="N855" s="152" t="s">
        <v>409</v>
      </c>
      <c r="O855" s="152"/>
      <c r="P855" s="152" t="s">
        <v>1567</v>
      </c>
      <c r="Q855" s="152"/>
      <c r="R855" s="152"/>
      <c r="S855" s="261" t="s">
        <v>1521</v>
      </c>
      <c r="T855" s="261" t="s">
        <v>1515</v>
      </c>
      <c r="U855" s="261" t="s">
        <v>1477</v>
      </c>
      <c r="V855" s="264" t="s">
        <v>1514</v>
      </c>
      <c r="W855" s="261" t="s">
        <v>1511</v>
      </c>
      <c r="X855" s="261" t="s">
        <v>1477</v>
      </c>
      <c r="Y855" s="260" t="s">
        <v>1477</v>
      </c>
      <c r="AB855" s="273"/>
      <c r="AC855" s="218">
        <v>47845</v>
      </c>
      <c r="AD855" s="217">
        <v>478</v>
      </c>
      <c r="AG855" s="127" t="s">
        <v>777</v>
      </c>
      <c r="AH855" s="126">
        <v>33.5</v>
      </c>
      <c r="AI855" s="125">
        <v>17.100000000000001</v>
      </c>
      <c r="AJ855" s="124">
        <v>48.3</v>
      </c>
      <c r="AK855" s="116">
        <v>30.6</v>
      </c>
      <c r="AL855" s="144">
        <v>1.7</v>
      </c>
      <c r="AM855" s="116">
        <v>4.8</v>
      </c>
      <c r="AN855" s="116" t="s">
        <v>124</v>
      </c>
      <c r="AO855" s="265">
        <v>1</v>
      </c>
      <c r="AP855" s="119">
        <v>0.03</v>
      </c>
      <c r="AQ855" s="116">
        <v>66.3</v>
      </c>
      <c r="AR855" s="116">
        <v>34.200000000000003</v>
      </c>
      <c r="AS855" s="142">
        <f t="shared" si="21"/>
        <v>1.93859649122807</v>
      </c>
      <c r="AT855" s="120">
        <v>0.1</v>
      </c>
      <c r="AU855" s="116" t="s">
        <v>124</v>
      </c>
      <c r="AV855" s="116">
        <v>6.6</v>
      </c>
      <c r="AW855" s="119">
        <v>12.9</v>
      </c>
      <c r="AX855" s="140">
        <f t="shared" si="19"/>
        <v>7.8782845837615625</v>
      </c>
      <c r="AY855" s="116">
        <v>97.1</v>
      </c>
      <c r="AZ855" s="116">
        <v>101188</v>
      </c>
      <c r="BA855" s="140">
        <f>100-AY855</f>
        <v>2.9000000000000057</v>
      </c>
      <c r="BB855" s="140">
        <f t="shared" si="20"/>
        <v>16.205984583761563</v>
      </c>
      <c r="BC855" s="139">
        <v>13.4</v>
      </c>
      <c r="BD855" s="139">
        <f>BC855*AI855/(BG855+BE855+BC855+BA855)</f>
        <v>2.3549845837615622</v>
      </c>
      <c r="BE855" s="139">
        <v>32.299999999999997</v>
      </c>
      <c r="BF855" s="139">
        <f>BE855*AI855/100</f>
        <v>5.5233000000000008</v>
      </c>
      <c r="BG855" s="139">
        <v>48.7</v>
      </c>
      <c r="BH855" s="139">
        <f>BG855*AI855/100</f>
        <v>8.3277000000000001</v>
      </c>
      <c r="BI855" s="272">
        <v>0.18</v>
      </c>
      <c r="BJ855" s="116" t="s">
        <v>780</v>
      </c>
      <c r="BK855" s="211" t="s">
        <v>409</v>
      </c>
      <c r="BL855" s="211" t="s">
        <v>409</v>
      </c>
      <c r="BM855" s="211">
        <v>505</v>
      </c>
      <c r="BN855" s="211">
        <v>10.9</v>
      </c>
      <c r="BO855" s="211">
        <v>89.1</v>
      </c>
      <c r="BP855" s="211" t="s">
        <v>409</v>
      </c>
      <c r="BQ855" s="211" t="s">
        <v>409</v>
      </c>
      <c r="BR855" s="211" t="s">
        <v>409</v>
      </c>
      <c r="BS855" s="211" t="s">
        <v>409</v>
      </c>
      <c r="BT855" s="210">
        <v>0</v>
      </c>
      <c r="BU855" s="258">
        <v>2.6962873450363065</v>
      </c>
      <c r="BV855" s="138">
        <v>0.15378461538461538</v>
      </c>
    </row>
    <row r="856" spans="1:74" ht="15.75">
      <c r="A856" s="116">
        <v>103</v>
      </c>
      <c r="B856" s="116">
        <f>COUNTIFS($D$2:D856,D856,$F$2:F856,F856)</f>
        <v>1</v>
      </c>
      <c r="C856" s="189">
        <v>10451</v>
      </c>
      <c r="D856" s="154" t="s">
        <v>1588</v>
      </c>
      <c r="E856" s="152" t="s">
        <v>1587</v>
      </c>
      <c r="F856" s="152">
        <v>515325385</v>
      </c>
      <c r="G856" s="152">
        <v>68</v>
      </c>
      <c r="H856" s="152" t="s">
        <v>1584</v>
      </c>
      <c r="I856" s="274" t="s">
        <v>55</v>
      </c>
      <c r="J856" s="153" t="s">
        <v>812</v>
      </c>
      <c r="K856" s="152" t="s">
        <v>670</v>
      </c>
      <c r="L856" s="152">
        <v>29</v>
      </c>
      <c r="M856" s="152">
        <v>3</v>
      </c>
      <c r="N856" s="152" t="s">
        <v>409</v>
      </c>
      <c r="O856" s="152"/>
      <c r="P856" s="152" t="s">
        <v>1567</v>
      </c>
      <c r="Q856" s="152"/>
      <c r="R856" s="152"/>
      <c r="S856" s="261" t="s">
        <v>1521</v>
      </c>
      <c r="T856" s="261" t="s">
        <v>1515</v>
      </c>
      <c r="U856" s="261" t="s">
        <v>1477</v>
      </c>
      <c r="V856" s="264" t="s">
        <v>1514</v>
      </c>
      <c r="W856" s="261" t="s">
        <v>1511</v>
      </c>
      <c r="X856" s="261" t="s">
        <v>1477</v>
      </c>
      <c r="Y856" s="260" t="s">
        <v>1477</v>
      </c>
      <c r="AB856" s="273"/>
      <c r="AC856" s="218">
        <v>37380</v>
      </c>
      <c r="AD856" s="217">
        <v>935</v>
      </c>
      <c r="AG856" s="127" t="s">
        <v>781</v>
      </c>
      <c r="AH856" s="126">
        <v>40.299999999999997</v>
      </c>
      <c r="AI856" s="125">
        <v>45.2</v>
      </c>
      <c r="AJ856" s="124">
        <v>13.7</v>
      </c>
      <c r="AK856" s="116">
        <v>35.5</v>
      </c>
      <c r="AL856" s="144">
        <v>0.5</v>
      </c>
      <c r="AM856" s="116">
        <v>1.3</v>
      </c>
      <c r="AN856" s="116" t="s">
        <v>124</v>
      </c>
      <c r="AO856" s="265">
        <v>2.6</v>
      </c>
      <c r="AP856" s="119">
        <v>0.22</v>
      </c>
      <c r="AQ856" s="116">
        <v>48</v>
      </c>
      <c r="AR856" s="116">
        <v>52</v>
      </c>
      <c r="AS856" s="142">
        <f t="shared" si="21"/>
        <v>0.92307692307692313</v>
      </c>
      <c r="AT856" s="120">
        <v>0.4</v>
      </c>
      <c r="AU856" s="116" t="s">
        <v>124</v>
      </c>
      <c r="AV856" s="116">
        <v>9.5</v>
      </c>
      <c r="AW856" s="119">
        <v>12</v>
      </c>
      <c r="AX856" s="140">
        <f t="shared" si="19"/>
        <v>8.6206774519716891</v>
      </c>
      <c r="AY856" s="116">
        <v>91</v>
      </c>
      <c r="AZ856" s="116">
        <v>55762</v>
      </c>
      <c r="BA856" s="140">
        <f>100-AY856</f>
        <v>9</v>
      </c>
      <c r="BB856" s="140">
        <f t="shared" si="20"/>
        <v>40.667477451971692</v>
      </c>
      <c r="BC856" s="139">
        <v>6.5</v>
      </c>
      <c r="BD856" s="139">
        <f>BC856*AI856/(BG856+BE856+BC856+BA856)</f>
        <v>2.9706774519716883</v>
      </c>
      <c r="BE856" s="139">
        <v>12.5</v>
      </c>
      <c r="BF856" s="139">
        <f>BE856*AI856/100</f>
        <v>5.65</v>
      </c>
      <c r="BG856" s="139">
        <v>70.900000000000006</v>
      </c>
      <c r="BH856" s="139">
        <f>BG856*AI856/100</f>
        <v>32.046800000000005</v>
      </c>
      <c r="BI856" s="272">
        <v>0.59</v>
      </c>
      <c r="BJ856" s="117" t="s">
        <v>172</v>
      </c>
      <c r="BK856" s="211" t="s">
        <v>409</v>
      </c>
      <c r="BL856" s="211" t="s">
        <v>409</v>
      </c>
      <c r="BM856" s="211">
        <v>398</v>
      </c>
      <c r="BN856" s="211">
        <v>19.100000000000001</v>
      </c>
      <c r="BO856" s="211">
        <v>80.900000000000006</v>
      </c>
      <c r="BP856" s="211" t="s">
        <v>409</v>
      </c>
      <c r="BQ856" s="211" t="s">
        <v>409</v>
      </c>
      <c r="BR856" s="211" t="s">
        <v>409</v>
      </c>
      <c r="BS856" s="211" t="s">
        <v>409</v>
      </c>
      <c r="BT856" s="210">
        <v>0</v>
      </c>
      <c r="BU856" s="258">
        <v>10.979145886009881</v>
      </c>
      <c r="BV856" s="138">
        <v>0.1604406779661017</v>
      </c>
    </row>
    <row r="857" spans="1:74" ht="15.75">
      <c r="A857" s="116">
        <v>104</v>
      </c>
      <c r="B857" s="116">
        <f>COUNTIFS($D$2:D857,D857,$F$2:F857,F857)</f>
        <v>1</v>
      </c>
      <c r="C857" s="189">
        <v>10454</v>
      </c>
      <c r="D857" s="154" t="s">
        <v>1586</v>
      </c>
      <c r="E857" s="152" t="s">
        <v>1236</v>
      </c>
      <c r="F857" s="152">
        <v>466028407</v>
      </c>
      <c r="G857" s="152">
        <v>73</v>
      </c>
      <c r="H857" s="152" t="s">
        <v>1584</v>
      </c>
      <c r="I857" s="274" t="s">
        <v>152</v>
      </c>
      <c r="J857" s="194" t="s">
        <v>1031</v>
      </c>
      <c r="K857" s="152" t="s">
        <v>670</v>
      </c>
      <c r="L857" s="152">
        <v>7</v>
      </c>
      <c r="M857" s="152" t="s">
        <v>1585</v>
      </c>
      <c r="N857" s="152" t="s">
        <v>409</v>
      </c>
      <c r="O857" s="152"/>
      <c r="P857" s="152" t="s">
        <v>1567</v>
      </c>
      <c r="Q857" s="152"/>
      <c r="R857" s="152"/>
      <c r="S857" s="261" t="s">
        <v>1477</v>
      </c>
      <c r="T857" s="261" t="s">
        <v>1515</v>
      </c>
      <c r="U857" s="261" t="s">
        <v>1477</v>
      </c>
      <c r="V857" s="264" t="s">
        <v>1514</v>
      </c>
      <c r="W857" s="261" t="s">
        <v>1511</v>
      </c>
      <c r="X857" s="261" t="s">
        <v>1477</v>
      </c>
      <c r="Y857" s="260" t="s">
        <v>1477</v>
      </c>
      <c r="AB857" s="273"/>
      <c r="AC857" s="218">
        <v>27823</v>
      </c>
      <c r="AD857" s="217">
        <v>278</v>
      </c>
      <c r="AG857" s="127" t="s">
        <v>1501</v>
      </c>
      <c r="AH857" s="126">
        <v>40.200000000000003</v>
      </c>
      <c r="AI857" s="125">
        <v>11.7</v>
      </c>
      <c r="AJ857" s="124">
        <v>46.4</v>
      </c>
      <c r="AK857" s="116">
        <v>36.299999999999997</v>
      </c>
      <c r="AL857" s="144">
        <v>2.5</v>
      </c>
      <c r="AM857" s="116">
        <v>5.7</v>
      </c>
      <c r="AN857" s="116" t="s">
        <v>124</v>
      </c>
      <c r="AO857" s="265">
        <v>1.6</v>
      </c>
      <c r="AP857" s="119">
        <v>0.05</v>
      </c>
      <c r="AQ857" s="116">
        <v>60.6</v>
      </c>
      <c r="AR857" s="116">
        <v>39.4</v>
      </c>
      <c r="AS857" s="142">
        <f t="shared" si="21"/>
        <v>1.5380710659898478</v>
      </c>
      <c r="AT857" s="120">
        <v>0.2</v>
      </c>
      <c r="AU857" s="116" t="s">
        <v>124</v>
      </c>
      <c r="AV857" s="116">
        <v>11</v>
      </c>
      <c r="AW857" s="119">
        <v>18.899999999999999</v>
      </c>
      <c r="AX857" s="140">
        <f t="shared" si="19"/>
        <v>4.8939256436663232</v>
      </c>
      <c r="AY857" s="116">
        <v>95.8</v>
      </c>
      <c r="AZ857" s="116">
        <v>96195</v>
      </c>
      <c r="BA857" s="140">
        <f>100-AY857</f>
        <v>4.2000000000000028</v>
      </c>
      <c r="BB857" s="140">
        <f t="shared" si="20"/>
        <v>10.884325643666322</v>
      </c>
      <c r="BC857" s="139">
        <v>4.3</v>
      </c>
      <c r="BD857" s="139">
        <f>BC857*AI857/(BG857+BE857+BC857+BA857)</f>
        <v>0.51812564366632341</v>
      </c>
      <c r="BE857" s="139">
        <v>37.4</v>
      </c>
      <c r="BF857" s="139">
        <f>BE857*AI857/100</f>
        <v>4.3757999999999999</v>
      </c>
      <c r="BG857" s="139">
        <v>51.2</v>
      </c>
      <c r="BH857" s="139">
        <f>BG857*AI857/100</f>
        <v>5.9903999999999993</v>
      </c>
      <c r="BI857" s="272">
        <v>0.13</v>
      </c>
      <c r="BJ857" s="116" t="s">
        <v>780</v>
      </c>
      <c r="BK857" s="211">
        <v>167.7</v>
      </c>
      <c r="BL857" s="211" t="s">
        <v>409</v>
      </c>
      <c r="BM857" s="211">
        <v>295</v>
      </c>
      <c r="BN857" s="211">
        <v>44.4</v>
      </c>
      <c r="BO857" s="211">
        <v>55.6</v>
      </c>
      <c r="BP857" s="211">
        <v>1.5</v>
      </c>
      <c r="BQ857" s="211">
        <v>324.3</v>
      </c>
      <c r="BR857" s="211">
        <v>76.400000000000006</v>
      </c>
      <c r="BS857" s="211">
        <v>4.12</v>
      </c>
      <c r="BT857" s="210">
        <v>0</v>
      </c>
      <c r="BU857" s="258">
        <v>0.54858684791670642</v>
      </c>
      <c r="BV857" s="138">
        <v>0.14610169491525424</v>
      </c>
    </row>
    <row r="858" spans="1:74" ht="15.75">
      <c r="A858" s="116">
        <v>105</v>
      </c>
      <c r="B858" s="116">
        <f>COUNTIFS($D$2:D858,D858,$F$2:F858,F858)</f>
        <v>3</v>
      </c>
      <c r="C858" s="189">
        <v>10456</v>
      </c>
      <c r="D858" s="154" t="s">
        <v>83</v>
      </c>
      <c r="E858" s="152" t="s">
        <v>941</v>
      </c>
      <c r="F858" s="152">
        <v>5712091671</v>
      </c>
      <c r="G858" s="152">
        <v>62</v>
      </c>
      <c r="H858" s="152" t="s">
        <v>1584</v>
      </c>
      <c r="I858" s="274" t="s">
        <v>60</v>
      </c>
      <c r="J858" s="194" t="s">
        <v>1230</v>
      </c>
      <c r="K858" s="152" t="s">
        <v>670</v>
      </c>
      <c r="L858" s="152">
        <v>10</v>
      </c>
      <c r="M858" s="152">
        <v>2</v>
      </c>
      <c r="N858" s="152" t="s">
        <v>409</v>
      </c>
      <c r="O858" s="152"/>
      <c r="P858" s="152" t="s">
        <v>1567</v>
      </c>
      <c r="Q858" s="152"/>
      <c r="R858" s="152"/>
      <c r="S858" s="261" t="s">
        <v>1477</v>
      </c>
      <c r="T858" s="261" t="s">
        <v>1477</v>
      </c>
      <c r="U858" s="261" t="s">
        <v>1477</v>
      </c>
      <c r="V858" s="262" t="s">
        <v>1502</v>
      </c>
      <c r="W858" s="261" t="s">
        <v>1477</v>
      </c>
      <c r="X858" s="261" t="s">
        <v>1477</v>
      </c>
      <c r="Y858" s="260" t="s">
        <v>1477</v>
      </c>
      <c r="AB858" s="273"/>
      <c r="AC858" s="218">
        <v>15751</v>
      </c>
      <c r="AD858" s="217">
        <v>118</v>
      </c>
      <c r="AG858" s="127" t="s">
        <v>801</v>
      </c>
      <c r="AH858" s="126">
        <v>20.9</v>
      </c>
      <c r="AI858" s="125">
        <v>66.8</v>
      </c>
      <c r="AJ858" s="124">
        <v>10.8</v>
      </c>
      <c r="AK858" s="116">
        <v>18.5</v>
      </c>
      <c r="AL858" s="144">
        <v>0.4</v>
      </c>
      <c r="AM858" s="116">
        <v>1.7</v>
      </c>
      <c r="AN858" s="116" t="s">
        <v>124</v>
      </c>
      <c r="AO858" s="265">
        <v>22.2</v>
      </c>
      <c r="AP858" s="119" t="s">
        <v>124</v>
      </c>
      <c r="AQ858" s="116">
        <v>28.1</v>
      </c>
      <c r="AR858" s="116">
        <v>71.900000000000006</v>
      </c>
      <c r="AS858" s="142">
        <f t="shared" si="21"/>
        <v>0.39082058414464532</v>
      </c>
      <c r="AT858" s="120" t="s">
        <v>124</v>
      </c>
      <c r="AU858" s="116" t="s">
        <v>124</v>
      </c>
      <c r="AV858" s="116">
        <v>2.4</v>
      </c>
      <c r="AW858" s="119">
        <v>2.2000000000000002</v>
      </c>
      <c r="AX858" s="140">
        <f t="shared" si="19"/>
        <v>32.816443987667014</v>
      </c>
      <c r="AY858" s="259" t="s">
        <v>124</v>
      </c>
      <c r="AZ858" s="259" t="s">
        <v>124</v>
      </c>
      <c r="BA858" s="259" t="s">
        <v>124</v>
      </c>
      <c r="BB858" s="140">
        <f t="shared" si="20"/>
        <v>66.800000000000011</v>
      </c>
      <c r="BC858" s="139">
        <v>21.5</v>
      </c>
      <c r="BD858" s="139">
        <f>BC858*AI858/(BG858+BE858+BC858)</f>
        <v>14.760534429599179</v>
      </c>
      <c r="BE858" s="139">
        <v>26.3</v>
      </c>
      <c r="BF858" s="139">
        <f>BE858*AI858/(BG858+BE858+BC858)</f>
        <v>18.055909558067832</v>
      </c>
      <c r="BG858" s="139">
        <v>49.5</v>
      </c>
      <c r="BH858" s="139">
        <f>BG858*AI858/(BG858+BE858+BC858)</f>
        <v>33.98355601233299</v>
      </c>
      <c r="BI858" s="259" t="s">
        <v>124</v>
      </c>
      <c r="BJ858" s="117" t="s">
        <v>792</v>
      </c>
      <c r="BK858" s="211" t="s">
        <v>410</v>
      </c>
      <c r="BL858" s="211" t="s">
        <v>409</v>
      </c>
      <c r="BM858" s="211" t="s">
        <v>409</v>
      </c>
      <c r="BN858" s="211" t="s">
        <v>409</v>
      </c>
      <c r="BO858" s="211" t="s">
        <v>409</v>
      </c>
      <c r="BP858" s="211" t="s">
        <v>409</v>
      </c>
      <c r="BQ858" s="211" t="s">
        <v>409</v>
      </c>
      <c r="BR858" s="211" t="s">
        <v>409</v>
      </c>
      <c r="BS858" s="211" t="s">
        <v>409</v>
      </c>
      <c r="BT858" s="211" t="s">
        <v>409</v>
      </c>
      <c r="BU858" s="258">
        <v>12.780346421917052</v>
      </c>
      <c r="BV858" s="138">
        <v>6.7345454545454542E-2</v>
      </c>
    </row>
    <row r="859" spans="1:74" ht="15.75">
      <c r="A859" s="116">
        <v>106</v>
      </c>
      <c r="B859" s="116">
        <f>COUNTIFS($D$2:D859,D859,$F$2:F859,F859)</f>
        <v>3</v>
      </c>
      <c r="C859" s="189">
        <v>10461</v>
      </c>
      <c r="D859" s="154" t="s">
        <v>1583</v>
      </c>
      <c r="E859" s="152" t="s">
        <v>1582</v>
      </c>
      <c r="F859" s="152">
        <v>7903264501</v>
      </c>
      <c r="G859" s="152">
        <v>40</v>
      </c>
      <c r="H859" s="152" t="s">
        <v>1581</v>
      </c>
      <c r="I859" s="274" t="s">
        <v>46</v>
      </c>
      <c r="J859" s="153" t="s">
        <v>812</v>
      </c>
      <c r="K859" s="152" t="s">
        <v>670</v>
      </c>
      <c r="L859" s="152">
        <v>7</v>
      </c>
      <c r="M859" s="152">
        <v>5</v>
      </c>
      <c r="N859" s="152" t="s">
        <v>409</v>
      </c>
      <c r="O859" s="152"/>
      <c r="P859" s="152" t="s">
        <v>1567</v>
      </c>
      <c r="Q859" s="152"/>
      <c r="R859" s="152"/>
      <c r="S859" s="261" t="s">
        <v>1521</v>
      </c>
      <c r="T859" s="261" t="s">
        <v>1515</v>
      </c>
      <c r="U859" s="261" t="s">
        <v>1477</v>
      </c>
      <c r="V859" s="264" t="s">
        <v>1514</v>
      </c>
      <c r="W859" s="261" t="s">
        <v>1511</v>
      </c>
      <c r="X859" s="261" t="s">
        <v>1477</v>
      </c>
      <c r="Y859" s="260" t="s">
        <v>1477</v>
      </c>
      <c r="AB859" s="273"/>
      <c r="AC859" s="218">
        <v>26819</v>
      </c>
      <c r="AD859" s="217">
        <v>2011</v>
      </c>
      <c r="AG859" s="127" t="s">
        <v>781</v>
      </c>
      <c r="AH859" s="126">
        <v>82.9</v>
      </c>
      <c r="AI859" s="125">
        <v>12.5</v>
      </c>
      <c r="AJ859" s="124">
        <v>4.0999999999999996</v>
      </c>
      <c r="AK859" s="116">
        <v>66.900000000000006</v>
      </c>
      <c r="AL859" s="144">
        <v>1</v>
      </c>
      <c r="AM859" s="116">
        <v>1.2</v>
      </c>
      <c r="AN859" s="116" t="s">
        <v>124</v>
      </c>
      <c r="AO859" s="265">
        <v>1.3</v>
      </c>
      <c r="AP859" s="119">
        <v>7.0000000000000007E-2</v>
      </c>
      <c r="AQ859" s="116">
        <v>51.4</v>
      </c>
      <c r="AR859" s="116">
        <v>48.6</v>
      </c>
      <c r="AS859" s="142">
        <f t="shared" si="21"/>
        <v>1.0576131687242798</v>
      </c>
      <c r="AT859" s="120">
        <v>2</v>
      </c>
      <c r="AU859" s="116" t="s">
        <v>124</v>
      </c>
      <c r="AV859" s="116">
        <v>6</v>
      </c>
      <c r="AW859" s="119">
        <v>10.5</v>
      </c>
      <c r="AX859" s="140">
        <f t="shared" si="19"/>
        <v>5.2370440729483292</v>
      </c>
      <c r="AY859" s="116">
        <v>90.4</v>
      </c>
      <c r="AZ859" s="116">
        <v>46320</v>
      </c>
      <c r="BA859" s="140">
        <f>100-AY859</f>
        <v>9.5999999999999943</v>
      </c>
      <c r="BB859" s="140">
        <f t="shared" si="20"/>
        <v>11.174544072948329</v>
      </c>
      <c r="BC859" s="139">
        <v>22.5</v>
      </c>
      <c r="BD859" s="139">
        <f>BC859*AI859/(BG859+BE859+BC859+BA859)</f>
        <v>2.8495440729483286</v>
      </c>
      <c r="BE859" s="139">
        <v>19.100000000000001</v>
      </c>
      <c r="BF859" s="139">
        <f>BE859*AI859/100</f>
        <v>2.3875000000000002</v>
      </c>
      <c r="BG859" s="139">
        <v>47.5</v>
      </c>
      <c r="BH859" s="139">
        <f>BG859*AI859/100</f>
        <v>5.9375</v>
      </c>
      <c r="BI859" s="272">
        <v>0.46</v>
      </c>
      <c r="BJ859" s="117" t="s">
        <v>793</v>
      </c>
      <c r="BK859" s="211" t="s">
        <v>409</v>
      </c>
      <c r="BL859" s="211" t="s">
        <v>409</v>
      </c>
      <c r="BM859" s="211">
        <v>1348</v>
      </c>
      <c r="BN859" s="211">
        <v>5.7</v>
      </c>
      <c r="BO859" s="211">
        <v>94.3</v>
      </c>
      <c r="BP859" s="211" t="s">
        <v>410</v>
      </c>
      <c r="BQ859" s="211">
        <v>473.6</v>
      </c>
      <c r="BR859" s="211" t="s">
        <v>409</v>
      </c>
      <c r="BS859" s="211">
        <v>3.08</v>
      </c>
      <c r="BT859" s="210">
        <v>0</v>
      </c>
      <c r="BU859" s="258">
        <v>50.032125229987443</v>
      </c>
      <c r="BV859" s="138">
        <v>1.1233770491803279</v>
      </c>
    </row>
    <row r="860" spans="1:74" ht="15.75">
      <c r="A860" s="116">
        <v>107</v>
      </c>
      <c r="B860" s="116">
        <f>COUNTIFS($D$2:D860,D860,$F$2:F860,F860)</f>
        <v>1</v>
      </c>
      <c r="C860" s="189">
        <v>10462</v>
      </c>
      <c r="D860" s="154" t="s">
        <v>704</v>
      </c>
      <c r="E860" s="152" t="s">
        <v>831</v>
      </c>
      <c r="F860" s="152">
        <v>395422412</v>
      </c>
      <c r="G860" s="152">
        <v>80</v>
      </c>
      <c r="H860" s="152" t="s">
        <v>1581</v>
      </c>
      <c r="I860" s="274" t="s">
        <v>705</v>
      </c>
      <c r="J860" s="153" t="s">
        <v>812</v>
      </c>
      <c r="K860" s="152" t="s">
        <v>670</v>
      </c>
      <c r="L860" s="152">
        <v>10</v>
      </c>
      <c r="M860" s="152" t="s">
        <v>1577</v>
      </c>
      <c r="N860" s="152" t="s">
        <v>409</v>
      </c>
      <c r="O860" s="152"/>
      <c r="P860" s="152" t="s">
        <v>1567</v>
      </c>
      <c r="Q860" s="152"/>
      <c r="R860" s="152"/>
      <c r="S860" s="261" t="s">
        <v>1477</v>
      </c>
      <c r="T860" s="261" t="s">
        <v>1477</v>
      </c>
      <c r="U860" s="261" t="s">
        <v>1477</v>
      </c>
      <c r="V860" s="262" t="s">
        <v>1502</v>
      </c>
      <c r="W860" s="261" t="s">
        <v>1511</v>
      </c>
      <c r="X860" s="261" t="s">
        <v>1477</v>
      </c>
      <c r="Y860" s="260" t="s">
        <v>1477</v>
      </c>
      <c r="AB860" s="273"/>
      <c r="AC860" s="218">
        <v>21251</v>
      </c>
      <c r="AD860" s="217">
        <v>213</v>
      </c>
      <c r="AG860" s="127" t="s">
        <v>777</v>
      </c>
      <c r="AH860" s="126">
        <v>32.1</v>
      </c>
      <c r="AI860" s="125">
        <v>56.1</v>
      </c>
      <c r="AJ860" s="124">
        <v>9</v>
      </c>
      <c r="AK860" s="116">
        <v>26</v>
      </c>
      <c r="AL860" s="144">
        <v>0.7</v>
      </c>
      <c r="AM860" s="116">
        <v>2.1</v>
      </c>
      <c r="AN860" s="116" t="s">
        <v>124</v>
      </c>
      <c r="AO860" s="265">
        <v>0.7</v>
      </c>
      <c r="AP860" s="119" t="s">
        <v>124</v>
      </c>
      <c r="AQ860" s="116">
        <v>38.700000000000003</v>
      </c>
      <c r="AR860" s="116">
        <v>61.3</v>
      </c>
      <c r="AS860" s="142">
        <f t="shared" si="21"/>
        <v>0.63132137030995117</v>
      </c>
      <c r="AT860" s="120">
        <v>0.4</v>
      </c>
      <c r="AU860" s="116" t="s">
        <v>124</v>
      </c>
      <c r="AV860" s="116">
        <v>3.8</v>
      </c>
      <c r="AW860" s="119">
        <v>1.8</v>
      </c>
      <c r="AX860" s="140">
        <f t="shared" si="19"/>
        <v>9.8631097560975611</v>
      </c>
      <c r="AY860" s="259" t="s">
        <v>124</v>
      </c>
      <c r="AZ860" s="259" t="s">
        <v>124</v>
      </c>
      <c r="BA860" s="259" t="s">
        <v>124</v>
      </c>
      <c r="BB860" s="140">
        <f t="shared" si="20"/>
        <v>56.099999999999994</v>
      </c>
      <c r="BC860" s="139">
        <v>6.9</v>
      </c>
      <c r="BD860" s="139">
        <f>BC860*AI860/(BG860+BE860+BC860)</f>
        <v>3.9338414634146344</v>
      </c>
      <c r="BE860" s="139">
        <v>10.4</v>
      </c>
      <c r="BF860" s="139">
        <f>BE860*AI860/(BG860+BE860+BC860)</f>
        <v>5.9292682926829272</v>
      </c>
      <c r="BG860" s="139">
        <v>81.099999999999994</v>
      </c>
      <c r="BH860" s="139">
        <f>BG860*AI860/(BG860+BE860+BC860)</f>
        <v>46.236890243902437</v>
      </c>
      <c r="BI860" s="259" t="s">
        <v>124</v>
      </c>
      <c r="BJ860" s="117" t="s">
        <v>172</v>
      </c>
      <c r="BK860" s="211" t="s">
        <v>409</v>
      </c>
      <c r="BL860" s="211" t="s">
        <v>409</v>
      </c>
      <c r="BM860" s="211">
        <v>362</v>
      </c>
      <c r="BN860" s="211">
        <v>13.5</v>
      </c>
      <c r="BO860" s="211">
        <v>86.5</v>
      </c>
      <c r="BP860" s="211">
        <v>0.4</v>
      </c>
      <c r="BQ860" s="211">
        <v>411.2</v>
      </c>
      <c r="BR860" s="211" t="s">
        <v>409</v>
      </c>
      <c r="BS860" s="211">
        <v>2.75</v>
      </c>
      <c r="BT860" s="210">
        <v>0</v>
      </c>
      <c r="BU860" s="258">
        <v>11.807485563081428</v>
      </c>
      <c r="BV860" s="138">
        <v>0.20565217391304347</v>
      </c>
    </row>
    <row r="861" spans="1:74" ht="15.75">
      <c r="A861" s="116">
        <v>108</v>
      </c>
      <c r="B861" s="116">
        <f>COUNTIFS($D$2:D861,D861,$F$2:F861,F861)</f>
        <v>2</v>
      </c>
      <c r="C861" s="189">
        <v>10466</v>
      </c>
      <c r="D861" s="154" t="s">
        <v>1580</v>
      </c>
      <c r="E861" s="152" t="s">
        <v>1579</v>
      </c>
      <c r="F861" s="152">
        <v>470802768</v>
      </c>
      <c r="G861" s="152">
        <v>72</v>
      </c>
      <c r="H861" s="152" t="s">
        <v>1576</v>
      </c>
      <c r="I861" s="274" t="s">
        <v>1578</v>
      </c>
      <c r="J861" s="153" t="s">
        <v>812</v>
      </c>
      <c r="K861" s="152" t="s">
        <v>670</v>
      </c>
      <c r="L861" s="152">
        <v>6.5</v>
      </c>
      <c r="M861" s="152" t="s">
        <v>1577</v>
      </c>
      <c r="N861" s="152" t="s">
        <v>409</v>
      </c>
      <c r="O861" s="152"/>
      <c r="P861" s="152" t="s">
        <v>1567</v>
      </c>
      <c r="Q861" s="152"/>
      <c r="R861" s="152"/>
      <c r="S861" s="261" t="s">
        <v>1521</v>
      </c>
      <c r="T861" s="261" t="s">
        <v>1515</v>
      </c>
      <c r="U861" s="261" t="s">
        <v>1477</v>
      </c>
      <c r="V861" s="264" t="s">
        <v>1514</v>
      </c>
      <c r="W861" s="261" t="s">
        <v>1511</v>
      </c>
      <c r="X861" s="261" t="s">
        <v>1477</v>
      </c>
      <c r="Y861" s="260" t="s">
        <v>1477</v>
      </c>
      <c r="AB861" s="273"/>
      <c r="AC861" s="218">
        <v>64500</v>
      </c>
      <c r="AD861" s="217">
        <v>645</v>
      </c>
      <c r="AG861" s="127" t="s">
        <v>798</v>
      </c>
      <c r="AH861" s="126">
        <v>46</v>
      </c>
      <c r="AI861" s="125">
        <v>41.2</v>
      </c>
      <c r="AJ861" s="124">
        <v>11.5</v>
      </c>
      <c r="AK861" s="116">
        <v>29</v>
      </c>
      <c r="AL861" s="144">
        <v>0.6</v>
      </c>
      <c r="AM861" s="116">
        <v>1.4</v>
      </c>
      <c r="AN861" s="116" t="s">
        <v>124</v>
      </c>
      <c r="AO861" s="265">
        <v>2.4</v>
      </c>
      <c r="AP861" s="119">
        <v>7.0000000000000007E-2</v>
      </c>
      <c r="AQ861" s="116">
        <v>52.8</v>
      </c>
      <c r="AR861" s="116">
        <v>47.2</v>
      </c>
      <c r="AS861" s="142">
        <f t="shared" si="21"/>
        <v>1.1186440677966101</v>
      </c>
      <c r="AT861" s="120">
        <v>0.7</v>
      </c>
      <c r="AU861" s="116" t="s">
        <v>124</v>
      </c>
      <c r="AV861" s="116">
        <v>3.6</v>
      </c>
      <c r="AW861" s="119">
        <v>4.2</v>
      </c>
      <c r="AX861" s="140">
        <f t="shared" si="19"/>
        <v>23.276992986184915</v>
      </c>
      <c r="AY861" s="116">
        <v>90.9</v>
      </c>
      <c r="AZ861" s="116">
        <v>31340</v>
      </c>
      <c r="BA861" s="140">
        <f>100-AY861</f>
        <v>9.0999999999999943</v>
      </c>
      <c r="BB861" s="140">
        <f t="shared" si="20"/>
        <v>35.513392986184918</v>
      </c>
      <c r="BC861" s="139">
        <v>19.100000000000001</v>
      </c>
      <c r="BD861" s="139">
        <f>BC861*AI861/(BG861+BE861+BC861+BA861)</f>
        <v>8.3625929861849109</v>
      </c>
      <c r="BE861" s="139">
        <v>36.200000000000003</v>
      </c>
      <c r="BF861" s="139">
        <f>BE861*AI861/100</f>
        <v>14.914400000000002</v>
      </c>
      <c r="BG861" s="139">
        <v>29.7</v>
      </c>
      <c r="BH861" s="139">
        <f>BG861*AI861/100</f>
        <v>12.236400000000001</v>
      </c>
      <c r="BI861" s="272">
        <v>0.86</v>
      </c>
      <c r="BJ861" s="116" t="s">
        <v>792</v>
      </c>
      <c r="BK861" s="211" t="s">
        <v>409</v>
      </c>
      <c r="BL861" s="211" t="s">
        <v>409</v>
      </c>
      <c r="BM861" s="211">
        <v>2294</v>
      </c>
      <c r="BN861" s="211">
        <v>64.099999999999994</v>
      </c>
      <c r="BO861" s="211">
        <v>35.9</v>
      </c>
      <c r="BP861" s="211" t="s">
        <v>409</v>
      </c>
      <c r="BQ861" s="211" t="s">
        <v>409</v>
      </c>
      <c r="BR861" s="211" t="s">
        <v>409</v>
      </c>
      <c r="BS861" s="211" t="s">
        <v>409</v>
      </c>
      <c r="BT861" s="210">
        <v>0</v>
      </c>
      <c r="BU861" s="258">
        <v>17.228346456692915</v>
      </c>
      <c r="BV861" s="138">
        <v>0.3805217391304348</v>
      </c>
    </row>
    <row r="862" spans="1:74" ht="15.75">
      <c r="A862" s="116">
        <v>109</v>
      </c>
      <c r="B862" s="116">
        <f>COUNTIFS($D$2:D862,D862,$F$2:F862,F862)</f>
        <v>2</v>
      </c>
      <c r="C862" s="189">
        <v>10467</v>
      </c>
      <c r="D862" s="154" t="s">
        <v>1306</v>
      </c>
      <c r="E862" s="152" t="s">
        <v>1305</v>
      </c>
      <c r="F862" s="152">
        <v>5805032662</v>
      </c>
      <c r="G862" s="152">
        <v>61</v>
      </c>
      <c r="H862" s="152" t="s">
        <v>1576</v>
      </c>
      <c r="I862" s="274" t="s">
        <v>1575</v>
      </c>
      <c r="J862" s="194" t="s">
        <v>1230</v>
      </c>
      <c r="K862" s="152" t="s">
        <v>670</v>
      </c>
      <c r="L862" s="152">
        <v>10</v>
      </c>
      <c r="M862" s="152" t="s">
        <v>844</v>
      </c>
      <c r="N862" s="152" t="s">
        <v>409</v>
      </c>
      <c r="O862" s="152"/>
      <c r="P862" s="152" t="s">
        <v>1567</v>
      </c>
      <c r="Q862" s="152"/>
      <c r="R862" s="152"/>
      <c r="S862" s="261" t="s">
        <v>1477</v>
      </c>
      <c r="T862" s="261" t="s">
        <v>1515</v>
      </c>
      <c r="U862" s="261" t="s">
        <v>1477</v>
      </c>
      <c r="V862" s="264" t="s">
        <v>1514</v>
      </c>
      <c r="W862" s="261" t="s">
        <v>1511</v>
      </c>
      <c r="X862" s="261" t="s">
        <v>1477</v>
      </c>
      <c r="Y862" s="260" t="s">
        <v>1477</v>
      </c>
      <c r="AB862" s="273"/>
      <c r="AC862" s="218">
        <v>44300</v>
      </c>
      <c r="AD862" s="217">
        <v>332</v>
      </c>
      <c r="AG862" s="127" t="s">
        <v>801</v>
      </c>
      <c r="AH862" s="126">
        <v>18.600000000000001</v>
      </c>
      <c r="AI862" s="125">
        <v>35.799999999999997</v>
      </c>
      <c r="AJ862" s="124">
        <v>45.3</v>
      </c>
      <c r="AK862" s="116">
        <v>13.9</v>
      </c>
      <c r="AL862" s="144">
        <v>0.3</v>
      </c>
      <c r="AM862" s="116">
        <v>1.4</v>
      </c>
      <c r="AN862" s="116" t="s">
        <v>124</v>
      </c>
      <c r="AO862" s="265">
        <v>10.199999999999999</v>
      </c>
      <c r="AP862" s="119">
        <v>0.15</v>
      </c>
      <c r="AQ862" s="116">
        <v>46.7</v>
      </c>
      <c r="AR862" s="116">
        <v>53.3</v>
      </c>
      <c r="AS862" s="142">
        <f t="shared" si="21"/>
        <v>0.87617260787992501</v>
      </c>
      <c r="AT862" s="120">
        <v>0.3</v>
      </c>
      <c r="AU862" s="116" t="s">
        <v>124</v>
      </c>
      <c r="AV862" s="116">
        <v>5.8</v>
      </c>
      <c r="AW862" s="119">
        <v>8.1999999999999993</v>
      </c>
      <c r="AX862" s="140">
        <f t="shared" si="19"/>
        <v>25.521337588652479</v>
      </c>
      <c r="AY862" s="116">
        <v>94.3</v>
      </c>
      <c r="AZ862" s="116">
        <v>45802</v>
      </c>
      <c r="BA862" s="140">
        <f>100-AY862</f>
        <v>5.7000000000000028</v>
      </c>
      <c r="BB862" s="140">
        <f t="shared" si="20"/>
        <v>33.46893758865248</v>
      </c>
      <c r="BC862" s="139">
        <v>37.1</v>
      </c>
      <c r="BD862" s="139">
        <f>BC862*AI862/(BG862+BE862+BC862+BA862)</f>
        <v>13.45673758865248</v>
      </c>
      <c r="BE862" s="139">
        <v>33.700000000000003</v>
      </c>
      <c r="BF862" s="139">
        <f>BE862*AI862/100</f>
        <v>12.0646</v>
      </c>
      <c r="BG862" s="139">
        <v>22.2</v>
      </c>
      <c r="BH862" s="139">
        <f>BG862*AI862/100</f>
        <v>7.9475999999999987</v>
      </c>
      <c r="BI862" s="272">
        <v>1.1000000000000001</v>
      </c>
      <c r="BJ862" s="118" t="s">
        <v>786</v>
      </c>
      <c r="BK862" s="211" t="s">
        <v>409</v>
      </c>
      <c r="BL862" s="211" t="s">
        <v>409</v>
      </c>
      <c r="BM862" s="211" t="s">
        <v>409</v>
      </c>
      <c r="BN862" s="211" t="s">
        <v>409</v>
      </c>
      <c r="BO862" s="211" t="s">
        <v>409</v>
      </c>
      <c r="BP862" s="211" t="s">
        <v>409</v>
      </c>
      <c r="BQ862" s="211" t="s">
        <v>409</v>
      </c>
      <c r="BR862" s="211" t="s">
        <v>409</v>
      </c>
      <c r="BS862" s="211" t="s">
        <v>409</v>
      </c>
      <c r="BT862" s="211" t="s">
        <v>409</v>
      </c>
      <c r="BU862" s="258">
        <v>19.987429289754871</v>
      </c>
      <c r="BV862" s="138">
        <v>5.6955223880597018E-2</v>
      </c>
    </row>
    <row r="863" spans="1:74" ht="15.75">
      <c r="A863" s="116">
        <v>110</v>
      </c>
      <c r="B863" s="116">
        <f>COUNTIFS($D$2:D863,D863,$F$2:F863,F863)</f>
        <v>1</v>
      </c>
      <c r="C863" s="189">
        <v>10471</v>
      </c>
      <c r="D863" s="154" t="s">
        <v>706</v>
      </c>
      <c r="E863" s="152" t="s">
        <v>1416</v>
      </c>
      <c r="F863" s="152">
        <v>455110467</v>
      </c>
      <c r="G863" s="152">
        <v>74</v>
      </c>
      <c r="H863" s="152" t="s">
        <v>1574</v>
      </c>
      <c r="I863" s="274" t="s">
        <v>60</v>
      </c>
      <c r="J863" s="153" t="s">
        <v>812</v>
      </c>
      <c r="K863" s="152" t="s">
        <v>670</v>
      </c>
      <c r="L863" s="152">
        <v>6</v>
      </c>
      <c r="M863" s="152" t="s">
        <v>844</v>
      </c>
      <c r="N863" s="152" t="s">
        <v>409</v>
      </c>
      <c r="O863" s="152"/>
      <c r="P863" s="152" t="s">
        <v>1567</v>
      </c>
      <c r="Q863" s="152"/>
      <c r="R863" s="152"/>
      <c r="S863" s="261" t="s">
        <v>1477</v>
      </c>
      <c r="T863" s="261" t="s">
        <v>1477</v>
      </c>
      <c r="U863" s="261" t="s">
        <v>1477</v>
      </c>
      <c r="V863" s="262" t="s">
        <v>1502</v>
      </c>
      <c r="W863" s="261" t="s">
        <v>1477</v>
      </c>
      <c r="X863" s="261" t="s">
        <v>1477</v>
      </c>
      <c r="Y863" s="260" t="s">
        <v>1477</v>
      </c>
      <c r="AB863" s="273"/>
      <c r="AC863" s="218">
        <v>17182</v>
      </c>
      <c r="AD863" s="217">
        <v>86</v>
      </c>
      <c r="AG863" s="127" t="s">
        <v>777</v>
      </c>
      <c r="AH863" s="126">
        <v>34.6</v>
      </c>
      <c r="AI863" s="125">
        <v>54.1</v>
      </c>
      <c r="AJ863" s="124">
        <v>8.8000000000000007</v>
      </c>
      <c r="AK863" s="116">
        <v>31.2</v>
      </c>
      <c r="AL863" s="144">
        <v>0.2</v>
      </c>
      <c r="AM863" s="116">
        <v>0.6</v>
      </c>
      <c r="AN863" s="116" t="s">
        <v>124</v>
      </c>
      <c r="AO863" s="265">
        <v>0.4</v>
      </c>
      <c r="AP863" s="119" t="s">
        <v>124</v>
      </c>
      <c r="AQ863" s="116">
        <v>54.9</v>
      </c>
      <c r="AR863" s="116">
        <v>45</v>
      </c>
      <c r="AS863" s="142">
        <f t="shared" si="21"/>
        <v>1.22</v>
      </c>
      <c r="AT863" s="120" t="s">
        <v>124</v>
      </c>
      <c r="AU863" s="116" t="s">
        <v>124</v>
      </c>
      <c r="AV863" s="116">
        <v>0.4</v>
      </c>
      <c r="AW863" s="119">
        <v>0.5</v>
      </c>
      <c r="AX863" s="140">
        <f t="shared" si="19"/>
        <v>23.305475206611572</v>
      </c>
      <c r="AY863" s="259" t="s">
        <v>124</v>
      </c>
      <c r="AZ863" s="259" t="s">
        <v>124</v>
      </c>
      <c r="BA863" s="259" t="s">
        <v>124</v>
      </c>
      <c r="BB863" s="140">
        <f t="shared" si="20"/>
        <v>54.100000000000009</v>
      </c>
      <c r="BC863" s="139">
        <v>24.3</v>
      </c>
      <c r="BD863" s="139">
        <f>BC863*AI863/(BG863+BE863+BC863)</f>
        <v>13.580888429752068</v>
      </c>
      <c r="BE863" s="139">
        <v>17.399999999999999</v>
      </c>
      <c r="BF863" s="139">
        <f>BE863*AI863/(BG863+BE863+BC863)</f>
        <v>9.7245867768595033</v>
      </c>
      <c r="BG863" s="139">
        <v>55.1</v>
      </c>
      <c r="BH863" s="139">
        <f>BG863*AI863/(BG863+BE863+BC863)</f>
        <v>30.794524793388433</v>
      </c>
      <c r="BI863" s="259" t="s">
        <v>124</v>
      </c>
      <c r="BJ863" s="117" t="s">
        <v>172</v>
      </c>
      <c r="BK863" s="211" t="s">
        <v>409</v>
      </c>
      <c r="BL863" s="211" t="s">
        <v>409</v>
      </c>
      <c r="BM863" s="211">
        <v>233</v>
      </c>
      <c r="BN863" s="211">
        <v>36.1</v>
      </c>
      <c r="BO863" s="211">
        <v>63.9</v>
      </c>
      <c r="BP863" s="211" t="s">
        <v>409</v>
      </c>
      <c r="BQ863" s="211" t="s">
        <v>409</v>
      </c>
      <c r="BR863" s="211" t="s">
        <v>409</v>
      </c>
      <c r="BS863" s="211" t="s">
        <v>409</v>
      </c>
      <c r="BT863" s="210">
        <v>0</v>
      </c>
      <c r="BU863" s="258">
        <v>16.807597242097046</v>
      </c>
      <c r="BV863" s="138">
        <v>9.750943396226415E-2</v>
      </c>
    </row>
    <row r="864" spans="1:74">
      <c r="A864" s="116">
        <v>111</v>
      </c>
      <c r="B864" s="116">
        <f>COUNTIFS($D$2:D864,D864,$F$2:F864,F864)</f>
        <v>1</v>
      </c>
      <c r="C864" s="189">
        <v>10478</v>
      </c>
      <c r="D864" s="154" t="s">
        <v>1045</v>
      </c>
      <c r="E864" s="152" t="s">
        <v>1012</v>
      </c>
      <c r="F864" s="152">
        <v>8809103765</v>
      </c>
      <c r="G864" s="152">
        <f t="shared" ref="G864:G884" si="22">LEFT(H864,4)-CONCATENATE(19,LEFT(F864,2))</f>
        <v>31</v>
      </c>
      <c r="H864" s="152" t="s">
        <v>1573</v>
      </c>
      <c r="I864" s="152" t="s">
        <v>1572</v>
      </c>
      <c r="J864" s="153" t="s">
        <v>812</v>
      </c>
      <c r="K864" s="152" t="s">
        <v>670</v>
      </c>
      <c r="L864" s="152">
        <v>7</v>
      </c>
      <c r="M864" s="152">
        <v>7</v>
      </c>
      <c r="N864" s="152" t="s">
        <v>828</v>
      </c>
      <c r="O864" s="152" t="s">
        <v>409</v>
      </c>
      <c r="P864" s="152" t="s">
        <v>1567</v>
      </c>
      <c r="Q864" s="152"/>
      <c r="R864" s="152"/>
      <c r="S864" s="261" t="s">
        <v>1521</v>
      </c>
      <c r="T864" s="261" t="s">
        <v>1515</v>
      </c>
      <c r="U864" s="261" t="s">
        <v>1477</v>
      </c>
      <c r="V864" s="264" t="s">
        <v>1514</v>
      </c>
      <c r="W864" s="261" t="s">
        <v>1511</v>
      </c>
      <c r="X864" s="263" t="s">
        <v>1513</v>
      </c>
      <c r="Y864" s="260" t="s">
        <v>1477</v>
      </c>
      <c r="AB864" s="112"/>
      <c r="AC864" s="218">
        <v>39958</v>
      </c>
      <c r="AD864" s="217">
        <v>999</v>
      </c>
      <c r="AG864" s="127" t="s">
        <v>781</v>
      </c>
      <c r="AH864" s="126">
        <v>84.9</v>
      </c>
      <c r="AI864" s="125">
        <v>11.1</v>
      </c>
      <c r="AJ864" s="124">
        <v>2.2000000000000002</v>
      </c>
      <c r="AK864" s="116">
        <v>77.7</v>
      </c>
      <c r="AL864" s="144">
        <v>0.6</v>
      </c>
      <c r="AM864" s="116">
        <v>0.7</v>
      </c>
      <c r="AN864" s="116" t="s">
        <v>124</v>
      </c>
      <c r="AO864" s="265">
        <v>4.8</v>
      </c>
      <c r="AP864" s="119">
        <v>0.3</v>
      </c>
      <c r="AQ864" s="116">
        <v>24.1</v>
      </c>
      <c r="AR864" s="116">
        <v>75.900000000000006</v>
      </c>
      <c r="AS864" s="142">
        <f t="shared" si="21"/>
        <v>0.31752305665349145</v>
      </c>
      <c r="AT864" s="120">
        <v>1.2</v>
      </c>
      <c r="AU864" s="116" t="s">
        <v>124</v>
      </c>
      <c r="AV864" s="116">
        <v>4.2</v>
      </c>
      <c r="AW864" s="119">
        <v>9.8000000000000007</v>
      </c>
      <c r="AX864" s="140">
        <f t="shared" si="19"/>
        <v>1.6454385245901637</v>
      </c>
      <c r="AY864" s="116">
        <v>87.7</v>
      </c>
      <c r="AZ864" s="116">
        <v>37201</v>
      </c>
      <c r="BA864" s="140">
        <f>100-AY864</f>
        <v>12.299999999999997</v>
      </c>
      <c r="BB864" s="140">
        <f t="shared" si="20"/>
        <v>9.4931385245901634</v>
      </c>
      <c r="BC864" s="139">
        <v>9.1</v>
      </c>
      <c r="BD864" s="139">
        <f>BC864*AI864/(BG864+BE864+BC864+BA864)</f>
        <v>1.0349385245901639</v>
      </c>
      <c r="BE864" s="139">
        <v>5.5</v>
      </c>
      <c r="BF864" s="139">
        <f>BE864*AI864/100</f>
        <v>0.61049999999999993</v>
      </c>
      <c r="BG864" s="139">
        <v>70.7</v>
      </c>
      <c r="BH864" s="139">
        <f>BG864*AI864/100</f>
        <v>7.8476999999999997</v>
      </c>
      <c r="BI864" s="272">
        <v>0.96</v>
      </c>
      <c r="BJ864" s="117" t="s">
        <v>793</v>
      </c>
      <c r="BK864" s="211" t="s">
        <v>409</v>
      </c>
      <c r="BL864" s="211" t="s">
        <v>409</v>
      </c>
      <c r="BM864" s="211">
        <v>836</v>
      </c>
      <c r="BN864" s="211">
        <v>3.8</v>
      </c>
      <c r="BO864" s="211">
        <v>96.2</v>
      </c>
      <c r="BP864" s="211" t="s">
        <v>409</v>
      </c>
      <c r="BQ864" s="211" t="s">
        <v>409</v>
      </c>
      <c r="BR864" s="211" t="s">
        <v>409</v>
      </c>
      <c r="BS864" s="211" t="s">
        <v>409</v>
      </c>
      <c r="BT864" s="210">
        <v>0</v>
      </c>
      <c r="BU864" s="258">
        <v>15.647683603757471</v>
      </c>
      <c r="BV864" s="138">
        <v>0.60138461538461541</v>
      </c>
    </row>
    <row r="865" spans="1:74">
      <c r="A865" s="116">
        <v>112</v>
      </c>
      <c r="B865" s="116">
        <f>COUNTIFS($D$2:D865,D865,$F$2:F865,F865)</f>
        <v>1</v>
      </c>
      <c r="C865" s="189">
        <v>10484</v>
      </c>
      <c r="D865" s="154" t="s">
        <v>1571</v>
      </c>
      <c r="E865" s="152" t="s">
        <v>1118</v>
      </c>
      <c r="F865" s="152">
        <v>5758201570</v>
      </c>
      <c r="G865" s="152">
        <f t="shared" si="22"/>
        <v>62</v>
      </c>
      <c r="H865" s="152" t="s">
        <v>1570</v>
      </c>
      <c r="I865" s="152" t="s">
        <v>1569</v>
      </c>
      <c r="J865" s="194" t="s">
        <v>1230</v>
      </c>
      <c r="K865" s="152" t="s">
        <v>670</v>
      </c>
      <c r="L865" s="152">
        <v>10</v>
      </c>
      <c r="M865" s="152" t="s">
        <v>906</v>
      </c>
      <c r="N865" s="152" t="s">
        <v>409</v>
      </c>
      <c r="O865" s="152"/>
      <c r="P865" s="152" t="s">
        <v>1567</v>
      </c>
      <c r="Q865" s="152"/>
      <c r="R865" s="152"/>
      <c r="S865" s="261" t="s">
        <v>1477</v>
      </c>
      <c r="T865" s="261" t="s">
        <v>1515</v>
      </c>
      <c r="U865" s="261" t="s">
        <v>1477</v>
      </c>
      <c r="V865" s="264" t="s">
        <v>1514</v>
      </c>
      <c r="W865" s="261" t="s">
        <v>1511</v>
      </c>
      <c r="X865" s="260" t="s">
        <v>1477</v>
      </c>
      <c r="Y865" s="260" t="s">
        <v>1477</v>
      </c>
      <c r="AB865" s="112"/>
      <c r="AC865" s="218">
        <v>27552</v>
      </c>
      <c r="AD865" s="217">
        <v>276</v>
      </c>
      <c r="AG865" s="127" t="s">
        <v>1568</v>
      </c>
      <c r="AH865" s="126">
        <v>46</v>
      </c>
      <c r="AI865" s="125">
        <v>34.5</v>
      </c>
      <c r="AJ865" s="124">
        <v>18.5</v>
      </c>
      <c r="AK865" s="116">
        <v>38</v>
      </c>
      <c r="AL865" s="144">
        <v>0.3</v>
      </c>
      <c r="AM865" s="116">
        <v>0.6</v>
      </c>
      <c r="AN865" s="116" t="s">
        <v>124</v>
      </c>
      <c r="AO865" s="265">
        <v>9.6</v>
      </c>
      <c r="AP865" s="119">
        <v>0.17</v>
      </c>
      <c r="AQ865" s="116">
        <v>51.9</v>
      </c>
      <c r="AR865" s="116">
        <v>48.5</v>
      </c>
      <c r="AS865" s="142">
        <f t="shared" si="21"/>
        <v>1.0701030927835051</v>
      </c>
      <c r="AT865" s="120">
        <v>0.4</v>
      </c>
      <c r="AU865" s="116" t="s">
        <v>124</v>
      </c>
      <c r="AV865" s="116">
        <v>7.2</v>
      </c>
      <c r="AW865" s="119">
        <v>13.8</v>
      </c>
      <c r="AX865" s="140">
        <f t="shared" si="19"/>
        <v>16.146348484848485</v>
      </c>
      <c r="AY865" s="116">
        <v>88.9</v>
      </c>
      <c r="AZ865" s="116">
        <v>33906</v>
      </c>
      <c r="BA865" s="140">
        <f>100-AY865</f>
        <v>11.099999999999994</v>
      </c>
      <c r="BB865" s="140">
        <f t="shared" si="20"/>
        <v>30.394848484848485</v>
      </c>
      <c r="BC865" s="139">
        <v>19.899999999999999</v>
      </c>
      <c r="BD865" s="139">
        <f>BC865*AI865/(BG865+BE865+BC865+BA865)</f>
        <v>6.9348484848484846</v>
      </c>
      <c r="BE865" s="139">
        <v>26.7</v>
      </c>
      <c r="BF865" s="139">
        <f>BE865*AI865/100</f>
        <v>9.2114999999999991</v>
      </c>
      <c r="BG865" s="139">
        <v>41.3</v>
      </c>
      <c r="BH865" s="139">
        <f>BG865*AI865/100</f>
        <v>14.2485</v>
      </c>
      <c r="BI865" s="272">
        <v>0.71</v>
      </c>
      <c r="BJ865" s="117" t="s">
        <v>172</v>
      </c>
      <c r="BK865" s="211">
        <v>8.6999999999999993</v>
      </c>
      <c r="BL865" s="214" t="s">
        <v>409</v>
      </c>
      <c r="BM865" s="214" t="s">
        <v>409</v>
      </c>
      <c r="BN865" s="214" t="s">
        <v>409</v>
      </c>
      <c r="BO865" s="214" t="s">
        <v>409</v>
      </c>
      <c r="BP865" s="214" t="s">
        <v>409</v>
      </c>
      <c r="BQ865" s="214" t="s">
        <v>409</v>
      </c>
      <c r="BR865" s="214" t="s">
        <v>409</v>
      </c>
      <c r="BS865" s="214" t="s">
        <v>409</v>
      </c>
      <c r="BT865" s="214" t="s">
        <v>409</v>
      </c>
      <c r="BU865" s="258">
        <v>26.402928801704824</v>
      </c>
      <c r="BV865" s="138">
        <v>0.15339682539682539</v>
      </c>
    </row>
    <row r="866" spans="1:74">
      <c r="A866" s="116">
        <v>113</v>
      </c>
      <c r="B866" s="116">
        <f>COUNTIFS($D$2:D866,D866,$F$2:F866,F866)</f>
        <v>1</v>
      </c>
      <c r="C866" s="189">
        <v>10488</v>
      </c>
      <c r="D866" s="154" t="s">
        <v>970</v>
      </c>
      <c r="E866" s="152" t="s">
        <v>865</v>
      </c>
      <c r="F866" s="152">
        <v>476125424</v>
      </c>
      <c r="G866" s="152">
        <f t="shared" si="22"/>
        <v>72</v>
      </c>
      <c r="H866" s="152" t="s">
        <v>1563</v>
      </c>
      <c r="I866" s="152" t="s">
        <v>968</v>
      </c>
      <c r="J866" s="153" t="s">
        <v>812</v>
      </c>
      <c r="K866" s="152" t="s">
        <v>670</v>
      </c>
      <c r="L866" s="152">
        <v>33</v>
      </c>
      <c r="M866" s="152">
        <v>1</v>
      </c>
      <c r="N866" s="152" t="s">
        <v>409</v>
      </c>
      <c r="O866" s="152"/>
      <c r="P866" s="152" t="s">
        <v>1567</v>
      </c>
      <c r="Q866" s="152"/>
      <c r="R866" s="152"/>
      <c r="S866" s="261" t="s">
        <v>1477</v>
      </c>
      <c r="T866" s="261" t="s">
        <v>1477</v>
      </c>
      <c r="U866" s="261" t="s">
        <v>1477</v>
      </c>
      <c r="V866" s="262" t="s">
        <v>1502</v>
      </c>
      <c r="W866" s="261" t="s">
        <v>1477</v>
      </c>
      <c r="X866" s="260" t="s">
        <v>1477</v>
      </c>
      <c r="Y866" s="260" t="s">
        <v>1477</v>
      </c>
      <c r="Z866" s="112" t="s">
        <v>1244</v>
      </c>
      <c r="AB866" s="112"/>
      <c r="AC866" s="218">
        <v>2574</v>
      </c>
      <c r="AD866" s="217">
        <v>26</v>
      </c>
      <c r="AG866" s="127" t="s">
        <v>777</v>
      </c>
      <c r="AH866" s="126">
        <v>58.3</v>
      </c>
      <c r="AI866" s="125">
        <v>33.299999999999997</v>
      </c>
      <c r="AJ866" s="124">
        <v>5.0999999999999996</v>
      </c>
      <c r="AK866" s="116">
        <v>40.4</v>
      </c>
      <c r="AL866" s="144">
        <v>2.2000000000000002</v>
      </c>
      <c r="AM866" s="116">
        <v>3.8</v>
      </c>
      <c r="AN866" s="116" t="s">
        <v>124</v>
      </c>
      <c r="AO866" s="265">
        <v>25</v>
      </c>
      <c r="AP866" s="119" t="s">
        <v>124</v>
      </c>
      <c r="AQ866" s="116">
        <v>47.1</v>
      </c>
      <c r="AR866" s="116">
        <v>52.9</v>
      </c>
      <c r="AS866" s="142">
        <f t="shared" si="21"/>
        <v>0.89035916824196604</v>
      </c>
      <c r="AT866" s="120" t="s">
        <v>124</v>
      </c>
      <c r="AU866" s="116" t="s">
        <v>124</v>
      </c>
      <c r="AV866" s="116">
        <v>1</v>
      </c>
      <c r="AW866" s="119">
        <v>0.9</v>
      </c>
      <c r="AX866" s="140">
        <f t="shared" si="19"/>
        <v>22.404442036836397</v>
      </c>
      <c r="AY866" s="259" t="s">
        <v>124</v>
      </c>
      <c r="AZ866" s="259" t="s">
        <v>124</v>
      </c>
      <c r="BA866" s="259" t="s">
        <v>124</v>
      </c>
      <c r="BB866" s="140">
        <f t="shared" si="20"/>
        <v>33.29999999999999</v>
      </c>
      <c r="BC866" s="139">
        <v>39.6</v>
      </c>
      <c r="BD866" s="139">
        <f>BC866*AI866/(BG866+BE866+BC866)</f>
        <v>14.286890574214514</v>
      </c>
      <c r="BE866" s="139">
        <v>22.5</v>
      </c>
      <c r="BF866" s="139">
        <f>BE866*AI866/(BG866+BE866+BC866)</f>
        <v>8.1175514626218828</v>
      </c>
      <c r="BG866" s="139">
        <v>30.2</v>
      </c>
      <c r="BH866" s="139">
        <f>BG866*AI866/(BG866+BE866+BC866)</f>
        <v>10.895557963163593</v>
      </c>
      <c r="BI866" s="259" t="s">
        <v>124</v>
      </c>
      <c r="BJ866" s="117" t="s">
        <v>173</v>
      </c>
      <c r="BK866" s="211" t="s">
        <v>409</v>
      </c>
      <c r="BL866" s="211" t="s">
        <v>409</v>
      </c>
      <c r="BM866" s="211">
        <v>150</v>
      </c>
      <c r="BN866" s="211">
        <v>37.299999999999997</v>
      </c>
      <c r="BO866" s="211">
        <v>62.7</v>
      </c>
      <c r="BP866" s="211" t="s">
        <v>409</v>
      </c>
      <c r="BQ866" s="211" t="s">
        <v>409</v>
      </c>
      <c r="BR866" s="211" t="s">
        <v>409</v>
      </c>
      <c r="BS866" s="211" t="s">
        <v>409</v>
      </c>
      <c r="BT866" s="210">
        <v>0</v>
      </c>
      <c r="BU866" s="258">
        <v>39.782172542275724</v>
      </c>
      <c r="BV866" s="138">
        <v>4.0231884057971012E-2</v>
      </c>
    </row>
    <row r="867" spans="1:74">
      <c r="A867" s="116">
        <v>114</v>
      </c>
      <c r="B867" s="116">
        <f>COUNTIFS($D$2:D867,D867,$F$2:F867,F867)</f>
        <v>1</v>
      </c>
      <c r="C867" s="189">
        <v>10489</v>
      </c>
      <c r="D867" s="154" t="s">
        <v>1566</v>
      </c>
      <c r="E867" s="152" t="s">
        <v>838</v>
      </c>
      <c r="F867" s="152">
        <v>5910280662</v>
      </c>
      <c r="G867" s="152">
        <f t="shared" si="22"/>
        <v>60</v>
      </c>
      <c r="H867" s="152" t="s">
        <v>1563</v>
      </c>
      <c r="I867" s="152" t="s">
        <v>1565</v>
      </c>
      <c r="J867" s="153" t="s">
        <v>812</v>
      </c>
      <c r="K867" s="152" t="s">
        <v>670</v>
      </c>
      <c r="L867" s="152">
        <v>20</v>
      </c>
      <c r="M867" s="152">
        <v>6</v>
      </c>
      <c r="N867" s="152" t="s">
        <v>409</v>
      </c>
      <c r="O867" s="152"/>
      <c r="P867" s="152" t="s">
        <v>1527</v>
      </c>
      <c r="Q867" s="152"/>
      <c r="R867" s="152"/>
      <c r="S867" s="261" t="s">
        <v>1521</v>
      </c>
      <c r="T867" s="261" t="s">
        <v>1515</v>
      </c>
      <c r="U867" s="261" t="s">
        <v>1477</v>
      </c>
      <c r="V867" s="264" t="s">
        <v>1514</v>
      </c>
      <c r="W867" s="261" t="s">
        <v>1511</v>
      </c>
      <c r="X867" s="260" t="s">
        <v>1477</v>
      </c>
      <c r="Y867" s="260" t="s">
        <v>1477</v>
      </c>
      <c r="AB867" s="112"/>
      <c r="AC867" s="218">
        <v>79290</v>
      </c>
      <c r="AD867" s="217">
        <v>19823</v>
      </c>
      <c r="AG867" s="127" t="s">
        <v>781</v>
      </c>
      <c r="AH867" s="126">
        <v>0.2</v>
      </c>
      <c r="AI867" s="125">
        <v>3.1</v>
      </c>
      <c r="AJ867" s="124">
        <v>95.5</v>
      </c>
      <c r="AK867" s="116">
        <v>0.1</v>
      </c>
      <c r="AL867" s="144">
        <v>0</v>
      </c>
      <c r="AM867" s="116" t="s">
        <v>124</v>
      </c>
      <c r="AN867" s="116" t="s">
        <v>124</v>
      </c>
      <c r="AO867" s="265" t="s">
        <v>124</v>
      </c>
      <c r="AP867" s="119" t="s">
        <v>124</v>
      </c>
      <c r="AQ867" s="116" t="s">
        <v>124</v>
      </c>
      <c r="AR867" s="116" t="s">
        <v>124</v>
      </c>
      <c r="AS867" s="142" t="s">
        <v>124</v>
      </c>
      <c r="AT867" s="120">
        <v>0</v>
      </c>
      <c r="AU867" s="116" t="s">
        <v>124</v>
      </c>
      <c r="AV867" s="116" t="s">
        <v>124</v>
      </c>
      <c r="AW867" s="119" t="s">
        <v>124</v>
      </c>
      <c r="AX867" s="140">
        <f t="shared" si="19"/>
        <v>2.757461060142711</v>
      </c>
      <c r="AY867" s="118">
        <v>99</v>
      </c>
      <c r="AZ867" s="118">
        <v>44910</v>
      </c>
      <c r="BA867" s="140">
        <f>100-AY867</f>
        <v>1</v>
      </c>
      <c r="BB867" s="140">
        <f t="shared" si="20"/>
        <v>3.011661060142711</v>
      </c>
      <c r="BC867" s="118">
        <v>2.6</v>
      </c>
      <c r="BD867" s="139">
        <f>BC867*AI867/(BG867+BE867+BC867+BA867)</f>
        <v>8.2161060142711531E-2</v>
      </c>
      <c r="BE867" s="118">
        <v>86.3</v>
      </c>
      <c r="BF867" s="139">
        <f>BE867*AI867/100</f>
        <v>2.6752999999999996</v>
      </c>
      <c r="BG867" s="118">
        <v>8.1999999999999993</v>
      </c>
      <c r="BH867" s="139">
        <f>BG867*AI867/100</f>
        <v>0.25419999999999998</v>
      </c>
      <c r="BI867" s="118">
        <v>0.01</v>
      </c>
      <c r="BJ867" s="116" t="s">
        <v>778</v>
      </c>
      <c r="BK867" s="211">
        <v>279.2</v>
      </c>
      <c r="BL867" s="211" t="s">
        <v>409</v>
      </c>
      <c r="BM867" s="211">
        <v>100187</v>
      </c>
      <c r="BN867" s="211">
        <v>95.1</v>
      </c>
      <c r="BO867" s="211">
        <v>4.9000000000000004</v>
      </c>
      <c r="BP867" s="211" t="s">
        <v>409</v>
      </c>
      <c r="BQ867" s="211" t="s">
        <v>409</v>
      </c>
      <c r="BR867" s="211" t="s">
        <v>409</v>
      </c>
      <c r="BS867" s="211" t="s">
        <v>409</v>
      </c>
      <c r="BT867" s="210">
        <v>0</v>
      </c>
      <c r="BU867" s="258">
        <v>88.73189287967682</v>
      </c>
      <c r="BV867" s="138">
        <v>21.518920634920637</v>
      </c>
    </row>
    <row r="868" spans="1:74">
      <c r="A868" s="116">
        <v>115</v>
      </c>
      <c r="B868" s="116">
        <f>COUNTIFS($D$2:D868,D868,$F$2:F868,F868)</f>
        <v>4</v>
      </c>
      <c r="C868" s="189">
        <v>10490</v>
      </c>
      <c r="D868" s="154" t="s">
        <v>1564</v>
      </c>
      <c r="E868" s="152" t="s">
        <v>1196</v>
      </c>
      <c r="F868" s="152">
        <v>5503252018</v>
      </c>
      <c r="G868" s="152">
        <f t="shared" si="22"/>
        <v>64</v>
      </c>
      <c r="H868" s="152" t="s">
        <v>1563</v>
      </c>
      <c r="I868" s="152" t="s">
        <v>60</v>
      </c>
      <c r="J868" s="153" t="s">
        <v>812</v>
      </c>
      <c r="K868" s="152" t="s">
        <v>670</v>
      </c>
      <c r="L868" s="152">
        <v>7</v>
      </c>
      <c r="M868" s="152">
        <v>1</v>
      </c>
      <c r="N868" s="152" t="s">
        <v>409</v>
      </c>
      <c r="O868" s="152"/>
      <c r="P868" s="152" t="s">
        <v>1527</v>
      </c>
      <c r="Q868" s="152"/>
      <c r="R868" s="152"/>
      <c r="S868" s="261" t="s">
        <v>1477</v>
      </c>
      <c r="T868" s="261" t="s">
        <v>1477</v>
      </c>
      <c r="U868" s="261" t="s">
        <v>1477</v>
      </c>
      <c r="V868" s="262" t="s">
        <v>1502</v>
      </c>
      <c r="W868" s="261" t="s">
        <v>1477</v>
      </c>
      <c r="X868" s="260" t="s">
        <v>1477</v>
      </c>
      <c r="Y868" s="260" t="s">
        <v>1477</v>
      </c>
      <c r="AB868" s="112"/>
      <c r="AC868" s="218" t="s">
        <v>1477</v>
      </c>
      <c r="AD868" s="217" t="s">
        <v>1477</v>
      </c>
      <c r="AG868" s="127" t="s">
        <v>781</v>
      </c>
      <c r="AH868" s="126">
        <v>78.7</v>
      </c>
      <c r="AI868" s="125">
        <v>18.2</v>
      </c>
      <c r="AJ868" s="124">
        <v>2.1</v>
      </c>
      <c r="AK868" s="116">
        <v>66.7</v>
      </c>
      <c r="AL868" s="144">
        <v>1.9</v>
      </c>
      <c r="AM868" s="116">
        <v>2.5</v>
      </c>
      <c r="AN868" s="116" t="s">
        <v>124</v>
      </c>
      <c r="AO868" s="265">
        <v>7.8</v>
      </c>
      <c r="AP868" s="119" t="s">
        <v>124</v>
      </c>
      <c r="AQ868" s="116">
        <v>36.200000000000003</v>
      </c>
      <c r="AR868" s="116">
        <v>63.8</v>
      </c>
      <c r="AS868" s="142">
        <f>AQ868/AR868</f>
        <v>0.56739811912225713</v>
      </c>
      <c r="AT868" s="120" t="s">
        <v>124</v>
      </c>
      <c r="AU868" s="116" t="s">
        <v>124</v>
      </c>
      <c r="AV868" s="116">
        <v>0.9</v>
      </c>
      <c r="AW868" s="119">
        <v>0.7</v>
      </c>
      <c r="AX868" s="140">
        <f t="shared" si="19"/>
        <v>10.201388888888888</v>
      </c>
      <c r="AY868" s="259" t="s">
        <v>124</v>
      </c>
      <c r="AZ868" s="259" t="s">
        <v>124</v>
      </c>
      <c r="BA868" s="259" t="s">
        <v>124</v>
      </c>
      <c r="BB868" s="140">
        <f t="shared" si="20"/>
        <v>18.199999999999996</v>
      </c>
      <c r="BC868" s="118">
        <v>17.899999999999999</v>
      </c>
      <c r="BD868" s="139">
        <f>BC868*AI868/(BG868+BE868+BC868)</f>
        <v>3.2319444444444438</v>
      </c>
      <c r="BE868" s="118">
        <v>38.6</v>
      </c>
      <c r="BF868" s="139">
        <f>BE868*AI868/(BG868+BE868+BC868)</f>
        <v>6.9694444444444432</v>
      </c>
      <c r="BG868" s="118">
        <v>44.3</v>
      </c>
      <c r="BH868" s="139">
        <f>BG868*AI868/(BG868+BE868+BC868)</f>
        <v>7.9986111111111091</v>
      </c>
      <c r="BI868" s="259" t="s">
        <v>124</v>
      </c>
      <c r="BJ868" s="117" t="s">
        <v>793</v>
      </c>
      <c r="BK868" s="211" t="s">
        <v>409</v>
      </c>
      <c r="BL868" s="211" t="s">
        <v>409</v>
      </c>
      <c r="BM868" s="211">
        <v>144</v>
      </c>
      <c r="BN868" s="211">
        <v>20.8</v>
      </c>
      <c r="BO868" s="211">
        <v>79.2</v>
      </c>
      <c r="BP868" s="211" t="s">
        <v>409</v>
      </c>
      <c r="BQ868" s="211" t="s">
        <v>409</v>
      </c>
      <c r="BR868" s="211" t="s">
        <v>409</v>
      </c>
      <c r="BS868" s="211" t="s">
        <v>409</v>
      </c>
      <c r="BT868" s="210">
        <v>0</v>
      </c>
      <c r="BU868" s="258">
        <v>25.279329608938546</v>
      </c>
      <c r="BV868" s="138">
        <v>3.4807692307692303E-2</v>
      </c>
    </row>
    <row r="869" spans="1:74">
      <c r="A869" s="116">
        <v>116</v>
      </c>
      <c r="B869" s="116">
        <f>COUNTIFS($D$2:D869,D869,$F$2:F869,F869)</f>
        <v>1</v>
      </c>
      <c r="C869" s="189">
        <v>10507</v>
      </c>
      <c r="D869" s="154" t="s">
        <v>1562</v>
      </c>
      <c r="E869" s="152" t="s">
        <v>1561</v>
      </c>
      <c r="F869" s="152">
        <v>5709262383</v>
      </c>
      <c r="G869" s="152">
        <f t="shared" si="22"/>
        <v>62</v>
      </c>
      <c r="H869" s="152" t="s">
        <v>1560</v>
      </c>
      <c r="I869" s="152" t="s">
        <v>55</v>
      </c>
      <c r="J869" s="153" t="s">
        <v>812</v>
      </c>
      <c r="K869" s="152" t="s">
        <v>670</v>
      </c>
      <c r="L869" s="152">
        <v>5</v>
      </c>
      <c r="M869" s="152" t="s">
        <v>919</v>
      </c>
      <c r="N869" s="152" t="s">
        <v>409</v>
      </c>
      <c r="O869" s="152"/>
      <c r="P869" s="152" t="s">
        <v>1527</v>
      </c>
      <c r="Q869" s="152"/>
      <c r="R869" s="152"/>
      <c r="S869" s="260" t="s">
        <v>1477</v>
      </c>
      <c r="T869" s="260" t="s">
        <v>1477</v>
      </c>
      <c r="U869" s="260" t="s">
        <v>1477</v>
      </c>
      <c r="V869" s="262" t="s">
        <v>1502</v>
      </c>
      <c r="W869" s="260" t="s">
        <v>1477</v>
      </c>
      <c r="X869" s="260" t="s">
        <v>1477</v>
      </c>
      <c r="Y869" s="260" t="s">
        <v>1477</v>
      </c>
      <c r="AB869" s="116"/>
      <c r="AC869" s="218">
        <v>145330</v>
      </c>
      <c r="AD869" s="217">
        <v>145</v>
      </c>
      <c r="AE869" s="218" t="s">
        <v>1477</v>
      </c>
      <c r="AF869" s="218" t="s">
        <v>1477</v>
      </c>
      <c r="AG869" s="127" t="s">
        <v>781</v>
      </c>
      <c r="AH869" s="126">
        <v>68.5</v>
      </c>
      <c r="AI869" s="125">
        <v>26.4</v>
      </c>
      <c r="AJ869" s="124">
        <v>2.6</v>
      </c>
      <c r="AK869" s="116" t="s">
        <v>124</v>
      </c>
      <c r="AL869" s="116" t="s">
        <v>124</v>
      </c>
      <c r="AM869" s="116" t="s">
        <v>124</v>
      </c>
      <c r="AN869" s="116" t="s">
        <v>124</v>
      </c>
      <c r="AO869" s="116" t="s">
        <v>124</v>
      </c>
      <c r="AP869" s="119" t="s">
        <v>124</v>
      </c>
      <c r="AQ869" s="116" t="s">
        <v>124</v>
      </c>
      <c r="AR869" s="116" t="s">
        <v>124</v>
      </c>
      <c r="AS869" s="142" t="s">
        <v>124</v>
      </c>
      <c r="AT869" s="120" t="s">
        <v>124</v>
      </c>
      <c r="AU869" s="116" t="s">
        <v>124</v>
      </c>
      <c r="AV869" s="116" t="s">
        <v>124</v>
      </c>
      <c r="AW869" s="119" t="s">
        <v>124</v>
      </c>
      <c r="AX869" s="140" t="s">
        <v>124</v>
      </c>
      <c r="AY869" s="259" t="s">
        <v>124</v>
      </c>
      <c r="AZ869" s="259" t="s">
        <v>124</v>
      </c>
      <c r="BA869" s="259" t="s">
        <v>124</v>
      </c>
      <c r="BB869" s="259" t="s">
        <v>124</v>
      </c>
      <c r="BC869" s="259" t="s">
        <v>124</v>
      </c>
      <c r="BD869" s="259" t="s">
        <v>124</v>
      </c>
      <c r="BE869" s="259" t="s">
        <v>124</v>
      </c>
      <c r="BF869" s="259" t="s">
        <v>124</v>
      </c>
      <c r="BG869" s="259" t="s">
        <v>124</v>
      </c>
      <c r="BH869" s="259" t="s">
        <v>124</v>
      </c>
      <c r="BI869" s="259" t="s">
        <v>124</v>
      </c>
      <c r="BJ869" s="116" t="s">
        <v>793</v>
      </c>
      <c r="BK869" s="211">
        <v>8.1999999999999993</v>
      </c>
      <c r="BL869" s="211" t="s">
        <v>409</v>
      </c>
      <c r="BM869" s="211">
        <v>349</v>
      </c>
      <c r="BN869" s="211">
        <v>11.2</v>
      </c>
      <c r="BO869" s="211">
        <v>88.8</v>
      </c>
      <c r="BP869" s="211" t="s">
        <v>409</v>
      </c>
      <c r="BQ869" s="211" t="s">
        <v>409</v>
      </c>
      <c r="BR869" s="211" t="s">
        <v>409</v>
      </c>
      <c r="BS869" s="211" t="s">
        <v>409</v>
      </c>
      <c r="BT869" s="210">
        <v>0</v>
      </c>
      <c r="BU869" s="258">
        <v>39.4</v>
      </c>
      <c r="BV869" s="138">
        <v>0.3</v>
      </c>
    </row>
    <row r="870" spans="1:74">
      <c r="A870" s="116">
        <v>117</v>
      </c>
      <c r="B870" s="116">
        <f>COUNTIFS($D$2:D870,D870,$F$2:F870,F870)</f>
        <v>1</v>
      </c>
      <c r="C870" s="189">
        <v>10508</v>
      </c>
      <c r="D870" s="154" t="s">
        <v>241</v>
      </c>
      <c r="E870" s="152" t="s">
        <v>1086</v>
      </c>
      <c r="F870" s="152">
        <v>405728476</v>
      </c>
      <c r="G870" s="152">
        <f t="shared" si="22"/>
        <v>79</v>
      </c>
      <c r="H870" s="152" t="s">
        <v>1560</v>
      </c>
      <c r="I870" s="152" t="s">
        <v>243</v>
      </c>
      <c r="J870" s="194" t="s">
        <v>1031</v>
      </c>
      <c r="K870" s="152" t="s">
        <v>670</v>
      </c>
      <c r="L870" s="152">
        <v>12</v>
      </c>
      <c r="M870" s="152" t="s">
        <v>860</v>
      </c>
      <c r="N870" s="152" t="s">
        <v>409</v>
      </c>
      <c r="O870" s="152"/>
      <c r="P870" s="152" t="s">
        <v>1527</v>
      </c>
      <c r="Q870" s="152"/>
      <c r="R870" s="152"/>
      <c r="S870" s="261" t="s">
        <v>1493</v>
      </c>
      <c r="T870" s="261" t="s">
        <v>1515</v>
      </c>
      <c r="U870" s="261" t="s">
        <v>1477</v>
      </c>
      <c r="V870" s="264" t="s">
        <v>1514</v>
      </c>
      <c r="W870" s="261" t="s">
        <v>1511</v>
      </c>
      <c r="X870" s="260" t="s">
        <v>1477</v>
      </c>
      <c r="Y870" s="260" t="s">
        <v>1477</v>
      </c>
      <c r="Z870" s="112" t="s">
        <v>1244</v>
      </c>
      <c r="AB870" s="116"/>
      <c r="AC870" s="218">
        <v>3907</v>
      </c>
      <c r="AD870" s="217">
        <v>52</v>
      </c>
      <c r="AE870" s="218" t="s">
        <v>1477</v>
      </c>
      <c r="AF870" s="218" t="s">
        <v>1477</v>
      </c>
      <c r="AG870" s="127" t="s">
        <v>801</v>
      </c>
      <c r="AH870" s="126">
        <v>17.100000000000001</v>
      </c>
      <c r="AI870" s="125">
        <v>20.3</v>
      </c>
      <c r="AJ870" s="124">
        <v>61.3</v>
      </c>
      <c r="AK870" s="116">
        <v>10.9</v>
      </c>
      <c r="AL870" s="144">
        <v>1</v>
      </c>
      <c r="AM870" s="116">
        <v>5.7</v>
      </c>
      <c r="AN870" s="116" t="s">
        <v>124</v>
      </c>
      <c r="AO870" s="265">
        <v>13.5</v>
      </c>
      <c r="AP870" s="119">
        <v>7.0000000000000007E-2</v>
      </c>
      <c r="AQ870" s="116">
        <v>46.2</v>
      </c>
      <c r="AR870" s="116">
        <v>53.8</v>
      </c>
      <c r="AS870" s="142">
        <f t="shared" ref="AS870:AS887" si="23">AQ870/AR870</f>
        <v>0.858736059479554</v>
      </c>
      <c r="AT870" s="120">
        <v>0.2</v>
      </c>
      <c r="AU870" s="116" t="s">
        <v>124</v>
      </c>
      <c r="AV870" s="116">
        <v>21.8</v>
      </c>
      <c r="AW870" s="119">
        <v>28.3</v>
      </c>
      <c r="AX870" s="140">
        <f t="shared" ref="AX870:AX901" si="24">BD870+BF870</f>
        <v>9.3327370370370382</v>
      </c>
      <c r="AY870" s="118">
        <v>90.9</v>
      </c>
      <c r="AZ870" s="118">
        <v>54984</v>
      </c>
      <c r="BA870" s="140">
        <f>100-AY870</f>
        <v>9.0999999999999943</v>
      </c>
      <c r="BB870" s="140">
        <f t="shared" ref="BB870:BB901" si="25">BD870+BF870+BH870</f>
        <v>18.021137037037036</v>
      </c>
      <c r="BC870" s="139">
        <v>23.4</v>
      </c>
      <c r="BD870" s="139">
        <f>BC870*AI870/(BG870+BE870+BC870+BA870)</f>
        <v>4.8870370370370377</v>
      </c>
      <c r="BE870" s="139">
        <v>21.9</v>
      </c>
      <c r="BF870" s="139">
        <f>BE870*AI870/100</f>
        <v>4.4456999999999995</v>
      </c>
      <c r="BG870" s="139">
        <v>42.8</v>
      </c>
      <c r="BH870" s="139">
        <f>BG870*AI870/100</f>
        <v>8.6883999999999997</v>
      </c>
      <c r="BI870" s="118">
        <v>0.59</v>
      </c>
      <c r="BJ870" s="116" t="s">
        <v>789</v>
      </c>
      <c r="BK870" s="211" t="s">
        <v>409</v>
      </c>
      <c r="BL870" s="211" t="s">
        <v>409</v>
      </c>
      <c r="BM870" s="211" t="s">
        <v>409</v>
      </c>
      <c r="BN870" s="211" t="s">
        <v>409</v>
      </c>
      <c r="BO870" s="211" t="s">
        <v>409</v>
      </c>
      <c r="BP870" s="211" t="s">
        <v>409</v>
      </c>
      <c r="BQ870" s="211" t="s">
        <v>409</v>
      </c>
      <c r="BR870" s="211" t="s">
        <v>409</v>
      </c>
      <c r="BS870" s="211" t="s">
        <v>409</v>
      </c>
      <c r="BT870" s="211" t="s">
        <v>409</v>
      </c>
      <c r="BU870" s="258">
        <v>6.6718141679535421</v>
      </c>
      <c r="BV870" s="138">
        <v>0.22309090909090909</v>
      </c>
    </row>
    <row r="871" spans="1:74">
      <c r="A871" s="116">
        <v>118</v>
      </c>
      <c r="B871" s="116">
        <f>COUNTIFS($D$2:D871,D871,$F$2:F871,F871)</f>
        <v>2</v>
      </c>
      <c r="C871" s="189">
        <v>10521</v>
      </c>
      <c r="D871" s="154" t="s">
        <v>233</v>
      </c>
      <c r="E871" s="152" t="s">
        <v>1164</v>
      </c>
      <c r="F871" s="152">
        <v>8701246169</v>
      </c>
      <c r="G871" s="152">
        <f t="shared" si="22"/>
        <v>32</v>
      </c>
      <c r="H871" s="152" t="s">
        <v>1555</v>
      </c>
      <c r="I871" s="152" t="s">
        <v>244</v>
      </c>
      <c r="J871" s="153" t="s">
        <v>812</v>
      </c>
      <c r="K871" s="152" t="s">
        <v>670</v>
      </c>
      <c r="L871" s="152">
        <v>8</v>
      </c>
      <c r="M871" s="152" t="s">
        <v>828</v>
      </c>
      <c r="N871" s="152" t="s">
        <v>409</v>
      </c>
      <c r="O871" s="152"/>
      <c r="P871" s="152" t="s">
        <v>1527</v>
      </c>
      <c r="Q871" s="152"/>
      <c r="R871" s="152"/>
      <c r="S871" s="261" t="s">
        <v>1521</v>
      </c>
      <c r="T871" s="261" t="s">
        <v>1515</v>
      </c>
      <c r="U871" s="261" t="s">
        <v>1477</v>
      </c>
      <c r="V871" s="264" t="s">
        <v>1514</v>
      </c>
      <c r="W871" s="261" t="s">
        <v>1511</v>
      </c>
      <c r="X871" s="260" t="s">
        <v>1477</v>
      </c>
      <c r="Y871" s="260" t="s">
        <v>1477</v>
      </c>
      <c r="Z871" s="112" t="s">
        <v>1244</v>
      </c>
      <c r="AB871" s="116"/>
      <c r="AC871" s="218">
        <v>151780</v>
      </c>
      <c r="AD871" s="217">
        <v>11384</v>
      </c>
      <c r="AE871" s="218" t="s">
        <v>1477</v>
      </c>
      <c r="AF871" s="218" t="s">
        <v>1477</v>
      </c>
      <c r="AG871" s="127" t="s">
        <v>807</v>
      </c>
      <c r="AH871" s="126">
        <v>12.3</v>
      </c>
      <c r="AI871" s="125">
        <v>3.1</v>
      </c>
      <c r="AJ871" s="124">
        <v>84.5</v>
      </c>
      <c r="AK871" s="116">
        <v>10.4</v>
      </c>
      <c r="AL871" s="144">
        <v>1</v>
      </c>
      <c r="AM871" s="116">
        <v>7.9</v>
      </c>
      <c r="AN871" s="116" t="s">
        <v>124</v>
      </c>
      <c r="AO871" s="265">
        <v>4</v>
      </c>
      <c r="AP871" s="119">
        <v>0.04</v>
      </c>
      <c r="AQ871" s="116">
        <v>64.599999999999994</v>
      </c>
      <c r="AR871" s="116">
        <v>35.4</v>
      </c>
      <c r="AS871" s="142">
        <f t="shared" si="23"/>
        <v>1.8248587570621468</v>
      </c>
      <c r="AT871" s="120">
        <v>0.2</v>
      </c>
      <c r="AU871" s="116" t="s">
        <v>124</v>
      </c>
      <c r="AV871" s="116">
        <v>29.8</v>
      </c>
      <c r="AW871" s="119">
        <v>20.9</v>
      </c>
      <c r="AX871" s="140">
        <f t="shared" si="24"/>
        <v>1.581</v>
      </c>
      <c r="AY871" s="118">
        <v>92.5</v>
      </c>
      <c r="AZ871" s="118">
        <v>47507</v>
      </c>
      <c r="BA871" s="140">
        <f>100-AY871</f>
        <v>7.5</v>
      </c>
      <c r="BB871" s="140">
        <f t="shared" si="25"/>
        <v>2.7031999999999998</v>
      </c>
      <c r="BC871" s="139">
        <v>30.1</v>
      </c>
      <c r="BD871" s="139">
        <f>BC871*AI871/100</f>
        <v>0.93310000000000004</v>
      </c>
      <c r="BE871" s="139">
        <v>20.9</v>
      </c>
      <c r="BF871" s="139">
        <f>BE871*AI871/100</f>
        <v>0.64789999999999992</v>
      </c>
      <c r="BG871" s="139">
        <v>36.200000000000003</v>
      </c>
      <c r="BH871" s="139">
        <f>BG871*AI871/100</f>
        <v>1.1222000000000001</v>
      </c>
      <c r="BI871" s="118">
        <v>0.39</v>
      </c>
      <c r="BJ871" s="116" t="s">
        <v>778</v>
      </c>
      <c r="BK871" s="211" t="s">
        <v>409</v>
      </c>
      <c r="BL871" s="211" t="s">
        <v>409</v>
      </c>
      <c r="BM871" s="211">
        <v>4897</v>
      </c>
      <c r="BN871" s="211">
        <v>87.5</v>
      </c>
      <c r="BO871" s="211">
        <v>12.5</v>
      </c>
      <c r="BP871" s="211" t="s">
        <v>409</v>
      </c>
      <c r="BQ871" s="211" t="s">
        <v>409</v>
      </c>
      <c r="BR871" s="211" t="s">
        <v>409</v>
      </c>
      <c r="BS871" s="211" t="s">
        <v>409</v>
      </c>
      <c r="BT871" s="210">
        <v>0</v>
      </c>
      <c r="BU871" s="258">
        <v>44.030839233771779</v>
      </c>
      <c r="BV871" s="138">
        <v>2.7412876712328766</v>
      </c>
    </row>
    <row r="872" spans="1:74">
      <c r="A872" s="116">
        <v>119</v>
      </c>
      <c r="B872" s="116">
        <f>COUNTIFS($D$2:D872,D872,$F$2:F872,F872)</f>
        <v>1</v>
      </c>
      <c r="C872" s="189">
        <v>10522</v>
      </c>
      <c r="D872" s="154" t="s">
        <v>242</v>
      </c>
      <c r="E872" s="152" t="s">
        <v>838</v>
      </c>
      <c r="F872" s="152">
        <v>9007035741</v>
      </c>
      <c r="G872" s="152">
        <f t="shared" si="22"/>
        <v>29</v>
      </c>
      <c r="H872" s="152" t="s">
        <v>1555</v>
      </c>
      <c r="I872" s="152" t="s">
        <v>46</v>
      </c>
      <c r="J872" s="153" t="s">
        <v>812</v>
      </c>
      <c r="K872" s="152" t="s">
        <v>670</v>
      </c>
      <c r="L872" s="152">
        <v>24</v>
      </c>
      <c r="M872" s="152" t="s">
        <v>828</v>
      </c>
      <c r="N872" s="152" t="s">
        <v>409</v>
      </c>
      <c r="O872" s="152"/>
      <c r="P872" s="152" t="s">
        <v>1527</v>
      </c>
      <c r="Q872" s="152"/>
      <c r="R872" s="152"/>
      <c r="S872" s="261" t="s">
        <v>1521</v>
      </c>
      <c r="T872" s="261" t="s">
        <v>1515</v>
      </c>
      <c r="U872" s="261" t="s">
        <v>1477</v>
      </c>
      <c r="V872" s="264" t="s">
        <v>1514</v>
      </c>
      <c r="W872" s="261" t="s">
        <v>1511</v>
      </c>
      <c r="X872" s="260" t="s">
        <v>1477</v>
      </c>
      <c r="Y872" s="260" t="s">
        <v>1477</v>
      </c>
      <c r="AB872" s="116"/>
      <c r="AC872" s="218">
        <v>240032</v>
      </c>
      <c r="AD872" s="217">
        <v>60008</v>
      </c>
      <c r="AE872" s="218" t="s">
        <v>1477</v>
      </c>
      <c r="AF872" s="218" t="s">
        <v>1477</v>
      </c>
      <c r="AG872" s="127" t="s">
        <v>777</v>
      </c>
      <c r="AH872" s="126">
        <v>1.5</v>
      </c>
      <c r="AI872" s="125">
        <v>11.4</v>
      </c>
      <c r="AJ872" s="124">
        <v>87.1</v>
      </c>
      <c r="AK872" s="116">
        <v>1.2</v>
      </c>
      <c r="AL872" s="144">
        <v>0.1</v>
      </c>
      <c r="AM872" s="116">
        <v>6.1</v>
      </c>
      <c r="AN872" s="116" t="s">
        <v>124</v>
      </c>
      <c r="AO872" s="265">
        <v>9.3000000000000007</v>
      </c>
      <c r="AP872" s="119">
        <v>0.02</v>
      </c>
      <c r="AQ872" s="116">
        <v>69.2</v>
      </c>
      <c r="AR872" s="116">
        <v>30.9</v>
      </c>
      <c r="AS872" s="142">
        <f t="shared" si="23"/>
        <v>2.2394822006472492</v>
      </c>
      <c r="AT872" s="120">
        <v>0.02</v>
      </c>
      <c r="AU872" s="116" t="s">
        <v>124</v>
      </c>
      <c r="AV872" s="116">
        <v>9.9</v>
      </c>
      <c r="AW872" s="119">
        <v>10.8</v>
      </c>
      <c r="AX872" s="140">
        <f t="shared" si="24"/>
        <v>10.10154</v>
      </c>
      <c r="AY872" s="118">
        <v>93.3</v>
      </c>
      <c r="AZ872" s="118">
        <v>63996</v>
      </c>
      <c r="BA872" s="140">
        <f>100-AY872</f>
        <v>6.7000000000000028</v>
      </c>
      <c r="BB872" s="140">
        <f t="shared" si="25"/>
        <v>10.33296</v>
      </c>
      <c r="BC872" s="139">
        <v>81.2</v>
      </c>
      <c r="BD872" s="139">
        <f>BC872*AI872/100</f>
        <v>9.2568000000000001</v>
      </c>
      <c r="BE872" s="139">
        <v>7.41</v>
      </c>
      <c r="BF872" s="139">
        <f>BE872*AI872/100</f>
        <v>0.84474000000000005</v>
      </c>
      <c r="BG872" s="139">
        <v>2.0299999999999998</v>
      </c>
      <c r="BH872" s="139">
        <f>BG872*AI872/100</f>
        <v>0.23141999999999999</v>
      </c>
      <c r="BI872" s="118">
        <v>0.01</v>
      </c>
      <c r="BJ872" s="118" t="s">
        <v>778</v>
      </c>
      <c r="BK872" s="211" t="s">
        <v>409</v>
      </c>
      <c r="BL872" s="211" t="s">
        <v>409</v>
      </c>
      <c r="BM872" s="211">
        <v>7999</v>
      </c>
      <c r="BN872" s="211">
        <v>80.599999999999994</v>
      </c>
      <c r="BO872" s="211">
        <v>19.399999999999999</v>
      </c>
      <c r="BP872" s="211">
        <v>4.5999999999999996</v>
      </c>
      <c r="BQ872" s="211" t="s">
        <v>411</v>
      </c>
      <c r="BR872" s="211" t="s">
        <v>409</v>
      </c>
      <c r="BS872" s="211">
        <v>1.89</v>
      </c>
      <c r="BT872" s="210">
        <v>0</v>
      </c>
      <c r="BU872" s="258">
        <v>93.428712070919872</v>
      </c>
      <c r="BV872" s="138">
        <v>6.3656000000000006</v>
      </c>
    </row>
    <row r="873" spans="1:74">
      <c r="A873" s="116">
        <v>120</v>
      </c>
      <c r="B873" s="116">
        <f>COUNTIFS($D$2:D873,D873,$F$2:F873,F873)</f>
        <v>3</v>
      </c>
      <c r="C873" s="189">
        <v>10523</v>
      </c>
      <c r="D873" s="154" t="s">
        <v>1559</v>
      </c>
      <c r="E873" s="152" t="s">
        <v>1012</v>
      </c>
      <c r="F873" s="152">
        <v>450515407</v>
      </c>
      <c r="G873" s="152">
        <f t="shared" si="22"/>
        <v>74</v>
      </c>
      <c r="H873" s="152" t="s">
        <v>1555</v>
      </c>
      <c r="I873" s="152" t="s">
        <v>152</v>
      </c>
      <c r="J873" s="153" t="s">
        <v>812</v>
      </c>
      <c r="K873" s="152" t="s">
        <v>670</v>
      </c>
      <c r="L873" s="152">
        <v>5</v>
      </c>
      <c r="M873" s="152" t="s">
        <v>836</v>
      </c>
      <c r="N873" s="152" t="s">
        <v>409</v>
      </c>
      <c r="O873" s="152"/>
      <c r="P873" s="152" t="s">
        <v>1527</v>
      </c>
      <c r="Q873" s="152"/>
      <c r="R873" s="152"/>
      <c r="S873" s="261" t="s">
        <v>1521</v>
      </c>
      <c r="T873" s="261" t="s">
        <v>1515</v>
      </c>
      <c r="U873" s="261" t="s">
        <v>1477</v>
      </c>
      <c r="V873" s="264" t="s">
        <v>1514</v>
      </c>
      <c r="W873" s="261" t="s">
        <v>1511</v>
      </c>
      <c r="X873" s="260" t="s">
        <v>1477</v>
      </c>
      <c r="Y873" s="260" t="s">
        <v>1477</v>
      </c>
      <c r="AB873" s="116"/>
      <c r="AC873" s="218">
        <v>55476</v>
      </c>
      <c r="AD873" s="217">
        <v>4161</v>
      </c>
      <c r="AE873" s="218" t="s">
        <v>1477</v>
      </c>
      <c r="AF873" s="218" t="s">
        <v>1477</v>
      </c>
      <c r="AG873" s="127" t="s">
        <v>1126</v>
      </c>
      <c r="AH873" s="126">
        <v>62.9</v>
      </c>
      <c r="AI873" s="125">
        <v>29.5</v>
      </c>
      <c r="AJ873" s="124">
        <v>4.8</v>
      </c>
      <c r="AK873" s="116">
        <v>54.5</v>
      </c>
      <c r="AL873" s="144">
        <v>0.4</v>
      </c>
      <c r="AM873" s="116">
        <v>0.7</v>
      </c>
      <c r="AN873" s="116" t="s">
        <v>124</v>
      </c>
      <c r="AO873" s="265">
        <v>11.7</v>
      </c>
      <c r="AP873" s="119">
        <v>0.05</v>
      </c>
      <c r="AQ873" s="116">
        <v>52.9</v>
      </c>
      <c r="AR873" s="116">
        <v>47.7</v>
      </c>
      <c r="AS873" s="142">
        <f t="shared" si="23"/>
        <v>1.1090146750524108</v>
      </c>
      <c r="AT873" s="120">
        <v>1.1000000000000001</v>
      </c>
      <c r="AU873" s="116" t="s">
        <v>124</v>
      </c>
      <c r="AV873" s="116">
        <v>35.299999999999997</v>
      </c>
      <c r="AW873" s="119">
        <v>27.2</v>
      </c>
      <c r="AX873" s="140">
        <f t="shared" si="24"/>
        <v>15.853300000000001</v>
      </c>
      <c r="AY873" s="118">
        <v>93.8</v>
      </c>
      <c r="AZ873" s="118">
        <v>61010</v>
      </c>
      <c r="BA873" s="140">
        <f>100-AY873</f>
        <v>6.2000000000000028</v>
      </c>
      <c r="BB873" s="140">
        <f t="shared" si="25"/>
        <v>26.915800000000001</v>
      </c>
      <c r="BC873" s="139">
        <v>7.74</v>
      </c>
      <c r="BD873" s="139">
        <f>BC873*AI873/100</f>
        <v>2.2833000000000001</v>
      </c>
      <c r="BE873" s="139">
        <v>46</v>
      </c>
      <c r="BF873" s="139">
        <f>BE873*AI873/100</f>
        <v>13.57</v>
      </c>
      <c r="BG873" s="139">
        <v>37.5</v>
      </c>
      <c r="BH873" s="139">
        <f>BG873*AI873/100</f>
        <v>11.0625</v>
      </c>
      <c r="BI873" s="118">
        <v>0.92</v>
      </c>
      <c r="BJ873" s="116" t="s">
        <v>793</v>
      </c>
      <c r="BK873" s="211" t="s">
        <v>409</v>
      </c>
      <c r="BL873" s="211" t="s">
        <v>409</v>
      </c>
      <c r="BM873" s="211">
        <v>4019</v>
      </c>
      <c r="BN873" s="211">
        <v>48.4</v>
      </c>
      <c r="BO873" s="211">
        <v>51.6</v>
      </c>
      <c r="BP873" s="211" t="s">
        <v>409</v>
      </c>
      <c r="BQ873" s="211" t="s">
        <v>409</v>
      </c>
      <c r="BR873" s="211" t="s">
        <v>409</v>
      </c>
      <c r="BS873" s="211" t="s">
        <v>409</v>
      </c>
      <c r="BT873" s="210">
        <v>0</v>
      </c>
      <c r="BU873" s="258">
        <v>16.096806018933432</v>
      </c>
      <c r="BV873" s="138">
        <v>1.2390434782608695</v>
      </c>
    </row>
    <row r="874" spans="1:74">
      <c r="A874" s="116">
        <v>121</v>
      </c>
      <c r="B874" s="116">
        <f>COUNTIFS($D$2:D874,D874,$F$2:F874,F874)</f>
        <v>5</v>
      </c>
      <c r="C874" s="189">
        <v>10524</v>
      </c>
      <c r="D874" s="154" t="s">
        <v>1558</v>
      </c>
      <c r="E874" s="152" t="s">
        <v>1293</v>
      </c>
      <c r="F874" s="152">
        <v>455408485</v>
      </c>
      <c r="G874" s="152">
        <f t="shared" si="22"/>
        <v>74</v>
      </c>
      <c r="H874" s="152" t="s">
        <v>1555</v>
      </c>
      <c r="I874" s="152" t="s">
        <v>152</v>
      </c>
      <c r="J874" s="153" t="s">
        <v>812</v>
      </c>
      <c r="K874" s="152" t="s">
        <v>670</v>
      </c>
      <c r="L874" s="152">
        <v>26</v>
      </c>
      <c r="M874" s="152" t="s">
        <v>1557</v>
      </c>
      <c r="N874" s="152" t="s">
        <v>409</v>
      </c>
      <c r="O874" s="152"/>
      <c r="P874" s="152" t="s">
        <v>1527</v>
      </c>
      <c r="Q874" s="152"/>
      <c r="R874" s="152"/>
      <c r="S874" s="261" t="s">
        <v>1521</v>
      </c>
      <c r="T874" s="261" t="s">
        <v>1515</v>
      </c>
      <c r="U874" s="261" t="s">
        <v>1477</v>
      </c>
      <c r="V874" s="264" t="s">
        <v>1514</v>
      </c>
      <c r="W874" s="261" t="s">
        <v>1511</v>
      </c>
      <c r="X874" s="260" t="s">
        <v>1477</v>
      </c>
      <c r="Y874" s="260" t="s">
        <v>1477</v>
      </c>
      <c r="AB874" s="116"/>
      <c r="AC874" s="218">
        <v>15701</v>
      </c>
      <c r="AD874" s="217">
        <v>1178</v>
      </c>
      <c r="AE874" s="218" t="s">
        <v>1477</v>
      </c>
      <c r="AF874" s="218" t="s">
        <v>1477</v>
      </c>
      <c r="AG874" s="127" t="s">
        <v>1126</v>
      </c>
      <c r="AH874" s="126">
        <v>32.200000000000003</v>
      </c>
      <c r="AI874" s="125">
        <v>23.3</v>
      </c>
      <c r="AJ874" s="124">
        <v>41.2</v>
      </c>
      <c r="AK874" s="116">
        <v>24.4</v>
      </c>
      <c r="AL874" s="144">
        <v>1.3</v>
      </c>
      <c r="AM874" s="116">
        <v>5</v>
      </c>
      <c r="AN874" s="116" t="s">
        <v>124</v>
      </c>
      <c r="AO874" s="265">
        <v>2.8</v>
      </c>
      <c r="AP874" s="119">
        <v>0.05</v>
      </c>
      <c r="AQ874" s="116">
        <v>50.6</v>
      </c>
      <c r="AR874" s="116">
        <v>48.6</v>
      </c>
      <c r="AS874" s="142">
        <f t="shared" si="23"/>
        <v>1.0411522633744856</v>
      </c>
      <c r="AT874" s="120">
        <v>0.6</v>
      </c>
      <c r="AU874" s="116" t="s">
        <v>124</v>
      </c>
      <c r="AV874" s="116">
        <v>7</v>
      </c>
      <c r="AW874" s="119">
        <v>10.199999999999999</v>
      </c>
      <c r="AX874" s="140">
        <f t="shared" si="24"/>
        <v>6.5729300000000004</v>
      </c>
      <c r="AY874" s="118">
        <v>87.1</v>
      </c>
      <c r="AZ874" s="118">
        <v>32233</v>
      </c>
      <c r="BA874" s="140">
        <f>100-AY874</f>
        <v>12.900000000000006</v>
      </c>
      <c r="BB874" s="140">
        <f t="shared" si="25"/>
        <v>19.597630000000002</v>
      </c>
      <c r="BC874" s="139">
        <v>3.91</v>
      </c>
      <c r="BD874" s="139">
        <f>BC874*AI874/100</f>
        <v>0.91103000000000012</v>
      </c>
      <c r="BE874" s="139">
        <v>24.3</v>
      </c>
      <c r="BF874" s="139">
        <f>BE874*AI874/100</f>
        <v>5.6619000000000002</v>
      </c>
      <c r="BG874" s="139">
        <v>55.9</v>
      </c>
      <c r="BH874" s="139">
        <f>BG874*AI874/100</f>
        <v>13.024700000000001</v>
      </c>
      <c r="BI874" s="118">
        <v>0.91</v>
      </c>
      <c r="BJ874" s="116" t="s">
        <v>780</v>
      </c>
      <c r="BK874" s="211" t="s">
        <v>409</v>
      </c>
      <c r="BL874" s="211" t="s">
        <v>409</v>
      </c>
      <c r="BM874" s="211">
        <v>457</v>
      </c>
      <c r="BN874" s="211">
        <v>33</v>
      </c>
      <c r="BO874" s="211">
        <v>67</v>
      </c>
      <c r="BP874" s="211">
        <v>1.1000000000000001</v>
      </c>
      <c r="BQ874" s="211">
        <v>203.5</v>
      </c>
      <c r="BR874" s="211" t="s">
        <v>409</v>
      </c>
      <c r="BS874" s="211">
        <v>5.35</v>
      </c>
      <c r="BT874" s="210">
        <v>0</v>
      </c>
      <c r="BU874" s="258">
        <v>0.89601373445250243</v>
      </c>
      <c r="BV874" s="138">
        <v>6.6393442622950813E-2</v>
      </c>
    </row>
    <row r="875" spans="1:74">
      <c r="A875" s="116">
        <v>122</v>
      </c>
      <c r="B875" s="116">
        <f>COUNTIFS($D$2:D875,D875,$F$2:F875,F875)</f>
        <v>1</v>
      </c>
      <c r="C875" s="189">
        <v>10525</v>
      </c>
      <c r="D875" s="154" t="s">
        <v>1556</v>
      </c>
      <c r="E875" s="152" t="s">
        <v>1236</v>
      </c>
      <c r="F875" s="152">
        <v>435303156</v>
      </c>
      <c r="G875" s="152">
        <f t="shared" si="22"/>
        <v>76</v>
      </c>
      <c r="H875" s="152" t="s">
        <v>1555</v>
      </c>
      <c r="I875" s="152" t="s">
        <v>1554</v>
      </c>
      <c r="J875" s="194" t="s">
        <v>1031</v>
      </c>
      <c r="K875" s="152" t="s">
        <v>670</v>
      </c>
      <c r="L875" s="152">
        <v>4</v>
      </c>
      <c r="M875" s="152" t="s">
        <v>994</v>
      </c>
      <c r="N875" s="152" t="s">
        <v>409</v>
      </c>
      <c r="O875" s="152"/>
      <c r="P875" s="152" t="s">
        <v>1527</v>
      </c>
      <c r="Q875" s="152"/>
      <c r="R875" s="152"/>
      <c r="S875" s="261" t="s">
        <v>1477</v>
      </c>
      <c r="T875" s="261" t="s">
        <v>1477</v>
      </c>
      <c r="U875" s="261" t="s">
        <v>1477</v>
      </c>
      <c r="V875" s="262" t="s">
        <v>1502</v>
      </c>
      <c r="W875" s="261" t="s">
        <v>1477</v>
      </c>
      <c r="X875" s="260" t="s">
        <v>1477</v>
      </c>
      <c r="Y875" s="260" t="s">
        <v>1477</v>
      </c>
      <c r="Z875" s="112" t="s">
        <v>1244</v>
      </c>
      <c r="AB875" s="116"/>
      <c r="AC875" s="218">
        <v>1455</v>
      </c>
      <c r="AD875" s="217">
        <v>7</v>
      </c>
      <c r="AE875" s="218" t="s">
        <v>1477</v>
      </c>
      <c r="AF875" s="218" t="s">
        <v>1477</v>
      </c>
      <c r="AG875" s="127" t="s">
        <v>787</v>
      </c>
      <c r="AH875" s="126">
        <v>53.5</v>
      </c>
      <c r="AI875" s="125">
        <v>14.2</v>
      </c>
      <c r="AJ875" s="124">
        <v>21.4</v>
      </c>
      <c r="AK875" s="116">
        <v>45.7</v>
      </c>
      <c r="AL875" s="144">
        <v>1.8</v>
      </c>
      <c r="AM875" s="116">
        <v>3.4</v>
      </c>
      <c r="AN875" s="116" t="s">
        <v>124</v>
      </c>
      <c r="AO875" s="265">
        <v>0</v>
      </c>
      <c r="AP875" s="119" t="s">
        <v>124</v>
      </c>
      <c r="AQ875" s="116">
        <v>49.4</v>
      </c>
      <c r="AR875" s="116">
        <v>50.6</v>
      </c>
      <c r="AS875" s="142">
        <f t="shared" si="23"/>
        <v>0.97628458498023707</v>
      </c>
      <c r="AT875" s="120" t="s">
        <v>124</v>
      </c>
      <c r="AU875" s="116" t="s">
        <v>124</v>
      </c>
      <c r="AV875" s="116">
        <v>0.2</v>
      </c>
      <c r="AW875" s="119">
        <v>0.7</v>
      </c>
      <c r="AX875" s="140">
        <f t="shared" si="24"/>
        <v>6.0462640736949851</v>
      </c>
      <c r="AY875" s="259" t="s">
        <v>124</v>
      </c>
      <c r="AZ875" s="259" t="s">
        <v>124</v>
      </c>
      <c r="BA875" s="259" t="s">
        <v>124</v>
      </c>
      <c r="BB875" s="140">
        <f t="shared" si="25"/>
        <v>14.200000000000001</v>
      </c>
      <c r="BC875" s="118">
        <v>13.8</v>
      </c>
      <c r="BD875" s="139">
        <f>BC875*AI875/(BG875+BE875+BC875)</f>
        <v>2.0057318321392015</v>
      </c>
      <c r="BE875" s="118">
        <v>27.8</v>
      </c>
      <c r="BF875" s="139">
        <f>BE875*AI875/(BG875+BE875+BC875)</f>
        <v>4.0405322415557832</v>
      </c>
      <c r="BG875" s="118">
        <v>56.1</v>
      </c>
      <c r="BH875" s="139">
        <f>BG875*AI875/(BG875+BE875+BC875)</f>
        <v>8.153735926305016</v>
      </c>
      <c r="BI875" s="259" t="s">
        <v>124</v>
      </c>
      <c r="BJ875" s="118" t="s">
        <v>173</v>
      </c>
      <c r="BK875" s="208" t="s">
        <v>409</v>
      </c>
      <c r="BL875" s="208" t="s">
        <v>409</v>
      </c>
      <c r="BM875" s="208" t="s">
        <v>409</v>
      </c>
      <c r="BN875" s="208" t="s">
        <v>409</v>
      </c>
      <c r="BO875" s="208" t="s">
        <v>409</v>
      </c>
      <c r="BP875" s="208" t="s">
        <v>409</v>
      </c>
      <c r="BQ875" s="208" t="s">
        <v>409</v>
      </c>
      <c r="BR875" s="208" t="s">
        <v>409</v>
      </c>
      <c r="BS875" s="208" t="s">
        <v>409</v>
      </c>
      <c r="BT875" s="208" t="s">
        <v>409</v>
      </c>
      <c r="BU875" s="258">
        <v>5.2512802708098256</v>
      </c>
      <c r="BV875" s="138">
        <v>2.75E-2</v>
      </c>
    </row>
    <row r="876" spans="1:74">
      <c r="A876" s="116">
        <v>123</v>
      </c>
      <c r="B876" s="116">
        <f>COUNTIFS($D$2:D876,D876,$F$2:F876,F876)</f>
        <v>1</v>
      </c>
      <c r="C876" s="189">
        <v>10539</v>
      </c>
      <c r="D876" s="154" t="s">
        <v>1553</v>
      </c>
      <c r="E876" s="152" t="s">
        <v>1305</v>
      </c>
      <c r="F876" s="152">
        <v>6403222584</v>
      </c>
      <c r="G876" s="152">
        <f t="shared" si="22"/>
        <v>55</v>
      </c>
      <c r="H876" s="152" t="s">
        <v>1551</v>
      </c>
      <c r="I876" s="152" t="s">
        <v>1552</v>
      </c>
      <c r="J876" s="153" t="s">
        <v>812</v>
      </c>
      <c r="K876" s="152" t="s">
        <v>670</v>
      </c>
      <c r="L876" s="152">
        <v>18</v>
      </c>
      <c r="M876" s="152">
        <v>3</v>
      </c>
      <c r="N876" s="152" t="s">
        <v>409</v>
      </c>
      <c r="O876" s="152"/>
      <c r="P876" s="152" t="s">
        <v>1527</v>
      </c>
      <c r="Q876" s="152"/>
      <c r="R876" s="152"/>
      <c r="S876" s="261" t="s">
        <v>1477</v>
      </c>
      <c r="T876" s="261" t="s">
        <v>1477</v>
      </c>
      <c r="U876" s="261" t="s">
        <v>1477</v>
      </c>
      <c r="V876" s="262" t="s">
        <v>1502</v>
      </c>
      <c r="W876" s="261" t="s">
        <v>1477</v>
      </c>
      <c r="X876" s="260" t="s">
        <v>1477</v>
      </c>
      <c r="Y876" s="260" t="s">
        <v>1477</v>
      </c>
      <c r="AB876" s="116"/>
      <c r="AC876" s="218">
        <v>9837</v>
      </c>
      <c r="AD876" s="217">
        <v>246</v>
      </c>
      <c r="AE876" s="218" t="s">
        <v>1477</v>
      </c>
      <c r="AF876" s="218" t="s">
        <v>1477</v>
      </c>
      <c r="AG876" s="127" t="s">
        <v>781</v>
      </c>
      <c r="AH876" s="126">
        <v>35.299999999999997</v>
      </c>
      <c r="AI876" s="125">
        <v>60.4</v>
      </c>
      <c r="AJ876" s="124">
        <v>2.8</v>
      </c>
      <c r="AK876" s="116">
        <v>25.9</v>
      </c>
      <c r="AL876" s="144">
        <v>1.3</v>
      </c>
      <c r="AM876" s="116">
        <v>3.7</v>
      </c>
      <c r="AN876" s="116" t="s">
        <v>124</v>
      </c>
      <c r="AO876" s="265">
        <v>3.8</v>
      </c>
      <c r="AP876" s="119" t="s">
        <v>124</v>
      </c>
      <c r="AQ876" s="116">
        <v>44.2</v>
      </c>
      <c r="AR876" s="116">
        <v>55.8</v>
      </c>
      <c r="AS876" s="142">
        <f t="shared" si="23"/>
        <v>0.79211469534050183</v>
      </c>
      <c r="AT876" s="120" t="s">
        <v>124</v>
      </c>
      <c r="AU876" s="116" t="s">
        <v>124</v>
      </c>
      <c r="AV876" s="116">
        <v>2.7</v>
      </c>
      <c r="AW876" s="119">
        <v>5.5</v>
      </c>
      <c r="AX876" s="140">
        <f t="shared" si="24"/>
        <v>29.004263959390855</v>
      </c>
      <c r="AY876" s="259" t="s">
        <v>124</v>
      </c>
      <c r="AZ876" s="259" t="s">
        <v>124</v>
      </c>
      <c r="BA876" s="259" t="s">
        <v>124</v>
      </c>
      <c r="BB876" s="140">
        <f t="shared" si="25"/>
        <v>60.399999999999991</v>
      </c>
      <c r="BC876" s="118">
        <v>27.2</v>
      </c>
      <c r="BD876" s="139">
        <f>BC876*AI876/(BG876+BE876+BC876)</f>
        <v>16.678984771573599</v>
      </c>
      <c r="BE876" s="118">
        <v>20.100000000000001</v>
      </c>
      <c r="BF876" s="139">
        <f>BE876*AI876/(BG876+BE876+BC876)</f>
        <v>12.325279187817257</v>
      </c>
      <c r="BG876" s="118">
        <v>51.2</v>
      </c>
      <c r="BH876" s="139">
        <f>BG876*AI876/(BG876+BE876+BC876)</f>
        <v>31.395736040609133</v>
      </c>
      <c r="BI876" s="259" t="s">
        <v>124</v>
      </c>
      <c r="BJ876" s="116" t="s">
        <v>792</v>
      </c>
      <c r="BK876" s="211" t="s">
        <v>409</v>
      </c>
      <c r="BL876" s="211" t="s">
        <v>409</v>
      </c>
      <c r="BM876" s="211">
        <v>150</v>
      </c>
      <c r="BN876" s="211">
        <v>7.3</v>
      </c>
      <c r="BO876" s="211">
        <v>92.7</v>
      </c>
      <c r="BP876" s="211" t="s">
        <v>409</v>
      </c>
      <c r="BQ876" s="211" t="s">
        <v>409</v>
      </c>
      <c r="BR876" s="211" t="s">
        <v>409</v>
      </c>
      <c r="BS876" s="211" t="s">
        <v>409</v>
      </c>
      <c r="BT876" s="210">
        <v>0</v>
      </c>
      <c r="BU876" s="258">
        <v>10.362100576217916</v>
      </c>
      <c r="BV876" s="138">
        <v>0.10377049180327869</v>
      </c>
    </row>
    <row r="877" spans="1:74">
      <c r="A877" s="116">
        <v>124</v>
      </c>
      <c r="B877" s="116">
        <f>COUNTIFS($D$2:D877,D877,$F$2:F877,F877)</f>
        <v>2</v>
      </c>
      <c r="C877" s="189">
        <v>10540</v>
      </c>
      <c r="D877" s="154" t="s">
        <v>146</v>
      </c>
      <c r="E877" s="152" t="s">
        <v>834</v>
      </c>
      <c r="F877" s="152">
        <v>6802222042</v>
      </c>
      <c r="G877" s="152">
        <f t="shared" si="22"/>
        <v>51</v>
      </c>
      <c r="H877" s="152" t="s">
        <v>1551</v>
      </c>
      <c r="I877" s="152" t="s">
        <v>245</v>
      </c>
      <c r="J877" s="153" t="s">
        <v>812</v>
      </c>
      <c r="K877" s="152" t="s">
        <v>670</v>
      </c>
      <c r="L877" s="152">
        <v>12</v>
      </c>
      <c r="M877" s="152" t="s">
        <v>994</v>
      </c>
      <c r="N877" s="152" t="s">
        <v>409</v>
      </c>
      <c r="O877" s="152"/>
      <c r="P877" s="152" t="s">
        <v>1527</v>
      </c>
      <c r="Q877" s="152"/>
      <c r="R877" s="152"/>
      <c r="S877" s="261" t="s">
        <v>1521</v>
      </c>
      <c r="T877" s="261" t="s">
        <v>1515</v>
      </c>
      <c r="U877" s="261" t="s">
        <v>1477</v>
      </c>
      <c r="V877" s="264" t="s">
        <v>1514</v>
      </c>
      <c r="W877" s="261" t="s">
        <v>1511</v>
      </c>
      <c r="X877" s="260" t="s">
        <v>1477</v>
      </c>
      <c r="Y877" s="260" t="s">
        <v>1477</v>
      </c>
      <c r="Z877" s="112" t="s">
        <v>1244</v>
      </c>
      <c r="AB877" s="116"/>
      <c r="AC877" s="218">
        <v>97375</v>
      </c>
      <c r="AD877" s="217">
        <v>7303</v>
      </c>
      <c r="AE877" s="218" t="s">
        <v>1477</v>
      </c>
      <c r="AF877" s="218" t="s">
        <v>1477</v>
      </c>
      <c r="AG877" s="127" t="s">
        <v>781</v>
      </c>
      <c r="AH877" s="126">
        <v>35.6</v>
      </c>
      <c r="AI877" s="125">
        <v>12</v>
      </c>
      <c r="AJ877" s="124">
        <v>51.7</v>
      </c>
      <c r="AK877" s="116">
        <v>27.7</v>
      </c>
      <c r="AL877" s="144">
        <v>0.1</v>
      </c>
      <c r="AM877" s="116">
        <v>0.4</v>
      </c>
      <c r="AN877" s="116" t="s">
        <v>124</v>
      </c>
      <c r="AO877" s="265">
        <v>1.6</v>
      </c>
      <c r="AP877" s="119">
        <v>0.06</v>
      </c>
      <c r="AQ877" s="116">
        <v>51.2</v>
      </c>
      <c r="AR877" s="116">
        <v>49.2</v>
      </c>
      <c r="AS877" s="142">
        <f t="shared" si="23"/>
        <v>1.0406504065040649</v>
      </c>
      <c r="AT877" s="120">
        <v>0.1</v>
      </c>
      <c r="AU877" s="116" t="s">
        <v>124</v>
      </c>
      <c r="AV877" s="116">
        <v>16.7</v>
      </c>
      <c r="AW877" s="119">
        <v>21.3</v>
      </c>
      <c r="AX877" s="140">
        <f t="shared" si="24"/>
        <v>6.1440000000000001</v>
      </c>
      <c r="AY877" s="118">
        <v>91.7</v>
      </c>
      <c r="AZ877" s="118">
        <v>71410</v>
      </c>
      <c r="BA877" s="140">
        <f>100-AY877</f>
        <v>8.2999999999999972</v>
      </c>
      <c r="BB877" s="140">
        <f t="shared" si="25"/>
        <v>10.632</v>
      </c>
      <c r="BC877" s="118">
        <v>15.6</v>
      </c>
      <c r="BD877" s="139">
        <f>BC877*AI877/100</f>
        <v>1.8719999999999999</v>
      </c>
      <c r="BE877" s="118">
        <v>35.6</v>
      </c>
      <c r="BF877" s="139">
        <f>BE877*AI877/100</f>
        <v>4.2720000000000002</v>
      </c>
      <c r="BG877" s="118">
        <v>37.4</v>
      </c>
      <c r="BH877" s="139">
        <f>BG877*AI877/100</f>
        <v>4.4879999999999995</v>
      </c>
      <c r="BI877" s="118">
        <v>0.42</v>
      </c>
      <c r="BJ877" s="116" t="s">
        <v>790</v>
      </c>
      <c r="BK877" s="211" t="s">
        <v>409</v>
      </c>
      <c r="BL877" s="211" t="s">
        <v>409</v>
      </c>
      <c r="BM877" s="211">
        <v>4018</v>
      </c>
      <c r="BN877" s="211">
        <v>38.200000000000003</v>
      </c>
      <c r="BO877" s="211">
        <v>61.8</v>
      </c>
      <c r="BP877" s="211" t="s">
        <v>409</v>
      </c>
      <c r="BQ877" s="211" t="s">
        <v>409</v>
      </c>
      <c r="BR877" s="211" t="s">
        <v>409</v>
      </c>
      <c r="BS877" s="211" t="s">
        <v>409</v>
      </c>
      <c r="BT877" s="210">
        <v>0</v>
      </c>
      <c r="BU877" s="258">
        <v>26.857279087164901</v>
      </c>
      <c r="BV877" s="138">
        <v>2.1422950819672133</v>
      </c>
    </row>
    <row r="878" spans="1:74">
      <c r="A878" s="116">
        <v>125</v>
      </c>
      <c r="B878" s="116">
        <f>COUNTIFS($D$2:D878,D878,$F$2:F878,F878)</f>
        <v>1</v>
      </c>
      <c r="C878" s="189">
        <v>10541</v>
      </c>
      <c r="D878" s="154" t="s">
        <v>682</v>
      </c>
      <c r="E878" s="152" t="s">
        <v>1250</v>
      </c>
      <c r="F878" s="152">
        <v>6555140295</v>
      </c>
      <c r="G878" s="152">
        <f t="shared" si="22"/>
        <v>54</v>
      </c>
      <c r="H878" s="152" t="s">
        <v>1551</v>
      </c>
      <c r="I878" s="152" t="s">
        <v>225</v>
      </c>
      <c r="J878" s="153" t="s">
        <v>812</v>
      </c>
      <c r="K878" s="152" t="s">
        <v>670</v>
      </c>
      <c r="L878" s="152">
        <v>6</v>
      </c>
      <c r="M878" s="152">
        <v>3</v>
      </c>
      <c r="N878" s="152" t="s">
        <v>409</v>
      </c>
      <c r="O878" s="152"/>
      <c r="P878" s="152" t="s">
        <v>1527</v>
      </c>
      <c r="Q878" s="152"/>
      <c r="R878" s="152"/>
      <c r="S878" s="261" t="s">
        <v>1477</v>
      </c>
      <c r="T878" s="261" t="s">
        <v>1477</v>
      </c>
      <c r="U878" s="261" t="s">
        <v>1477</v>
      </c>
      <c r="V878" s="262" t="s">
        <v>1502</v>
      </c>
      <c r="W878" s="261" t="s">
        <v>1477</v>
      </c>
      <c r="X878" s="260" t="s">
        <v>1477</v>
      </c>
      <c r="Y878" s="260" t="s">
        <v>1477</v>
      </c>
      <c r="AB878" s="116"/>
      <c r="AC878" s="218">
        <v>6285</v>
      </c>
      <c r="AD878" s="217">
        <v>63</v>
      </c>
      <c r="AE878" s="218" t="s">
        <v>1477</v>
      </c>
      <c r="AF878" s="218" t="s">
        <v>1477</v>
      </c>
      <c r="AG878" s="127" t="s">
        <v>781</v>
      </c>
      <c r="AH878" s="126">
        <v>40.4</v>
      </c>
      <c r="AI878" s="125">
        <v>37</v>
      </c>
      <c r="AJ878" s="124">
        <v>20.9</v>
      </c>
      <c r="AK878" s="116">
        <v>35.299999999999997</v>
      </c>
      <c r="AL878" s="123">
        <v>0.5</v>
      </c>
      <c r="AM878" s="116">
        <v>1.2</v>
      </c>
      <c r="AN878" s="116" t="s">
        <v>124</v>
      </c>
      <c r="AO878" s="265" t="s">
        <v>124</v>
      </c>
      <c r="AP878" s="119" t="s">
        <v>124</v>
      </c>
      <c r="AQ878" s="116">
        <v>45.1</v>
      </c>
      <c r="AR878" s="116">
        <v>54.9</v>
      </c>
      <c r="AS878" s="142">
        <f t="shared" si="23"/>
        <v>0.82149362477231336</v>
      </c>
      <c r="AT878" s="120" t="s">
        <v>124</v>
      </c>
      <c r="AU878" s="116" t="s">
        <v>124</v>
      </c>
      <c r="AV878" s="116">
        <v>8.8000000000000007</v>
      </c>
      <c r="AW878" s="119">
        <v>17.100000000000001</v>
      </c>
      <c r="AX878" s="140">
        <f t="shared" si="24"/>
        <v>11.610082304526749</v>
      </c>
      <c r="AY878" s="259" t="s">
        <v>124</v>
      </c>
      <c r="AZ878" s="259" t="s">
        <v>124</v>
      </c>
      <c r="BA878" s="259" t="s">
        <v>124</v>
      </c>
      <c r="BB878" s="140">
        <f t="shared" si="25"/>
        <v>37</v>
      </c>
      <c r="BC878" s="118">
        <v>12.8</v>
      </c>
      <c r="BD878" s="139">
        <f>BC878*AI878/(BG878+BE878+BC878)</f>
        <v>4.8724279835390947</v>
      </c>
      <c r="BE878" s="118">
        <v>17.7</v>
      </c>
      <c r="BF878" s="139">
        <f>BE878*AI878/(BG878+BE878+BC878)</f>
        <v>6.7376543209876543</v>
      </c>
      <c r="BG878" s="118">
        <v>66.7</v>
      </c>
      <c r="BH878" s="139">
        <f>BG878*AI878/(BG878+BE878+BC878)</f>
        <v>25.389917695473251</v>
      </c>
      <c r="BI878" s="259" t="s">
        <v>124</v>
      </c>
      <c r="BJ878" s="117" t="s">
        <v>172</v>
      </c>
      <c r="BK878" s="211" t="s">
        <v>409</v>
      </c>
      <c r="BL878" s="211" t="s">
        <v>409</v>
      </c>
      <c r="BM878" s="211">
        <v>343</v>
      </c>
      <c r="BN878" s="211">
        <v>47.2</v>
      </c>
      <c r="BO878" s="211">
        <v>52.8</v>
      </c>
      <c r="BP878" s="211" t="s">
        <v>409</v>
      </c>
      <c r="BQ878" s="211" t="s">
        <v>409</v>
      </c>
      <c r="BR878" s="211" t="s">
        <v>409</v>
      </c>
      <c r="BS878" s="211" t="s">
        <v>409</v>
      </c>
      <c r="BT878" s="210">
        <v>0</v>
      </c>
      <c r="BU878" s="258">
        <v>17.016361886429259</v>
      </c>
      <c r="BV878" s="138">
        <v>5.6126984126984129E-2</v>
      </c>
    </row>
    <row r="879" spans="1:74">
      <c r="A879" s="116">
        <v>126</v>
      </c>
      <c r="B879" s="116">
        <f>COUNTIFS($D$2:D879,D879,$F$2:F879,F879)</f>
        <v>4</v>
      </c>
      <c r="C879" s="189">
        <v>10542</v>
      </c>
      <c r="D879" s="154" t="s">
        <v>83</v>
      </c>
      <c r="E879" s="152" t="s">
        <v>941</v>
      </c>
      <c r="F879" s="152">
        <v>5712091671</v>
      </c>
      <c r="G879" s="152">
        <f t="shared" si="22"/>
        <v>62</v>
      </c>
      <c r="H879" s="152" t="s">
        <v>1551</v>
      </c>
      <c r="I879" s="152" t="s">
        <v>60</v>
      </c>
      <c r="J879" s="153" t="s">
        <v>812</v>
      </c>
      <c r="K879" s="152" t="s">
        <v>670</v>
      </c>
      <c r="L879" s="152">
        <v>57</v>
      </c>
      <c r="M879" s="152" t="s">
        <v>836</v>
      </c>
      <c r="N879" s="152" t="s">
        <v>409</v>
      </c>
      <c r="O879" s="152"/>
      <c r="P879" s="152" t="s">
        <v>1527</v>
      </c>
      <c r="Q879" s="152"/>
      <c r="R879" s="152"/>
      <c r="S879" s="261" t="s">
        <v>1521</v>
      </c>
      <c r="T879" s="261" t="s">
        <v>1515</v>
      </c>
      <c r="U879" s="261" t="s">
        <v>1477</v>
      </c>
      <c r="V879" s="264" t="s">
        <v>1514</v>
      </c>
      <c r="W879" s="261" t="s">
        <v>1511</v>
      </c>
      <c r="X879" s="260" t="s">
        <v>1477</v>
      </c>
      <c r="Y879" s="260" t="s">
        <v>1477</v>
      </c>
      <c r="Z879" s="112" t="s">
        <v>1244</v>
      </c>
      <c r="AB879" s="116"/>
      <c r="AC879" s="218">
        <v>28455</v>
      </c>
      <c r="AD879" s="217">
        <v>2137</v>
      </c>
      <c r="AE879" s="218" t="s">
        <v>1477</v>
      </c>
      <c r="AF879" s="218" t="s">
        <v>1477</v>
      </c>
      <c r="AG879" s="127" t="s">
        <v>781</v>
      </c>
      <c r="AH879" s="126">
        <v>55.5</v>
      </c>
      <c r="AI879" s="125">
        <v>32.1</v>
      </c>
      <c r="AJ879" s="124">
        <v>12</v>
      </c>
      <c r="AK879" s="116">
        <v>50.9</v>
      </c>
      <c r="AL879" s="123">
        <v>2.1</v>
      </c>
      <c r="AM879" s="116">
        <v>3.7</v>
      </c>
      <c r="AN879" s="116" t="s">
        <v>124</v>
      </c>
      <c r="AO879" s="265">
        <v>3.1</v>
      </c>
      <c r="AP879" s="119">
        <v>0.09</v>
      </c>
      <c r="AQ879" s="116">
        <v>39.9</v>
      </c>
      <c r="AR879" s="116">
        <v>60.1</v>
      </c>
      <c r="AS879" s="142">
        <f t="shared" si="23"/>
        <v>0.66389351081530779</v>
      </c>
      <c r="AT879" s="120">
        <v>0.9</v>
      </c>
      <c r="AU879" s="116" t="s">
        <v>124</v>
      </c>
      <c r="AV879" s="116">
        <v>10.9</v>
      </c>
      <c r="AW879" s="119">
        <v>14.6</v>
      </c>
      <c r="AX879" s="140">
        <f t="shared" si="24"/>
        <v>17.751300000000001</v>
      </c>
      <c r="AY879" s="118">
        <v>91.3</v>
      </c>
      <c r="AZ879" s="118">
        <v>73652</v>
      </c>
      <c r="BA879" s="140">
        <f>100-AY879</f>
        <v>8.7000000000000028</v>
      </c>
      <c r="BB879" s="140">
        <f t="shared" si="25"/>
        <v>29.082599999999999</v>
      </c>
      <c r="BC879" s="118">
        <v>26.8</v>
      </c>
      <c r="BD879" s="139">
        <f>BC879*AI879/100</f>
        <v>8.6028000000000002</v>
      </c>
      <c r="BE879" s="118">
        <v>28.5</v>
      </c>
      <c r="BF879" s="139">
        <f>BE879*AI879/100</f>
        <v>9.1485000000000003</v>
      </c>
      <c r="BG879" s="118">
        <v>35.299999999999997</v>
      </c>
      <c r="BH879" s="139">
        <f>BG879*AI879/100</f>
        <v>11.331299999999999</v>
      </c>
      <c r="BI879" s="118">
        <v>0.86</v>
      </c>
      <c r="BJ879" s="117" t="s">
        <v>793</v>
      </c>
      <c r="BK879" s="211" t="s">
        <v>409</v>
      </c>
      <c r="BL879" s="211" t="s">
        <v>409</v>
      </c>
      <c r="BM879" s="211">
        <v>136</v>
      </c>
      <c r="BN879" s="211">
        <v>14</v>
      </c>
      <c r="BO879" s="211">
        <v>86</v>
      </c>
      <c r="BP879" s="211" t="s">
        <v>409</v>
      </c>
      <c r="BQ879" s="211" t="s">
        <v>409</v>
      </c>
      <c r="BR879" s="211" t="s">
        <v>409</v>
      </c>
      <c r="BS879" s="211" t="s">
        <v>409</v>
      </c>
      <c r="BT879" s="210">
        <v>0</v>
      </c>
      <c r="BU879" s="258">
        <v>2.1106837470993991</v>
      </c>
      <c r="BV879" s="138">
        <v>7.2767123287671237E-2</v>
      </c>
    </row>
    <row r="880" spans="1:74">
      <c r="A880" s="116">
        <v>127</v>
      </c>
      <c r="B880" s="116">
        <f>COUNTIFS($D$2:D880,D880,$F$2:F880,F880)</f>
        <v>1</v>
      </c>
      <c r="C880" s="189">
        <v>10549</v>
      </c>
      <c r="D880" s="154" t="s">
        <v>1550</v>
      </c>
      <c r="E880" s="152" t="s">
        <v>1549</v>
      </c>
      <c r="F880" s="152">
        <v>530816299</v>
      </c>
      <c r="G880" s="152">
        <f t="shared" si="22"/>
        <v>66</v>
      </c>
      <c r="H880" s="152" t="s">
        <v>1546</v>
      </c>
      <c r="I880" s="152" t="s">
        <v>1548</v>
      </c>
      <c r="J880" s="153" t="s">
        <v>812</v>
      </c>
      <c r="K880" s="152" t="s">
        <v>670</v>
      </c>
      <c r="L880" s="152">
        <v>12</v>
      </c>
      <c r="M880" s="152" t="s">
        <v>1006</v>
      </c>
      <c r="N880" s="152" t="s">
        <v>822</v>
      </c>
      <c r="O880" s="152"/>
      <c r="P880" s="152" t="s">
        <v>1527</v>
      </c>
      <c r="Q880" s="116"/>
      <c r="R880" s="116"/>
      <c r="S880" s="261" t="s">
        <v>1477</v>
      </c>
      <c r="T880" s="261" t="s">
        <v>1477</v>
      </c>
      <c r="U880" s="261" t="s">
        <v>1477</v>
      </c>
      <c r="V880" s="262" t="s">
        <v>1502</v>
      </c>
      <c r="W880" s="261" t="s">
        <v>1477</v>
      </c>
      <c r="X880" s="260" t="s">
        <v>1477</v>
      </c>
      <c r="Y880" s="260" t="s">
        <v>1477</v>
      </c>
      <c r="AB880" s="116"/>
      <c r="AC880" s="218">
        <v>8552</v>
      </c>
      <c r="AD880" s="217">
        <v>64</v>
      </c>
      <c r="AE880" s="218" t="s">
        <v>1477</v>
      </c>
      <c r="AF880" s="218" t="s">
        <v>1477</v>
      </c>
      <c r="AG880" s="127" t="s">
        <v>1126</v>
      </c>
      <c r="AH880" s="126">
        <v>38.4</v>
      </c>
      <c r="AI880" s="125">
        <v>11</v>
      </c>
      <c r="AJ880" s="124">
        <v>49.7</v>
      </c>
      <c r="AK880" s="116">
        <v>31.9</v>
      </c>
      <c r="AL880" s="123">
        <v>2.2000000000000002</v>
      </c>
      <c r="AM880" s="116">
        <v>5.8</v>
      </c>
      <c r="AN880" s="116" t="s">
        <v>124</v>
      </c>
      <c r="AO880" s="265">
        <v>0.1</v>
      </c>
      <c r="AP880" s="119" t="s">
        <v>124</v>
      </c>
      <c r="AQ880" s="116">
        <v>33.6</v>
      </c>
      <c r="AR880" s="116">
        <v>66.400000000000006</v>
      </c>
      <c r="AS880" s="142">
        <f t="shared" si="23"/>
        <v>0.50602409638554213</v>
      </c>
      <c r="AT880" s="120" t="s">
        <v>124</v>
      </c>
      <c r="AU880" s="116" t="s">
        <v>124</v>
      </c>
      <c r="AV880" s="116">
        <v>1.7</v>
      </c>
      <c r="AW880" s="119">
        <v>2.4</v>
      </c>
      <c r="AX880" s="140">
        <f t="shared" si="24"/>
        <v>2.3157894736842106</v>
      </c>
      <c r="AY880" s="259" t="s">
        <v>124</v>
      </c>
      <c r="AZ880" s="259" t="s">
        <v>124</v>
      </c>
      <c r="BA880" s="259" t="s">
        <v>124</v>
      </c>
      <c r="BB880" s="140">
        <f t="shared" si="25"/>
        <v>11</v>
      </c>
      <c r="BC880" s="118">
        <v>1</v>
      </c>
      <c r="BD880" s="139">
        <f>BC880*AI880/(BG880+BE880+BC880)</f>
        <v>0.11133603238866398</v>
      </c>
      <c r="BE880" s="118">
        <v>19.8</v>
      </c>
      <c r="BF880" s="139">
        <f>BE880*AI880/(BG880+BE880+BC880)</f>
        <v>2.2044534412955468</v>
      </c>
      <c r="BG880" s="118">
        <v>78</v>
      </c>
      <c r="BH880" s="139">
        <f>BG880*AI880/(BG880+BE880+BC880)</f>
        <v>8.6842105263157894</v>
      </c>
      <c r="BI880" s="259" t="s">
        <v>124</v>
      </c>
      <c r="BJ880" s="116" t="s">
        <v>790</v>
      </c>
      <c r="BK880" s="211">
        <v>1.8</v>
      </c>
      <c r="BL880" s="211">
        <v>3.2</v>
      </c>
      <c r="BM880" s="211">
        <v>470</v>
      </c>
      <c r="BN880" s="211">
        <v>21.7</v>
      </c>
      <c r="BO880" s="211">
        <v>78.3</v>
      </c>
      <c r="BP880" s="211">
        <v>0.6</v>
      </c>
      <c r="BQ880" s="211">
        <v>436.2</v>
      </c>
      <c r="BR880" s="211">
        <v>73.7</v>
      </c>
      <c r="BS880" s="211">
        <v>3.54</v>
      </c>
      <c r="BT880" s="210">
        <v>0</v>
      </c>
      <c r="BU880" s="258">
        <v>0.24947599329176193</v>
      </c>
      <c r="BV880" s="138">
        <v>6.4492307692307696E-2</v>
      </c>
    </row>
    <row r="881" spans="1:74">
      <c r="A881" s="116">
        <v>128</v>
      </c>
      <c r="B881" s="116">
        <f>COUNTIFS($D$2:D881,D881,$F$2:F881,F881)</f>
        <v>1</v>
      </c>
      <c r="C881" s="189">
        <v>10550</v>
      </c>
      <c r="D881" s="154" t="s">
        <v>1547</v>
      </c>
      <c r="E881" s="152" t="s">
        <v>1086</v>
      </c>
      <c r="F881" s="152">
        <v>5551141277</v>
      </c>
      <c r="G881" s="152">
        <f t="shared" si="22"/>
        <v>64</v>
      </c>
      <c r="H881" s="152" t="s">
        <v>1546</v>
      </c>
      <c r="I881" s="152" t="s">
        <v>614</v>
      </c>
      <c r="J881" s="153" t="s">
        <v>812</v>
      </c>
      <c r="K881" s="152" t="s">
        <v>670</v>
      </c>
      <c r="L881" s="152">
        <v>24</v>
      </c>
      <c r="M881" s="152" t="s">
        <v>919</v>
      </c>
      <c r="N881" s="152" t="s">
        <v>409</v>
      </c>
      <c r="O881" s="152"/>
      <c r="P881" s="152" t="s">
        <v>1527</v>
      </c>
      <c r="Q881" s="116"/>
      <c r="R881" s="116"/>
      <c r="S881" s="261" t="s">
        <v>1477</v>
      </c>
      <c r="T881" s="261" t="s">
        <v>1477</v>
      </c>
      <c r="U881" s="261" t="s">
        <v>1477</v>
      </c>
      <c r="V881" s="262" t="s">
        <v>1502</v>
      </c>
      <c r="W881" s="261" t="s">
        <v>1477</v>
      </c>
      <c r="X881" s="260" t="s">
        <v>1477</v>
      </c>
      <c r="Y881" s="260" t="s">
        <v>1477</v>
      </c>
      <c r="AB881" s="116"/>
      <c r="AC881" s="218">
        <v>6185</v>
      </c>
      <c r="AD881" s="217">
        <v>154</v>
      </c>
      <c r="AE881" s="218">
        <v>1</v>
      </c>
      <c r="AF881" s="218">
        <v>150</v>
      </c>
      <c r="AG881" s="127" t="s">
        <v>781</v>
      </c>
      <c r="AH881" s="126">
        <v>74.599999999999994</v>
      </c>
      <c r="AI881" s="125">
        <v>21.7</v>
      </c>
      <c r="AJ881" s="124">
        <v>3.3</v>
      </c>
      <c r="AK881" s="116">
        <v>62.5</v>
      </c>
      <c r="AL881" s="123">
        <v>2.7</v>
      </c>
      <c r="AM881" s="116">
        <v>3.7</v>
      </c>
      <c r="AN881" s="116" t="s">
        <v>124</v>
      </c>
      <c r="AO881" s="265">
        <v>6.8</v>
      </c>
      <c r="AP881" s="119" t="s">
        <v>124</v>
      </c>
      <c r="AQ881" s="116">
        <v>46.9</v>
      </c>
      <c r="AR881" s="116">
        <v>53.1</v>
      </c>
      <c r="AS881" s="142">
        <f t="shared" si="23"/>
        <v>0.8832391713747646</v>
      </c>
      <c r="AT881" s="120" t="s">
        <v>124</v>
      </c>
      <c r="AU881" s="116" t="s">
        <v>124</v>
      </c>
      <c r="AV881" s="116">
        <v>6.7</v>
      </c>
      <c r="AW881" s="119">
        <v>5.9</v>
      </c>
      <c r="AX881" s="140">
        <f t="shared" si="24"/>
        <v>8.9725352112676067</v>
      </c>
      <c r="AY881" s="259" t="s">
        <v>124</v>
      </c>
      <c r="AZ881" s="259" t="s">
        <v>124</v>
      </c>
      <c r="BA881" s="259" t="s">
        <v>124</v>
      </c>
      <c r="BB881" s="140">
        <f t="shared" si="25"/>
        <v>21.700000000000003</v>
      </c>
      <c r="BC881" s="118">
        <v>15.6</v>
      </c>
      <c r="BD881" s="139">
        <f>BC881*AI881/(BG881+BE881+BC881)</f>
        <v>3.4056338028169013</v>
      </c>
      <c r="BE881" s="118">
        <v>25.5</v>
      </c>
      <c r="BF881" s="139">
        <f>BE881*AI881/(BG881+BE881+BC881)</f>
        <v>5.5669014084507049</v>
      </c>
      <c r="BG881" s="118">
        <v>58.3</v>
      </c>
      <c r="BH881" s="139">
        <f>BG881*AI881/(BG881+BE881+BC881)</f>
        <v>12.727464788732394</v>
      </c>
      <c r="BI881" s="259" t="s">
        <v>124</v>
      </c>
      <c r="BJ881" s="118" t="s">
        <v>173</v>
      </c>
      <c r="BK881" s="211" t="s">
        <v>409</v>
      </c>
      <c r="BL881" s="211" t="s">
        <v>409</v>
      </c>
      <c r="BM881" s="211">
        <v>187</v>
      </c>
      <c r="BN881" s="211">
        <v>11.8</v>
      </c>
      <c r="BO881" s="211">
        <v>88.2</v>
      </c>
      <c r="BP881" s="211" t="s">
        <v>409</v>
      </c>
      <c r="BQ881" s="211" t="s">
        <v>409</v>
      </c>
      <c r="BR881" s="211" t="s">
        <v>409</v>
      </c>
      <c r="BS881" s="211" t="s">
        <v>409</v>
      </c>
      <c r="BT881" s="210">
        <v>0</v>
      </c>
      <c r="BU881" s="258">
        <v>23.045831335205865</v>
      </c>
      <c r="BV881" s="138">
        <v>0.11803508771929824</v>
      </c>
    </row>
    <row r="882" spans="1:74">
      <c r="A882" s="116">
        <v>129</v>
      </c>
      <c r="B882" s="116">
        <f>COUNTIFS($D$2:D882,D882,$F$2:F882,F882)</f>
        <v>1</v>
      </c>
      <c r="C882" s="189">
        <v>10563</v>
      </c>
      <c r="D882" s="154" t="s">
        <v>291</v>
      </c>
      <c r="E882" s="152" t="s">
        <v>1518</v>
      </c>
      <c r="F882" s="152">
        <v>5403192949</v>
      </c>
      <c r="G882" s="152">
        <f t="shared" si="22"/>
        <v>65</v>
      </c>
      <c r="H882" s="152" t="s">
        <v>1545</v>
      </c>
      <c r="I882" s="152" t="s">
        <v>60</v>
      </c>
      <c r="J882" s="153" t="s">
        <v>812</v>
      </c>
      <c r="K882" s="152" t="s">
        <v>670</v>
      </c>
      <c r="L882" s="152">
        <v>12</v>
      </c>
      <c r="M882" s="152" t="s">
        <v>828</v>
      </c>
      <c r="N882" s="152" t="s">
        <v>409</v>
      </c>
      <c r="P882" s="152" t="s">
        <v>1527</v>
      </c>
      <c r="Q882" s="116"/>
      <c r="R882" s="116"/>
      <c r="S882" s="261" t="s">
        <v>1477</v>
      </c>
      <c r="T882" s="261" t="s">
        <v>1515</v>
      </c>
      <c r="U882" s="261" t="s">
        <v>1477</v>
      </c>
      <c r="V882" s="264" t="s">
        <v>1514</v>
      </c>
      <c r="W882" s="261" t="s">
        <v>1511</v>
      </c>
      <c r="X882" s="263" t="s">
        <v>1513</v>
      </c>
      <c r="Y882" s="260" t="s">
        <v>1477</v>
      </c>
      <c r="Z882" s="112" t="s">
        <v>1244</v>
      </c>
      <c r="AA882" s="116" t="s">
        <v>901</v>
      </c>
      <c r="AB882" s="112"/>
      <c r="AC882" s="218">
        <v>205486</v>
      </c>
      <c r="AD882" s="217">
        <v>51371</v>
      </c>
      <c r="AE882" s="218" t="s">
        <v>1477</v>
      </c>
      <c r="AF882" s="218" t="s">
        <v>1477</v>
      </c>
      <c r="AG882" s="127" t="s">
        <v>777</v>
      </c>
      <c r="AH882" s="126">
        <v>5.2</v>
      </c>
      <c r="AI882" s="125">
        <v>2.1</v>
      </c>
      <c r="AJ882" s="124">
        <v>92.6</v>
      </c>
      <c r="AK882" s="116">
        <v>4.3</v>
      </c>
      <c r="AL882" s="123">
        <v>0.2</v>
      </c>
      <c r="AM882" s="116">
        <v>3.8</v>
      </c>
      <c r="AN882" s="116" t="s">
        <v>124</v>
      </c>
      <c r="AO882" s="265">
        <v>0.8</v>
      </c>
      <c r="AP882" s="119">
        <v>0.01</v>
      </c>
      <c r="AQ882" s="116">
        <v>48.5</v>
      </c>
      <c r="AR882" s="116">
        <v>51.9</v>
      </c>
      <c r="AS882" s="142">
        <f t="shared" si="23"/>
        <v>0.93448940269749525</v>
      </c>
      <c r="AT882" s="120">
        <v>0.06</v>
      </c>
      <c r="AU882" s="116" t="s">
        <v>124</v>
      </c>
      <c r="AV882" s="116">
        <v>13.1</v>
      </c>
      <c r="AW882" s="119">
        <v>12</v>
      </c>
      <c r="AX882" s="140">
        <f t="shared" si="24"/>
        <v>1.4406000000000001</v>
      </c>
      <c r="AY882" s="118">
        <v>91.2</v>
      </c>
      <c r="AZ882" s="118">
        <v>50113</v>
      </c>
      <c r="BA882" s="140">
        <f>100-AY882</f>
        <v>8.7999999999999972</v>
      </c>
      <c r="BB882" s="140">
        <f t="shared" si="25"/>
        <v>1.8417000000000001</v>
      </c>
      <c r="BC882" s="139">
        <v>25.5</v>
      </c>
      <c r="BD882" s="139">
        <f>BC882*AI882/100</f>
        <v>0.53550000000000009</v>
      </c>
      <c r="BE882" s="139">
        <v>43.1</v>
      </c>
      <c r="BF882" s="139">
        <f>BE882*AI882/100</f>
        <v>0.90510000000000002</v>
      </c>
      <c r="BG882" s="139">
        <v>19.100000000000001</v>
      </c>
      <c r="BH882" s="139">
        <f>BG882*AI882/100</f>
        <v>0.40110000000000007</v>
      </c>
      <c r="BI882" s="118">
        <v>0.1</v>
      </c>
      <c r="BJ882" s="116" t="s">
        <v>778</v>
      </c>
      <c r="BK882" s="211" t="s">
        <v>409</v>
      </c>
      <c r="BL882" s="211" t="s">
        <v>409</v>
      </c>
      <c r="BM882" s="211">
        <v>49122</v>
      </c>
      <c r="BN882" s="211">
        <v>89.7</v>
      </c>
      <c r="BO882" s="211">
        <v>10.3</v>
      </c>
      <c r="BP882" s="211" t="s">
        <v>409</v>
      </c>
      <c r="BQ882" s="211" t="s">
        <v>409</v>
      </c>
      <c r="BR882" s="211" t="s">
        <v>409</v>
      </c>
      <c r="BS882" s="211" t="s">
        <v>409</v>
      </c>
      <c r="BT882" s="210">
        <v>0</v>
      </c>
      <c r="BU882" s="258">
        <v>85.022263224507839</v>
      </c>
      <c r="BV882" s="138">
        <v>22.680711864406781</v>
      </c>
    </row>
    <row r="883" spans="1:74">
      <c r="A883" s="116">
        <v>130</v>
      </c>
      <c r="B883" s="116">
        <f>COUNTIFS($D$2:D883,D883,$F$2:F883,F883)</f>
        <v>1</v>
      </c>
      <c r="C883" s="189">
        <v>10564</v>
      </c>
      <c r="D883" s="154" t="s">
        <v>292</v>
      </c>
      <c r="E883" s="266" t="s">
        <v>1353</v>
      </c>
      <c r="F883" s="266">
        <v>5504181903</v>
      </c>
      <c r="G883" s="266">
        <f t="shared" si="22"/>
        <v>64</v>
      </c>
      <c r="H883" s="266" t="s">
        <v>1545</v>
      </c>
      <c r="I883" s="266" t="s">
        <v>60</v>
      </c>
      <c r="J883" s="271" t="s">
        <v>812</v>
      </c>
      <c r="K883" s="266" t="s">
        <v>670</v>
      </c>
      <c r="L883" s="266">
        <v>12</v>
      </c>
      <c r="M883" s="266" t="s">
        <v>881</v>
      </c>
      <c r="N883" s="266" t="s">
        <v>822</v>
      </c>
      <c r="P883" s="266" t="s">
        <v>1527</v>
      </c>
      <c r="Q883" s="116"/>
      <c r="R883" s="116"/>
      <c r="S883" s="269" t="s">
        <v>1477</v>
      </c>
      <c r="T883" s="269" t="s">
        <v>1515</v>
      </c>
      <c r="U883" s="269" t="s">
        <v>1477</v>
      </c>
      <c r="V883" s="270" t="s">
        <v>1514</v>
      </c>
      <c r="W883" s="269" t="s">
        <v>1511</v>
      </c>
      <c r="X883" s="263" t="s">
        <v>1513</v>
      </c>
      <c r="Y883" s="268" t="s">
        <v>1477</v>
      </c>
      <c r="Z883" s="112" t="s">
        <v>1244</v>
      </c>
      <c r="AA883" s="116" t="s">
        <v>901</v>
      </c>
      <c r="AB883" s="112"/>
      <c r="AC883" s="218">
        <v>15906</v>
      </c>
      <c r="AD883" s="217">
        <v>1192</v>
      </c>
      <c r="AE883" s="218" t="s">
        <v>1477</v>
      </c>
      <c r="AF883" s="218" t="s">
        <v>1477</v>
      </c>
      <c r="AG883" s="127" t="s">
        <v>777</v>
      </c>
      <c r="AH883" s="126">
        <v>3.7</v>
      </c>
      <c r="AI883" s="125">
        <v>9.8000000000000007</v>
      </c>
      <c r="AJ883" s="124">
        <v>85.7</v>
      </c>
      <c r="AK883" s="116">
        <v>2.4</v>
      </c>
      <c r="AL883" s="123">
        <v>0.3</v>
      </c>
      <c r="AM883" s="116">
        <v>7.1</v>
      </c>
      <c r="AN883" s="116" t="s">
        <v>124</v>
      </c>
      <c r="AO883" s="265">
        <v>0</v>
      </c>
      <c r="AP883" s="119">
        <v>0.03</v>
      </c>
      <c r="AQ883" s="116">
        <v>41.3</v>
      </c>
      <c r="AR883" s="116">
        <v>58.5</v>
      </c>
      <c r="AS883" s="142">
        <f t="shared" si="23"/>
        <v>0.70598290598290592</v>
      </c>
      <c r="AT883" s="120">
        <v>0.1</v>
      </c>
      <c r="AU883" s="116" t="s">
        <v>124</v>
      </c>
      <c r="AV883" s="116">
        <v>0</v>
      </c>
      <c r="AW883" s="119">
        <v>0.2</v>
      </c>
      <c r="AX883" s="140">
        <f t="shared" si="24"/>
        <v>8.1634000000000011</v>
      </c>
      <c r="AY883" s="118">
        <v>90.1</v>
      </c>
      <c r="AZ883" s="118">
        <v>42935</v>
      </c>
      <c r="BA883" s="140">
        <f>100-AY883</f>
        <v>9.9000000000000057</v>
      </c>
      <c r="BB883" s="140">
        <f t="shared" si="25"/>
        <v>8.7670800000000018</v>
      </c>
      <c r="BC883" s="139">
        <v>20.2</v>
      </c>
      <c r="BD883" s="139">
        <f>BC883*AI883/100</f>
        <v>1.9796</v>
      </c>
      <c r="BE883" s="139">
        <v>63.1</v>
      </c>
      <c r="BF883" s="139">
        <f>BE883*AI883/100</f>
        <v>6.1838000000000015</v>
      </c>
      <c r="BG883" s="139">
        <v>6.16</v>
      </c>
      <c r="BH883" s="139">
        <f>BG883*AI883/100</f>
        <v>0.60368000000000011</v>
      </c>
      <c r="BI883" s="118">
        <v>7.0000000000000007E-2</v>
      </c>
      <c r="BJ883" s="116" t="s">
        <v>778</v>
      </c>
      <c r="BK883" s="211">
        <v>14.6</v>
      </c>
      <c r="BL883" s="211" t="s">
        <v>409</v>
      </c>
      <c r="BM883" s="211">
        <v>2080</v>
      </c>
      <c r="BN883" s="211">
        <v>76.599999999999994</v>
      </c>
      <c r="BO883" s="211">
        <v>23.4</v>
      </c>
      <c r="BP883" s="211" t="s">
        <v>409</v>
      </c>
      <c r="BQ883" s="211" t="s">
        <v>409</v>
      </c>
      <c r="BR883" s="211" t="s">
        <v>409</v>
      </c>
      <c r="BS883" s="211" t="s">
        <v>409</v>
      </c>
      <c r="BT883" s="210">
        <v>0</v>
      </c>
      <c r="BU883" s="258">
        <v>71.79281122150789</v>
      </c>
      <c r="BV883" s="138">
        <v>1.4667164179104477</v>
      </c>
    </row>
    <row r="884" spans="1:74">
      <c r="A884" s="116">
        <v>131</v>
      </c>
      <c r="B884" s="116">
        <f>COUNTIFS($D$2:D884,D884,$F$2:F884,F884)</f>
        <v>1</v>
      </c>
      <c r="C884" s="189">
        <v>10579</v>
      </c>
      <c r="D884" s="154" t="s">
        <v>1544</v>
      </c>
      <c r="E884" s="152" t="s">
        <v>1027</v>
      </c>
      <c r="F884" s="152">
        <v>6201230915</v>
      </c>
      <c r="G884" s="152">
        <f t="shared" si="22"/>
        <v>57</v>
      </c>
      <c r="H884" s="152" t="s">
        <v>1539</v>
      </c>
      <c r="I884" s="152" t="s">
        <v>1543</v>
      </c>
      <c r="J884" s="153" t="s">
        <v>812</v>
      </c>
      <c r="K884" s="152" t="s">
        <v>670</v>
      </c>
      <c r="L884" s="152">
        <v>6.5</v>
      </c>
      <c r="M884" s="152" t="s">
        <v>881</v>
      </c>
      <c r="N884" s="152" t="s">
        <v>822</v>
      </c>
      <c r="O884" s="152"/>
      <c r="P884" s="152" t="s">
        <v>1527</v>
      </c>
      <c r="Q884" s="152"/>
      <c r="R884" s="152"/>
      <c r="S884" s="261" t="s">
        <v>1477</v>
      </c>
      <c r="T884" s="261" t="s">
        <v>1515</v>
      </c>
      <c r="U884" s="261" t="s">
        <v>1477</v>
      </c>
      <c r="V884" s="264" t="s">
        <v>1514</v>
      </c>
      <c r="W884" s="261" t="s">
        <v>1511</v>
      </c>
      <c r="X884" s="263" t="s">
        <v>1513</v>
      </c>
      <c r="Y884" s="260" t="s">
        <v>1477</v>
      </c>
      <c r="AA884" s="116" t="s">
        <v>901</v>
      </c>
      <c r="AB884" s="112"/>
      <c r="AC884" s="218">
        <v>123642</v>
      </c>
      <c r="AD884" s="217">
        <v>9273</v>
      </c>
      <c r="AE884" s="218" t="s">
        <v>1477</v>
      </c>
      <c r="AF884" s="218" t="s">
        <v>1477</v>
      </c>
      <c r="AG884" s="127" t="s">
        <v>777</v>
      </c>
      <c r="AH884" s="126">
        <v>12.9</v>
      </c>
      <c r="AI884" s="125">
        <v>9.4</v>
      </c>
      <c r="AJ884" s="124">
        <v>76.599999999999994</v>
      </c>
      <c r="AK884" s="116">
        <v>8.5</v>
      </c>
      <c r="AL884" s="123">
        <v>0.1</v>
      </c>
      <c r="AM884" s="116">
        <v>0.6</v>
      </c>
      <c r="AN884" s="116" t="s">
        <v>124</v>
      </c>
      <c r="AO884" s="265">
        <v>0.7</v>
      </c>
      <c r="AP884" s="119">
        <v>0.03</v>
      </c>
      <c r="AQ884" s="116">
        <v>54.3</v>
      </c>
      <c r="AR884" s="116">
        <v>45.7</v>
      </c>
      <c r="AS884" s="142">
        <f t="shared" si="23"/>
        <v>1.1881838074398248</v>
      </c>
      <c r="AT884" s="120">
        <v>0.1</v>
      </c>
      <c r="AU884" s="116" t="s">
        <v>124</v>
      </c>
      <c r="AV884" s="116">
        <v>6.9</v>
      </c>
      <c r="AW884" s="119">
        <v>9.3000000000000007</v>
      </c>
      <c r="AX884" s="140">
        <f t="shared" si="24"/>
        <v>4.5872000000000002</v>
      </c>
      <c r="AY884" s="118">
        <v>93.5</v>
      </c>
      <c r="AZ884" s="118">
        <v>72829</v>
      </c>
      <c r="BA884" s="140">
        <f>100-AY884</f>
        <v>6.5</v>
      </c>
      <c r="BB884" s="140">
        <f t="shared" si="25"/>
        <v>8.6010000000000009</v>
      </c>
      <c r="BC884" s="139">
        <v>10.8</v>
      </c>
      <c r="BD884" s="139">
        <f>BC884*AI884/100</f>
        <v>1.0152000000000001</v>
      </c>
      <c r="BE884" s="139">
        <v>38</v>
      </c>
      <c r="BF884" s="139">
        <f>BE884*AI884/100</f>
        <v>3.5720000000000001</v>
      </c>
      <c r="BG884" s="139">
        <v>42.7</v>
      </c>
      <c r="BH884" s="139">
        <f>BG884*AI884/100</f>
        <v>4.0138000000000007</v>
      </c>
      <c r="BI884" s="118">
        <v>0.37</v>
      </c>
      <c r="BJ884" s="116" t="s">
        <v>778</v>
      </c>
      <c r="BK884" s="211">
        <v>90</v>
      </c>
      <c r="BL884" s="211" t="s">
        <v>409</v>
      </c>
      <c r="BM884" s="211">
        <v>7083</v>
      </c>
      <c r="BN884" s="211">
        <v>67.599999999999994</v>
      </c>
      <c r="BO884" s="211">
        <v>32.4</v>
      </c>
      <c r="BP884" s="211" t="s">
        <v>409</v>
      </c>
      <c r="BQ884" s="211" t="s">
        <v>409</v>
      </c>
      <c r="BR884" s="211" t="s">
        <v>409</v>
      </c>
      <c r="BS884" s="211" t="s">
        <v>409</v>
      </c>
      <c r="BT884" s="210">
        <v>0</v>
      </c>
      <c r="BU884" s="258">
        <v>58.688590624822481</v>
      </c>
      <c r="BV884" s="138">
        <v>3.8523389830508479</v>
      </c>
    </row>
    <row r="885" spans="1:74">
      <c r="A885" s="116">
        <v>132</v>
      </c>
      <c r="B885" s="116">
        <f>COUNTIFS($D$2:D885,D885,$F$2:F885,F885)</f>
        <v>1</v>
      </c>
      <c r="C885" s="189">
        <v>10582</v>
      </c>
      <c r="D885" s="154" t="s">
        <v>1542</v>
      </c>
      <c r="E885" s="152" t="s">
        <v>1541</v>
      </c>
      <c r="F885" s="267" t="s">
        <v>1540</v>
      </c>
      <c r="G885" s="266">
        <v>13</v>
      </c>
      <c r="H885" s="152" t="s">
        <v>1539</v>
      </c>
      <c r="I885" s="152" t="s">
        <v>1538</v>
      </c>
      <c r="J885" s="192" t="s">
        <v>1537</v>
      </c>
      <c r="K885" s="152" t="s">
        <v>670</v>
      </c>
      <c r="L885" s="152">
        <v>12</v>
      </c>
      <c r="M885" s="152" t="s">
        <v>881</v>
      </c>
      <c r="N885" s="152" t="s">
        <v>409</v>
      </c>
      <c r="O885" s="152"/>
      <c r="P885" s="152" t="s">
        <v>1527</v>
      </c>
      <c r="Q885" s="152"/>
      <c r="R885" s="152"/>
      <c r="S885" s="261" t="s">
        <v>1477</v>
      </c>
      <c r="T885" s="261" t="s">
        <v>1477</v>
      </c>
      <c r="U885" s="261" t="s">
        <v>1477</v>
      </c>
      <c r="V885" s="262" t="s">
        <v>1502</v>
      </c>
      <c r="W885" s="261" t="s">
        <v>1477</v>
      </c>
      <c r="X885" s="260" t="s">
        <v>1477</v>
      </c>
      <c r="Y885" s="260" t="s">
        <v>1477</v>
      </c>
      <c r="AA885" s="116" t="s">
        <v>901</v>
      </c>
      <c r="AB885" s="112"/>
      <c r="AC885" s="218">
        <v>13312</v>
      </c>
      <c r="AD885" s="217">
        <v>133</v>
      </c>
      <c r="AE885" s="218" t="s">
        <v>1477</v>
      </c>
      <c r="AF885" s="218" t="s">
        <v>1477</v>
      </c>
      <c r="AG885" s="222" t="s">
        <v>781</v>
      </c>
      <c r="AH885" s="126">
        <v>58.7</v>
      </c>
      <c r="AI885" s="125">
        <v>34.9</v>
      </c>
      <c r="AJ885" s="124">
        <v>5.2</v>
      </c>
      <c r="AK885" s="116">
        <v>46.4</v>
      </c>
      <c r="AL885" s="123">
        <v>2.2000000000000002</v>
      </c>
      <c r="AM885" s="116">
        <v>3.8</v>
      </c>
      <c r="AN885" s="116" t="s">
        <v>124</v>
      </c>
      <c r="AO885" s="265">
        <v>1.3</v>
      </c>
      <c r="AP885" s="119" t="s">
        <v>124</v>
      </c>
      <c r="AQ885" s="116">
        <v>24.3</v>
      </c>
      <c r="AR885" s="116">
        <v>75.7</v>
      </c>
      <c r="AS885" s="142">
        <f t="shared" si="23"/>
        <v>0.32100396301188905</v>
      </c>
      <c r="AT885" s="120" t="s">
        <v>124</v>
      </c>
      <c r="AU885" s="116" t="s">
        <v>124</v>
      </c>
      <c r="AV885" s="116">
        <v>3.8</v>
      </c>
      <c r="AW885" s="119">
        <v>8.3000000000000007</v>
      </c>
      <c r="AX885" s="140">
        <f t="shared" si="24"/>
        <v>10.192672858617133</v>
      </c>
      <c r="AY885" s="259" t="s">
        <v>124</v>
      </c>
      <c r="AZ885" s="259" t="s">
        <v>124</v>
      </c>
      <c r="BA885" s="259" t="s">
        <v>124</v>
      </c>
      <c r="BB885" s="140">
        <f t="shared" si="25"/>
        <v>34.900000000000006</v>
      </c>
      <c r="BC885" s="118">
        <v>16.8</v>
      </c>
      <c r="BD885" s="139">
        <f>BC885*AI885/(BG885+BE885+BC885)</f>
        <v>6.0507739938080505</v>
      </c>
      <c r="BE885" s="118">
        <v>11.5</v>
      </c>
      <c r="BF885" s="139">
        <f>BE885*AI885/(BG885+BE885+BC885)</f>
        <v>4.1418988648090815</v>
      </c>
      <c r="BG885" s="118">
        <v>68.599999999999994</v>
      </c>
      <c r="BH885" s="139">
        <f>BG885*AI885/(BG885+BE885+BC885)</f>
        <v>24.707327141382869</v>
      </c>
      <c r="BI885" s="259" t="s">
        <v>124</v>
      </c>
      <c r="BJ885" s="118" t="s">
        <v>173</v>
      </c>
      <c r="BK885" s="211" t="s">
        <v>410</v>
      </c>
      <c r="BL885" s="211" t="s">
        <v>409</v>
      </c>
      <c r="BM885" s="211">
        <v>501</v>
      </c>
      <c r="BN885" s="211">
        <v>6.2</v>
      </c>
      <c r="BO885" s="211">
        <v>93.8</v>
      </c>
      <c r="BP885" s="211" t="s">
        <v>409</v>
      </c>
      <c r="BQ885" s="211" t="s">
        <v>409</v>
      </c>
      <c r="BR885" s="211" t="s">
        <v>409</v>
      </c>
      <c r="BS885" s="211" t="s">
        <v>409</v>
      </c>
      <c r="BT885" s="210">
        <v>0</v>
      </c>
      <c r="BU885" s="258">
        <v>3.0725416363889928</v>
      </c>
      <c r="BV885" s="138">
        <v>0.14189830508474577</v>
      </c>
    </row>
    <row r="886" spans="1:74">
      <c r="A886" s="116">
        <v>133</v>
      </c>
      <c r="B886" s="116">
        <f>COUNTIFS($D$2:D886,D886,$F$2:F886,F886)</f>
        <v>1</v>
      </c>
      <c r="C886" s="189">
        <v>10597</v>
      </c>
      <c r="D886" s="154" t="s">
        <v>1536</v>
      </c>
      <c r="E886" s="152" t="s">
        <v>1334</v>
      </c>
      <c r="F886" s="152">
        <v>375425450</v>
      </c>
      <c r="G886" s="152">
        <f>LEFT(H886,4)-CONCATENATE(19,LEFT(F886,2))</f>
        <v>82</v>
      </c>
      <c r="H886" s="152" t="s">
        <v>1535</v>
      </c>
      <c r="I886" s="152" t="s">
        <v>60</v>
      </c>
      <c r="J886" s="153" t="s">
        <v>812</v>
      </c>
      <c r="K886" s="152" t="s">
        <v>670</v>
      </c>
      <c r="L886" s="152">
        <v>11</v>
      </c>
      <c r="M886" s="152" t="s">
        <v>919</v>
      </c>
      <c r="N886" s="152" t="s">
        <v>409</v>
      </c>
      <c r="P886" s="152" t="s">
        <v>1527</v>
      </c>
      <c r="Q886" s="116"/>
      <c r="R886" s="116"/>
      <c r="S886" s="261" t="s">
        <v>1477</v>
      </c>
      <c r="T886" s="261" t="s">
        <v>1515</v>
      </c>
      <c r="U886" s="261" t="s">
        <v>1477</v>
      </c>
      <c r="V886" s="264" t="s">
        <v>1514</v>
      </c>
      <c r="W886" s="261" t="s">
        <v>1511</v>
      </c>
      <c r="X886" s="263" t="s">
        <v>1513</v>
      </c>
      <c r="Y886" s="260" t="s">
        <v>1477</v>
      </c>
      <c r="AA886" s="116" t="s">
        <v>901</v>
      </c>
      <c r="AB886" s="116"/>
      <c r="AC886" s="218">
        <v>10717</v>
      </c>
      <c r="AD886" s="217">
        <v>267</v>
      </c>
      <c r="AE886" s="218">
        <v>1</v>
      </c>
      <c r="AF886" s="218">
        <v>180</v>
      </c>
      <c r="AG886" s="127" t="s">
        <v>777</v>
      </c>
      <c r="AH886" s="126">
        <v>22</v>
      </c>
      <c r="AI886" s="125">
        <v>41.4</v>
      </c>
      <c r="AJ886" s="124">
        <v>33.799999999999997</v>
      </c>
      <c r="AK886" s="116">
        <v>16</v>
      </c>
      <c r="AL886" s="123">
        <v>0.2</v>
      </c>
      <c r="AM886" s="116">
        <v>1</v>
      </c>
      <c r="AN886" s="116" t="s">
        <v>124</v>
      </c>
      <c r="AO886" s="265">
        <v>1.9</v>
      </c>
      <c r="AP886" s="119">
        <v>0.3</v>
      </c>
      <c r="AQ886" s="116">
        <v>46.7</v>
      </c>
      <c r="AR886" s="116">
        <v>53.2</v>
      </c>
      <c r="AS886" s="142">
        <f t="shared" si="23"/>
        <v>0.8778195488721805</v>
      </c>
      <c r="AT886" s="120">
        <v>0.3</v>
      </c>
      <c r="AU886" s="116" t="s">
        <v>124</v>
      </c>
      <c r="AV886" s="116">
        <v>8.4</v>
      </c>
      <c r="AW886" s="119">
        <v>12.3</v>
      </c>
      <c r="AX886" s="140">
        <f t="shared" si="24"/>
        <v>26.330399999999997</v>
      </c>
      <c r="AY886" s="118">
        <v>92.3</v>
      </c>
      <c r="AZ886" s="118">
        <v>46451</v>
      </c>
      <c r="BA886" s="140">
        <f>100-AY886</f>
        <v>7.7000000000000028</v>
      </c>
      <c r="BB886" s="140">
        <f t="shared" si="25"/>
        <v>37.591200000000001</v>
      </c>
      <c r="BC886" s="139">
        <v>23.9</v>
      </c>
      <c r="BD886" s="139">
        <f>BC886*AI886/100</f>
        <v>9.8945999999999987</v>
      </c>
      <c r="BE886" s="139">
        <v>39.700000000000003</v>
      </c>
      <c r="BF886" s="139">
        <f>BE886*AI886/100</f>
        <v>16.4358</v>
      </c>
      <c r="BG886" s="139">
        <v>27.2</v>
      </c>
      <c r="BH886" s="139">
        <f>BG886*AI886/100</f>
        <v>11.2608</v>
      </c>
      <c r="BI886" s="118">
        <v>0.64</v>
      </c>
      <c r="BJ886" s="116" t="s">
        <v>789</v>
      </c>
      <c r="BK886" s="211" t="s">
        <v>409</v>
      </c>
      <c r="BL886" s="211" t="s">
        <v>409</v>
      </c>
      <c r="BM886" s="211">
        <v>588</v>
      </c>
      <c r="BN886" s="211">
        <v>38.6</v>
      </c>
      <c r="BO886" s="211">
        <v>61.4</v>
      </c>
      <c r="BP886" s="211" t="s">
        <v>409</v>
      </c>
      <c r="BQ886" s="211" t="s">
        <v>409</v>
      </c>
      <c r="BR886" s="211" t="s">
        <v>409</v>
      </c>
      <c r="BS886" s="211" t="s">
        <v>409</v>
      </c>
      <c r="BT886" s="210">
        <v>0</v>
      </c>
      <c r="BU886" s="258">
        <v>12.327596319820348</v>
      </c>
      <c r="BV886" s="138">
        <v>0.31302127659574469</v>
      </c>
    </row>
    <row r="887" spans="1:74">
      <c r="A887" s="116">
        <v>134</v>
      </c>
      <c r="B887" s="116">
        <f>COUNTIFS($D$2:D887,D887,$F$2:F887,F887)</f>
        <v>1</v>
      </c>
      <c r="C887" s="189">
        <v>10613</v>
      </c>
      <c r="D887" s="154" t="s">
        <v>293</v>
      </c>
      <c r="E887" s="152" t="s">
        <v>1012</v>
      </c>
      <c r="F887" s="152">
        <v>8611135808</v>
      </c>
      <c r="G887" s="152">
        <v>33</v>
      </c>
      <c r="H887" s="152" t="s">
        <v>1534</v>
      </c>
      <c r="I887" s="152" t="s">
        <v>294</v>
      </c>
      <c r="J887" s="153" t="s">
        <v>812</v>
      </c>
      <c r="K887" s="152" t="s">
        <v>670</v>
      </c>
      <c r="L887" s="152">
        <v>11</v>
      </c>
      <c r="M887" s="152" t="s">
        <v>881</v>
      </c>
      <c r="N887" s="152" t="s">
        <v>409</v>
      </c>
      <c r="P887" s="152" t="s">
        <v>1527</v>
      </c>
      <c r="Q887" s="116"/>
      <c r="R887" s="116"/>
      <c r="S887" s="261" t="s">
        <v>1477</v>
      </c>
      <c r="T887" s="261" t="s">
        <v>1515</v>
      </c>
      <c r="U887" s="261" t="s">
        <v>1477</v>
      </c>
      <c r="V887" s="264" t="s">
        <v>1514</v>
      </c>
      <c r="W887" s="261" t="s">
        <v>1511</v>
      </c>
      <c r="X887" s="263" t="s">
        <v>1513</v>
      </c>
      <c r="Y887" s="260" t="s">
        <v>1477</v>
      </c>
      <c r="Z887" s="112" t="s">
        <v>1244</v>
      </c>
      <c r="AA887" s="116" t="s">
        <v>901</v>
      </c>
      <c r="AC887" s="218">
        <v>300417</v>
      </c>
      <c r="AD887" s="217">
        <v>75104</v>
      </c>
      <c r="AE887" s="218" t="s">
        <v>1477</v>
      </c>
      <c r="AF887" s="218" t="s">
        <v>1477</v>
      </c>
      <c r="AG887" s="127" t="s">
        <v>777</v>
      </c>
      <c r="AH887" s="126">
        <v>17.399999999999999</v>
      </c>
      <c r="AI887" s="125">
        <v>3.9</v>
      </c>
      <c r="AJ887" s="124">
        <v>78.2</v>
      </c>
      <c r="AK887" s="116">
        <v>13.9</v>
      </c>
      <c r="AL887" s="123">
        <v>0.4</v>
      </c>
      <c r="AM887" s="116">
        <v>2.1</v>
      </c>
      <c r="AN887" s="116" t="s">
        <v>124</v>
      </c>
      <c r="AO887" s="265">
        <v>5.3</v>
      </c>
      <c r="AP887" s="119">
        <v>0.04</v>
      </c>
      <c r="AQ887" s="116">
        <v>39.4</v>
      </c>
      <c r="AR887" s="116">
        <v>60.6</v>
      </c>
      <c r="AS887" s="142">
        <f t="shared" si="23"/>
        <v>0.65016501650165015</v>
      </c>
      <c r="AT887" s="120">
        <v>0.1</v>
      </c>
      <c r="AU887" s="116" t="s">
        <v>124</v>
      </c>
      <c r="AV887" s="116">
        <v>17.100000000000001</v>
      </c>
      <c r="AW887" s="119">
        <v>22.4</v>
      </c>
      <c r="AX887" s="140">
        <f t="shared" si="24"/>
        <v>2.6052</v>
      </c>
      <c r="AY887" s="118">
        <v>91.2</v>
      </c>
      <c r="AZ887" s="118">
        <v>51030</v>
      </c>
      <c r="BA887" s="140">
        <f>100-AY887</f>
        <v>8.7999999999999972</v>
      </c>
      <c r="BB887" s="140">
        <f t="shared" si="25"/>
        <v>3.5255999999999998</v>
      </c>
      <c r="BC887" s="139">
        <v>25.6</v>
      </c>
      <c r="BD887" s="139">
        <f>BC887*AI887/100</f>
        <v>0.99840000000000007</v>
      </c>
      <c r="BE887" s="139">
        <v>41.2</v>
      </c>
      <c r="BF887" s="139">
        <f>BE887*AI887/100</f>
        <v>1.6068</v>
      </c>
      <c r="BG887" s="139">
        <v>23.6</v>
      </c>
      <c r="BH887" s="139">
        <f>BG887*AI887/100</f>
        <v>0.92040000000000011</v>
      </c>
      <c r="BI887" s="118">
        <v>0.09</v>
      </c>
      <c r="BJ887" s="116" t="s">
        <v>778</v>
      </c>
      <c r="BK887" s="211" t="s">
        <v>409</v>
      </c>
      <c r="BL887" s="211" t="s">
        <v>409</v>
      </c>
      <c r="BM887" s="211">
        <v>24870</v>
      </c>
      <c r="BN887" s="211">
        <v>80.099999999999994</v>
      </c>
      <c r="BO887" s="211">
        <v>19.899999999999999</v>
      </c>
      <c r="BP887" s="211">
        <v>4</v>
      </c>
      <c r="BQ887" s="211" t="s">
        <v>414</v>
      </c>
      <c r="BR887" s="211" t="s">
        <v>409</v>
      </c>
      <c r="BS887" s="211">
        <v>3.7</v>
      </c>
      <c r="BT887" s="210">
        <v>0</v>
      </c>
      <c r="BU887" s="258">
        <v>89.733136472817819</v>
      </c>
      <c r="BV887" s="138">
        <v>13.326545454545455</v>
      </c>
    </row>
    <row r="888" spans="1:74">
      <c r="A888" s="116">
        <v>135</v>
      </c>
      <c r="B888" s="116">
        <f>COUNTIFS($D$2:D888,D888,$F$2:F888,F888)</f>
        <v>1</v>
      </c>
      <c r="C888" s="189">
        <v>10615</v>
      </c>
      <c r="D888" s="154" t="s">
        <v>394</v>
      </c>
      <c r="E888" s="152" t="s">
        <v>831</v>
      </c>
      <c r="F888" s="152">
        <v>445716079</v>
      </c>
      <c r="G888" s="152">
        <v>75</v>
      </c>
      <c r="H888" s="152" t="s">
        <v>1531</v>
      </c>
      <c r="I888" s="152" t="s">
        <v>60</v>
      </c>
      <c r="J888" s="153" t="s">
        <v>812</v>
      </c>
      <c r="K888" s="152" t="s">
        <v>670</v>
      </c>
      <c r="L888" s="152">
        <v>35</v>
      </c>
      <c r="M888" s="152" t="s">
        <v>881</v>
      </c>
      <c r="N888" s="152" t="s">
        <v>409</v>
      </c>
      <c r="P888" s="152" t="s">
        <v>1527</v>
      </c>
      <c r="Q888" s="116"/>
      <c r="R888" s="116"/>
      <c r="S888" s="261" t="s">
        <v>1477</v>
      </c>
      <c r="T888" s="261" t="s">
        <v>1515</v>
      </c>
      <c r="U888" s="261" t="s">
        <v>1477</v>
      </c>
      <c r="V888" s="264" t="s">
        <v>1514</v>
      </c>
      <c r="W888" s="261" t="s">
        <v>1511</v>
      </c>
      <c r="X888" s="260" t="s">
        <v>1477</v>
      </c>
      <c r="Y888" s="260" t="s">
        <v>1477</v>
      </c>
      <c r="AA888" s="116" t="s">
        <v>901</v>
      </c>
      <c r="AC888" s="218">
        <v>207806</v>
      </c>
      <c r="AD888" s="217">
        <v>51951</v>
      </c>
      <c r="AE888" s="218" t="s">
        <v>1477</v>
      </c>
      <c r="AF888" s="218" t="s">
        <v>1477</v>
      </c>
      <c r="AG888" s="127" t="s">
        <v>777</v>
      </c>
      <c r="AH888" s="126">
        <v>1.3</v>
      </c>
      <c r="AI888" s="125">
        <v>11.6</v>
      </c>
      <c r="AJ888" s="124">
        <v>85.3</v>
      </c>
      <c r="AK888" s="116">
        <v>0.8</v>
      </c>
      <c r="AL888" s="123">
        <v>0.1</v>
      </c>
      <c r="AM888" s="116">
        <v>4.0999999999999996</v>
      </c>
      <c r="AN888" s="116" t="s">
        <v>124</v>
      </c>
      <c r="AO888" s="265">
        <v>0</v>
      </c>
      <c r="AP888" s="119">
        <v>0</v>
      </c>
      <c r="AQ888" s="116" t="s">
        <v>124</v>
      </c>
      <c r="AR888" s="116" t="s">
        <v>124</v>
      </c>
      <c r="AS888" s="142" t="s">
        <v>124</v>
      </c>
      <c r="AT888" s="120">
        <v>0.01</v>
      </c>
      <c r="AU888" s="116" t="s">
        <v>124</v>
      </c>
      <c r="AV888" s="116" t="s">
        <v>124</v>
      </c>
      <c r="AW888" s="119" t="s">
        <v>124</v>
      </c>
      <c r="AX888" s="140">
        <f t="shared" si="24"/>
        <v>10.091999999999999</v>
      </c>
      <c r="AY888" s="118">
        <v>96.8</v>
      </c>
      <c r="AZ888" s="118">
        <v>63280</v>
      </c>
      <c r="BA888" s="140">
        <f>100-AY888</f>
        <v>3.2000000000000028</v>
      </c>
      <c r="BB888" s="140">
        <f t="shared" si="25"/>
        <v>11.008399999999998</v>
      </c>
      <c r="BC888" s="139">
        <v>43.4</v>
      </c>
      <c r="BD888" s="139">
        <f>BC888*AI888/100</f>
        <v>5.0343999999999998</v>
      </c>
      <c r="BE888" s="139">
        <v>43.6</v>
      </c>
      <c r="BF888" s="139">
        <f>BE888*AI888/100</f>
        <v>5.0575999999999999</v>
      </c>
      <c r="BG888" s="139">
        <v>7.9</v>
      </c>
      <c r="BH888" s="139">
        <f>BG888*AI888/100</f>
        <v>0.91639999999999999</v>
      </c>
      <c r="BI888" s="118">
        <v>0.03</v>
      </c>
      <c r="BJ888" s="116" t="s">
        <v>784</v>
      </c>
      <c r="BK888" s="211" t="s">
        <v>409</v>
      </c>
      <c r="BL888" s="211" t="s">
        <v>409</v>
      </c>
      <c r="BM888" s="211">
        <v>49025</v>
      </c>
      <c r="BN888" s="211">
        <v>82.2</v>
      </c>
      <c r="BO888" s="211">
        <v>17.8</v>
      </c>
      <c r="BP888" s="211" t="s">
        <v>409</v>
      </c>
      <c r="BQ888" s="211" t="s">
        <v>409</v>
      </c>
      <c r="BR888" s="211" t="s">
        <v>409</v>
      </c>
      <c r="BS888" s="211" t="s">
        <v>409</v>
      </c>
      <c r="BT888" s="210">
        <v>0</v>
      </c>
      <c r="BU888" s="258">
        <v>80.581698940340559</v>
      </c>
      <c r="BV888" s="138">
        <v>20.854196078431375</v>
      </c>
    </row>
    <row r="889" spans="1:74">
      <c r="A889" s="116">
        <v>136</v>
      </c>
      <c r="B889" s="116">
        <f>COUNTIFS($D$2:D889,D889,$F$2:F889,F889)</f>
        <v>1</v>
      </c>
      <c r="C889" s="189">
        <v>10616</v>
      </c>
      <c r="D889" s="154" t="s">
        <v>1533</v>
      </c>
      <c r="E889" s="152" t="s">
        <v>1532</v>
      </c>
      <c r="F889" s="152">
        <v>7261035364</v>
      </c>
      <c r="G889" s="152">
        <v>47</v>
      </c>
      <c r="H889" s="152" t="s">
        <v>1531</v>
      </c>
      <c r="I889" s="152" t="s">
        <v>163</v>
      </c>
      <c r="J889" s="153" t="s">
        <v>812</v>
      </c>
      <c r="K889" s="152" t="s">
        <v>670</v>
      </c>
      <c r="L889" s="152">
        <v>12</v>
      </c>
      <c r="M889" s="152" t="s">
        <v>919</v>
      </c>
      <c r="N889" s="152" t="s">
        <v>409</v>
      </c>
      <c r="P889" s="152" t="s">
        <v>1527</v>
      </c>
      <c r="Q889" s="116"/>
      <c r="R889" s="116"/>
      <c r="S889" s="261" t="s">
        <v>1477</v>
      </c>
      <c r="T889" s="261" t="s">
        <v>1515</v>
      </c>
      <c r="U889" s="261" t="s">
        <v>1477</v>
      </c>
      <c r="V889" s="264" t="s">
        <v>1514</v>
      </c>
      <c r="W889" s="261" t="s">
        <v>1511</v>
      </c>
      <c r="X889" s="260" t="s">
        <v>1477</v>
      </c>
      <c r="Y889" s="260" t="s">
        <v>1477</v>
      </c>
      <c r="AA889" s="116" t="s">
        <v>901</v>
      </c>
      <c r="AC889" s="218">
        <v>14523</v>
      </c>
      <c r="AD889" s="217">
        <v>363</v>
      </c>
      <c r="AE889" s="218" t="s">
        <v>1477</v>
      </c>
      <c r="AF889" s="218" t="s">
        <v>1477</v>
      </c>
      <c r="AG889" s="127" t="s">
        <v>777</v>
      </c>
      <c r="AH889" s="126">
        <v>51.9</v>
      </c>
      <c r="AI889" s="125">
        <v>33.299999999999997</v>
      </c>
      <c r="AJ889" s="124">
        <v>12.3</v>
      </c>
      <c r="AK889" s="116">
        <v>45.3</v>
      </c>
      <c r="AL889" s="123">
        <v>0.9</v>
      </c>
      <c r="AM889" s="116">
        <v>1.6</v>
      </c>
      <c r="AN889" s="116" t="s">
        <v>124</v>
      </c>
      <c r="AO889" s="265">
        <v>1.6</v>
      </c>
      <c r="AP889" s="119">
        <v>0.12</v>
      </c>
      <c r="AQ889" s="116">
        <v>47.3</v>
      </c>
      <c r="AR889" s="116">
        <v>53.4</v>
      </c>
      <c r="AS889" s="142">
        <f>AQ889/AR889</f>
        <v>0.88576779026217223</v>
      </c>
      <c r="AT889" s="120">
        <v>0.08</v>
      </c>
      <c r="AU889" s="116" t="s">
        <v>124</v>
      </c>
      <c r="AV889" s="116">
        <v>8.3000000000000007</v>
      </c>
      <c r="AW889" s="119">
        <v>12.4</v>
      </c>
      <c r="AX889" s="140">
        <f t="shared" si="24"/>
        <v>7.88544</v>
      </c>
      <c r="AY889" s="118">
        <v>90.8</v>
      </c>
      <c r="AZ889" s="118">
        <v>52124</v>
      </c>
      <c r="BA889" s="140">
        <f>100-AY889</f>
        <v>9.2000000000000028</v>
      </c>
      <c r="BB889" s="140">
        <f t="shared" si="25"/>
        <v>29.696939999999994</v>
      </c>
      <c r="BC889" s="139">
        <v>7.58</v>
      </c>
      <c r="BD889" s="139">
        <f>BC889*AI889/100</f>
        <v>2.5241400000000001</v>
      </c>
      <c r="BE889" s="139">
        <v>16.100000000000001</v>
      </c>
      <c r="BF889" s="139">
        <f>BE889*AI889/100</f>
        <v>5.3613</v>
      </c>
      <c r="BG889" s="139">
        <v>65.5</v>
      </c>
      <c r="BH889" s="139">
        <f>BG889*AI889/100</f>
        <v>21.811499999999995</v>
      </c>
      <c r="BI889" s="118">
        <v>2.5</v>
      </c>
      <c r="BJ889" s="118" t="s">
        <v>173</v>
      </c>
      <c r="BK889" s="211" t="s">
        <v>409</v>
      </c>
      <c r="BL889" s="211" t="s">
        <v>409</v>
      </c>
      <c r="BM889" s="211">
        <v>514</v>
      </c>
      <c r="BN889" s="211">
        <v>8.9</v>
      </c>
      <c r="BO889" s="211">
        <v>91.1</v>
      </c>
      <c r="BP889" s="211" t="s">
        <v>409</v>
      </c>
      <c r="BQ889" s="211" t="s">
        <v>409</v>
      </c>
      <c r="BR889" s="211" t="s">
        <v>409</v>
      </c>
      <c r="BS889" s="211" t="s">
        <v>409</v>
      </c>
      <c r="BT889" s="210">
        <v>0</v>
      </c>
      <c r="BU889" s="258">
        <v>10.671584003779875</v>
      </c>
      <c r="BV889" s="138">
        <v>0.28529824561403505</v>
      </c>
    </row>
    <row r="890" spans="1:74">
      <c r="A890" s="116">
        <v>137</v>
      </c>
      <c r="B890" s="116">
        <f>COUNTIFS($D$2:D890,D890,$F$2:F890,F890)</f>
        <v>1</v>
      </c>
      <c r="C890" s="189">
        <v>10617</v>
      </c>
      <c r="D890" s="154" t="s">
        <v>707</v>
      </c>
      <c r="E890" s="152" t="s">
        <v>1202</v>
      </c>
      <c r="F890" s="152">
        <v>415516057</v>
      </c>
      <c r="G890" s="152">
        <v>78</v>
      </c>
      <c r="H890" s="152" t="s">
        <v>1531</v>
      </c>
      <c r="I890" s="152" t="s">
        <v>708</v>
      </c>
      <c r="J890" s="194" t="s">
        <v>1031</v>
      </c>
      <c r="K890" s="152" t="s">
        <v>670</v>
      </c>
      <c r="L890" s="152">
        <v>12</v>
      </c>
      <c r="M890" s="152" t="s">
        <v>881</v>
      </c>
      <c r="N890" s="152" t="s">
        <v>822</v>
      </c>
      <c r="P890" s="152" t="s">
        <v>1527</v>
      </c>
      <c r="Q890" s="116"/>
      <c r="R890" s="116"/>
      <c r="S890" s="261" t="s">
        <v>1477</v>
      </c>
      <c r="T890" s="261" t="s">
        <v>1477</v>
      </c>
      <c r="U890" s="261" t="s">
        <v>1477</v>
      </c>
      <c r="V890" s="262" t="s">
        <v>1502</v>
      </c>
      <c r="W890" s="261" t="s">
        <v>1477</v>
      </c>
      <c r="X890" s="260" t="s">
        <v>1477</v>
      </c>
      <c r="Y890" s="260" t="s">
        <v>1477</v>
      </c>
      <c r="AA890" s="116" t="s">
        <v>901</v>
      </c>
      <c r="AC890" s="218">
        <v>4826</v>
      </c>
      <c r="AD890" s="217">
        <v>48</v>
      </c>
      <c r="AE890" s="218" t="s">
        <v>1477</v>
      </c>
      <c r="AF890" s="218" t="s">
        <v>1477</v>
      </c>
      <c r="AG890" s="127" t="s">
        <v>801</v>
      </c>
      <c r="AH890" s="126">
        <v>9.5</v>
      </c>
      <c r="AI890" s="125">
        <v>22.4</v>
      </c>
      <c r="AJ890" s="124">
        <v>64.400000000000006</v>
      </c>
      <c r="AK890" s="116">
        <v>6.7</v>
      </c>
      <c r="AL890" s="123">
        <v>0.4</v>
      </c>
      <c r="AM890" s="116">
        <v>4.7</v>
      </c>
      <c r="AN890" s="116" t="s">
        <v>124</v>
      </c>
      <c r="AO890" s="265">
        <v>1.3</v>
      </c>
      <c r="AP890" s="119" t="s">
        <v>124</v>
      </c>
      <c r="AQ890" s="116">
        <v>36.5</v>
      </c>
      <c r="AR890" s="116">
        <v>63.5</v>
      </c>
      <c r="AS890" s="142">
        <f>AQ890/AR890</f>
        <v>0.57480314960629919</v>
      </c>
      <c r="AT890" s="120" t="s">
        <v>124</v>
      </c>
      <c r="AU890" s="116" t="s">
        <v>124</v>
      </c>
      <c r="AV890" s="116">
        <v>0.2</v>
      </c>
      <c r="AW890" s="119">
        <v>1.1000000000000001</v>
      </c>
      <c r="AX890" s="140">
        <f t="shared" si="24"/>
        <v>9.9275332650972352</v>
      </c>
      <c r="AY890" s="259" t="s">
        <v>124</v>
      </c>
      <c r="AZ890" s="259" t="s">
        <v>124</v>
      </c>
      <c r="BA890" s="259" t="s">
        <v>124</v>
      </c>
      <c r="BB890" s="140">
        <f t="shared" si="25"/>
        <v>22.4</v>
      </c>
      <c r="BC890" s="118">
        <v>21.8</v>
      </c>
      <c r="BD890" s="139">
        <f>BC890*AI890/(BG890+BE890+BC890)</f>
        <v>4.9981576253838282</v>
      </c>
      <c r="BE890" s="118">
        <v>21.5</v>
      </c>
      <c r="BF890" s="139">
        <f>BE890*AI890/(BG890+BE890+BC890)</f>
        <v>4.9293756397134079</v>
      </c>
      <c r="BG890" s="118">
        <v>54.4</v>
      </c>
      <c r="BH890" s="139">
        <f>BG890*AI890/(BG890+BE890+BC890)</f>
        <v>12.472466734902763</v>
      </c>
      <c r="BI890" s="259" t="s">
        <v>124</v>
      </c>
      <c r="BJ890" s="116" t="s">
        <v>789</v>
      </c>
      <c r="BK890" s="211" t="s">
        <v>409</v>
      </c>
      <c r="BL890" s="211" t="s">
        <v>409</v>
      </c>
      <c r="BM890" s="211" t="s">
        <v>409</v>
      </c>
      <c r="BN890" s="211" t="s">
        <v>409</v>
      </c>
      <c r="BO890" s="211" t="s">
        <v>409</v>
      </c>
      <c r="BP890" s="211" t="s">
        <v>409</v>
      </c>
      <c r="BQ890" s="211" t="s">
        <v>409</v>
      </c>
      <c r="BR890" s="211" t="s">
        <v>409</v>
      </c>
      <c r="BS890" s="211" t="s">
        <v>409</v>
      </c>
      <c r="BT890" s="211" t="s">
        <v>409</v>
      </c>
      <c r="BU890" s="258">
        <v>27.5</v>
      </c>
      <c r="BV890" s="138">
        <v>0.1144</v>
      </c>
    </row>
    <row r="891" spans="1:74">
      <c r="A891" s="116">
        <v>138</v>
      </c>
      <c r="B891" s="116">
        <f>COUNTIFS($D$2:D891,D891,$F$2:F891,F891)</f>
        <v>2</v>
      </c>
      <c r="C891" s="189">
        <v>10627</v>
      </c>
      <c r="D891" s="154" t="s">
        <v>1530</v>
      </c>
      <c r="E891" s="152" t="s">
        <v>816</v>
      </c>
      <c r="F891" s="152">
        <v>460301447</v>
      </c>
      <c r="G891" s="152">
        <v>73</v>
      </c>
      <c r="H891" s="152" t="s">
        <v>1525</v>
      </c>
      <c r="I891" s="152" t="s">
        <v>659</v>
      </c>
      <c r="J891" s="153" t="s">
        <v>812</v>
      </c>
      <c r="K891" s="152" t="s">
        <v>670</v>
      </c>
      <c r="L891" s="152">
        <v>21</v>
      </c>
      <c r="M891" s="152" t="s">
        <v>915</v>
      </c>
      <c r="N891" s="152" t="s">
        <v>409</v>
      </c>
      <c r="P891" s="152" t="s">
        <v>1527</v>
      </c>
      <c r="Q891" s="116"/>
      <c r="R891" s="116"/>
      <c r="S891" s="261" t="s">
        <v>1477</v>
      </c>
      <c r="T891" s="261" t="s">
        <v>1477</v>
      </c>
      <c r="U891" s="261" t="s">
        <v>1477</v>
      </c>
      <c r="V891" s="262" t="s">
        <v>1502</v>
      </c>
      <c r="W891" s="261" t="s">
        <v>1477</v>
      </c>
      <c r="X891" s="260" t="s">
        <v>1477</v>
      </c>
      <c r="Y891" s="260" t="s">
        <v>1477</v>
      </c>
      <c r="AA891" s="116" t="s">
        <v>901</v>
      </c>
      <c r="AC891" s="218">
        <v>7212</v>
      </c>
      <c r="AD891" s="217">
        <v>72</v>
      </c>
      <c r="AE891" s="218" t="s">
        <v>1477</v>
      </c>
      <c r="AF891" s="218" t="s">
        <v>1477</v>
      </c>
      <c r="AG891" s="127" t="s">
        <v>798</v>
      </c>
      <c r="AH891" s="126">
        <v>59</v>
      </c>
      <c r="AI891" s="125">
        <v>22</v>
      </c>
      <c r="AJ891" s="124">
        <v>16.2</v>
      </c>
      <c r="AK891" s="116">
        <v>48.1</v>
      </c>
      <c r="AL891" s="123">
        <v>4.3</v>
      </c>
      <c r="AM891" s="116">
        <v>7.2</v>
      </c>
      <c r="AN891" s="116" t="s">
        <v>124</v>
      </c>
      <c r="AO891" s="122">
        <v>0.5</v>
      </c>
      <c r="AP891" s="119" t="s">
        <v>124</v>
      </c>
      <c r="AQ891" s="116">
        <v>53.4</v>
      </c>
      <c r="AR891" s="116">
        <v>46.6</v>
      </c>
      <c r="AS891" s="142">
        <f>AQ891/AR891</f>
        <v>1.1459227467811157</v>
      </c>
      <c r="AT891" s="120" t="s">
        <v>124</v>
      </c>
      <c r="AU891" s="116" t="s">
        <v>124</v>
      </c>
      <c r="AV891" s="116">
        <v>2.6</v>
      </c>
      <c r="AW891" s="119">
        <v>2</v>
      </c>
      <c r="AX891" s="140">
        <f t="shared" si="24"/>
        <v>8.7177974434611603</v>
      </c>
      <c r="AY891" s="259" t="s">
        <v>124</v>
      </c>
      <c r="AZ891" s="259" t="s">
        <v>124</v>
      </c>
      <c r="BA891" s="259" t="s">
        <v>124</v>
      </c>
      <c r="BB891" s="140">
        <f t="shared" si="25"/>
        <v>22</v>
      </c>
      <c r="BC891" s="118">
        <v>9</v>
      </c>
      <c r="BD891" s="139">
        <f>BC891*AI891/(BG891+BE891+BC891)</f>
        <v>1.9469026548672566</v>
      </c>
      <c r="BE891" s="118">
        <v>31.3</v>
      </c>
      <c r="BF891" s="139">
        <f>BE891*AI891/(BG891+BE891+BC891)</f>
        <v>6.7708947885939033</v>
      </c>
      <c r="BG891" s="118">
        <v>61.4</v>
      </c>
      <c r="BH891" s="139">
        <f>BG891*AI891/(BG891+BE891+BC891)</f>
        <v>13.28220255653884</v>
      </c>
      <c r="BI891" s="259" t="s">
        <v>124</v>
      </c>
      <c r="BJ891" s="116" t="s">
        <v>793</v>
      </c>
      <c r="BK891" s="211">
        <v>45.5</v>
      </c>
      <c r="BL891" s="211" t="s">
        <v>409</v>
      </c>
      <c r="BM891" s="211">
        <v>634</v>
      </c>
      <c r="BN891" s="211">
        <v>39.6</v>
      </c>
      <c r="BO891" s="211">
        <v>60.4</v>
      </c>
      <c r="BP891" s="211">
        <v>1.7</v>
      </c>
      <c r="BQ891" s="211" t="s">
        <v>1524</v>
      </c>
      <c r="BR891" s="211" t="s">
        <v>409</v>
      </c>
      <c r="BS891" s="211">
        <v>5.96</v>
      </c>
      <c r="BT891" s="210">
        <v>0</v>
      </c>
      <c r="BU891" s="258">
        <v>0.22917461855015381</v>
      </c>
      <c r="BV891" s="138">
        <v>5.1963636363636365E-2</v>
      </c>
    </row>
    <row r="892" spans="1:74">
      <c r="A892" s="116">
        <v>139</v>
      </c>
      <c r="B892" s="116">
        <f>COUNTIFS($D$2:D892,D892,$F$2:F892,F892)</f>
        <v>2</v>
      </c>
      <c r="C892" s="189">
        <v>10628</v>
      </c>
      <c r="D892" s="154" t="s">
        <v>291</v>
      </c>
      <c r="E892" s="152" t="s">
        <v>1518</v>
      </c>
      <c r="F892" s="152">
        <v>5403192949</v>
      </c>
      <c r="G892" s="152">
        <v>65</v>
      </c>
      <c r="H892" s="152" t="s">
        <v>1525</v>
      </c>
      <c r="I892" s="152" t="s">
        <v>60</v>
      </c>
      <c r="J892" s="153" t="s">
        <v>812</v>
      </c>
      <c r="K892" s="152" t="s">
        <v>670</v>
      </c>
      <c r="L892" s="152">
        <v>12</v>
      </c>
      <c r="M892" s="152" t="s">
        <v>881</v>
      </c>
      <c r="N892" s="152" t="s">
        <v>409</v>
      </c>
      <c r="P892" s="152" t="s">
        <v>1527</v>
      </c>
      <c r="Q892" s="116"/>
      <c r="R892" s="116"/>
      <c r="S892" s="261" t="s">
        <v>1477</v>
      </c>
      <c r="T892" s="261" t="s">
        <v>1515</v>
      </c>
      <c r="U892" s="261" t="s">
        <v>1477</v>
      </c>
      <c r="V892" s="264" t="s">
        <v>1514</v>
      </c>
      <c r="W892" s="261" t="s">
        <v>1511</v>
      </c>
      <c r="X892" s="263" t="s">
        <v>1513</v>
      </c>
      <c r="Y892" s="260" t="s">
        <v>1477</v>
      </c>
      <c r="Z892" s="112" t="s">
        <v>1244</v>
      </c>
      <c r="AA892" s="116" t="s">
        <v>901</v>
      </c>
      <c r="AC892" s="218">
        <v>271500</v>
      </c>
      <c r="AD892" s="217">
        <v>67875</v>
      </c>
      <c r="AE892" s="218" t="s">
        <v>1477</v>
      </c>
      <c r="AF892" s="218" t="s">
        <v>1477</v>
      </c>
      <c r="AG892" s="127" t="s">
        <v>777</v>
      </c>
      <c r="AH892" s="126">
        <v>4</v>
      </c>
      <c r="AI892" s="125">
        <v>1.8</v>
      </c>
      <c r="AJ892" s="124">
        <v>93.8</v>
      </c>
      <c r="AK892" s="116">
        <v>3.2</v>
      </c>
      <c r="AL892" s="123">
        <v>0.2</v>
      </c>
      <c r="AM892" s="116">
        <v>3.1</v>
      </c>
      <c r="AN892" s="116" t="s">
        <v>124</v>
      </c>
      <c r="AO892" s="122">
        <v>0</v>
      </c>
      <c r="AP892" s="119">
        <v>0.2</v>
      </c>
      <c r="AQ892" s="116">
        <v>46.6</v>
      </c>
      <c r="AR892" s="116">
        <v>53.3</v>
      </c>
      <c r="AS892" s="142">
        <f>AQ892/AR892</f>
        <v>0.87429643527204515</v>
      </c>
      <c r="AT892" s="120">
        <v>0.2</v>
      </c>
      <c r="AU892" s="116" t="s">
        <v>124</v>
      </c>
      <c r="AV892" s="116">
        <v>12.2</v>
      </c>
      <c r="AW892" s="119">
        <v>11.6</v>
      </c>
      <c r="AX892" s="140">
        <f t="shared" si="24"/>
        <v>1.2942</v>
      </c>
      <c r="AY892" s="118">
        <v>90.6</v>
      </c>
      <c r="AZ892" s="118">
        <v>63996</v>
      </c>
      <c r="BA892" s="140">
        <f>100-AY892</f>
        <v>9.4000000000000057</v>
      </c>
      <c r="BB892" s="140">
        <f t="shared" si="25"/>
        <v>1.5534000000000001</v>
      </c>
      <c r="BC892" s="118">
        <v>43.2</v>
      </c>
      <c r="BD892" s="139">
        <f>BC892*AI892/100</f>
        <v>0.77760000000000007</v>
      </c>
      <c r="BE892" s="118">
        <v>28.7</v>
      </c>
      <c r="BF892" s="139">
        <f>BE892*AI892/100</f>
        <v>0.51659999999999995</v>
      </c>
      <c r="BG892" s="118">
        <v>14.4</v>
      </c>
      <c r="BH892" s="139">
        <f>BG892*AI892/100</f>
        <v>0.25920000000000004</v>
      </c>
      <c r="BI892" s="118">
        <v>7.0000000000000007E-2</v>
      </c>
      <c r="BJ892" s="116" t="s">
        <v>778</v>
      </c>
      <c r="BK892" s="211">
        <v>69.5</v>
      </c>
      <c r="BL892" s="211" t="s">
        <v>409</v>
      </c>
      <c r="BM892" s="211">
        <v>34030</v>
      </c>
      <c r="BN892" s="211">
        <v>91.4</v>
      </c>
      <c r="BO892" s="211">
        <v>8.6</v>
      </c>
      <c r="BP892" s="211" t="s">
        <v>409</v>
      </c>
      <c r="BQ892" s="211" t="s">
        <v>409</v>
      </c>
      <c r="BR892" s="211" t="s">
        <v>409</v>
      </c>
      <c r="BS892" s="211" t="s">
        <v>409</v>
      </c>
      <c r="BT892" s="210">
        <v>0</v>
      </c>
      <c r="BU892" s="258">
        <v>82.362890688843862</v>
      </c>
      <c r="BV892" s="138">
        <v>15.759345454545455</v>
      </c>
    </row>
    <row r="893" spans="1:74">
      <c r="A893" s="116">
        <v>140</v>
      </c>
      <c r="B893" s="116">
        <f>COUNTIFS($D$2:D893,D893,$F$2:F893,F893)</f>
        <v>1</v>
      </c>
      <c r="C893" s="189">
        <v>10629</v>
      </c>
      <c r="D893" s="154" t="s">
        <v>1529</v>
      </c>
      <c r="E893" s="152" t="s">
        <v>1027</v>
      </c>
      <c r="F893" s="152">
        <v>5603230358</v>
      </c>
      <c r="G893" s="152">
        <v>63</v>
      </c>
      <c r="H893" s="152" t="s">
        <v>1525</v>
      </c>
      <c r="I893" s="152" t="s">
        <v>1528</v>
      </c>
      <c r="J893" s="153" t="s">
        <v>812</v>
      </c>
      <c r="K893" s="152" t="s">
        <v>670</v>
      </c>
      <c r="L893" s="152">
        <v>6</v>
      </c>
      <c r="M893" s="152" t="s">
        <v>915</v>
      </c>
      <c r="N893" s="152" t="s">
        <v>409</v>
      </c>
      <c r="P893" s="152" t="s">
        <v>1527</v>
      </c>
      <c r="Q893" s="116"/>
      <c r="R893" s="116"/>
      <c r="S893" s="261" t="s">
        <v>1477</v>
      </c>
      <c r="T893" s="261" t="s">
        <v>1477</v>
      </c>
      <c r="U893" s="261" t="s">
        <v>1477</v>
      </c>
      <c r="V893" s="262" t="s">
        <v>1502</v>
      </c>
      <c r="W893" s="261" t="s">
        <v>1477</v>
      </c>
      <c r="X893" s="260" t="s">
        <v>1477</v>
      </c>
      <c r="Y893" s="260" t="s">
        <v>1477</v>
      </c>
      <c r="AA893" s="116" t="s">
        <v>901</v>
      </c>
      <c r="AC893" s="218">
        <v>9500</v>
      </c>
      <c r="AD893" s="217">
        <v>950</v>
      </c>
      <c r="AE893" s="218" t="s">
        <v>1477</v>
      </c>
      <c r="AF893" s="218" t="s">
        <v>1477</v>
      </c>
      <c r="AG893" s="127" t="s">
        <v>1526</v>
      </c>
      <c r="AH893" s="126">
        <v>61.6</v>
      </c>
      <c r="AI893" s="125">
        <v>3.4</v>
      </c>
      <c r="AJ893" s="124">
        <v>31.4</v>
      </c>
      <c r="AK893" s="116">
        <v>43.7</v>
      </c>
      <c r="AL893" s="123">
        <v>13.1</v>
      </c>
      <c r="AM893" s="116">
        <v>21.3</v>
      </c>
      <c r="AN893" s="116" t="s">
        <v>124</v>
      </c>
      <c r="AO893" s="122">
        <v>0.6</v>
      </c>
      <c r="AP893" s="119" t="s">
        <v>124</v>
      </c>
      <c r="AQ893" s="116">
        <v>43.7</v>
      </c>
      <c r="AR893" s="116">
        <v>56.3</v>
      </c>
      <c r="AS893" s="142">
        <f>AQ893/AR893</f>
        <v>0.77619893428063957</v>
      </c>
      <c r="AT893" s="120" t="s">
        <v>124</v>
      </c>
      <c r="AU893" s="116" t="s">
        <v>124</v>
      </c>
      <c r="AV893" s="116">
        <v>2.1</v>
      </c>
      <c r="AW893" s="119">
        <v>4.2</v>
      </c>
      <c r="AX893" s="140">
        <f t="shared" si="24"/>
        <v>1.4289855072463766</v>
      </c>
      <c r="AY893" s="259" t="s">
        <v>124</v>
      </c>
      <c r="AZ893" s="259" t="s">
        <v>124</v>
      </c>
      <c r="BA893" s="259" t="s">
        <v>124</v>
      </c>
      <c r="BB893" s="140">
        <f t="shared" si="25"/>
        <v>3.3999999999999995</v>
      </c>
      <c r="BC893" s="118">
        <v>13.2</v>
      </c>
      <c r="BD893" s="139">
        <f>BC893*AI893/(BG893+BE893+BC893)</f>
        <v>0.46459627329192538</v>
      </c>
      <c r="BE893" s="118">
        <v>27.4</v>
      </c>
      <c r="BF893" s="139">
        <f>BE893*AI893/(BG893+BE893+BC893)</f>
        <v>0.9643892339544512</v>
      </c>
      <c r="BG893" s="118">
        <v>56</v>
      </c>
      <c r="BH893" s="139">
        <f>BG893*AI893/(BG893+BE893+BC893)</f>
        <v>1.9710144927536231</v>
      </c>
      <c r="BI893" s="259" t="s">
        <v>124</v>
      </c>
      <c r="BJ893" s="116" t="s">
        <v>790</v>
      </c>
      <c r="BK893" s="211">
        <v>1.1000000000000001</v>
      </c>
      <c r="BL893" s="211">
        <v>2</v>
      </c>
      <c r="BM893" s="211">
        <v>1641</v>
      </c>
      <c r="BN893" s="211">
        <v>55.8</v>
      </c>
      <c r="BO893" s="211">
        <v>44.2</v>
      </c>
      <c r="BP893" s="211">
        <v>0.5</v>
      </c>
      <c r="BQ893" s="211">
        <v>1511.6</v>
      </c>
      <c r="BR893" s="211" t="s">
        <v>409</v>
      </c>
      <c r="BS893" s="211">
        <v>3.89</v>
      </c>
      <c r="BT893" s="210">
        <v>0</v>
      </c>
      <c r="BU893" s="258">
        <v>0.48398276971827497</v>
      </c>
      <c r="BV893" s="138">
        <v>0.11671641791044776</v>
      </c>
    </row>
    <row r="894" spans="1:74">
      <c r="A894" s="116">
        <v>141</v>
      </c>
      <c r="B894" s="116">
        <f>COUNTIFS($D$2:D894,D894,$F$2:F894,F894)</f>
        <v>1</v>
      </c>
      <c r="C894" s="189">
        <v>10630</v>
      </c>
      <c r="D894" s="154" t="s">
        <v>295</v>
      </c>
      <c r="E894" s="152" t="s">
        <v>941</v>
      </c>
      <c r="F894" s="152">
        <v>450726428</v>
      </c>
      <c r="G894" s="152">
        <v>74</v>
      </c>
      <c r="H894" s="152" t="s">
        <v>1525</v>
      </c>
      <c r="I894" s="152" t="s">
        <v>60</v>
      </c>
      <c r="J894" s="153" t="s">
        <v>812</v>
      </c>
      <c r="K894" s="152" t="s">
        <v>670</v>
      </c>
      <c r="L894" s="152">
        <v>12</v>
      </c>
      <c r="M894" s="152" t="s">
        <v>881</v>
      </c>
      <c r="N894" s="152" t="s">
        <v>409</v>
      </c>
      <c r="P894" s="152" t="s">
        <v>1456</v>
      </c>
      <c r="Q894" s="116"/>
      <c r="R894" s="116"/>
      <c r="S894" s="261" t="s">
        <v>1477</v>
      </c>
      <c r="T894" s="261" t="s">
        <v>1515</v>
      </c>
      <c r="U894" s="261" t="s">
        <v>1477</v>
      </c>
      <c r="V894" s="264" t="s">
        <v>1514</v>
      </c>
      <c r="W894" s="261" t="s">
        <v>1511</v>
      </c>
      <c r="X894" s="263" t="s">
        <v>1513</v>
      </c>
      <c r="Y894" s="260" t="s">
        <v>1477</v>
      </c>
      <c r="Z894" s="112" t="s">
        <v>1244</v>
      </c>
      <c r="AA894" s="116" t="s">
        <v>901</v>
      </c>
      <c r="AC894" s="218">
        <v>313771</v>
      </c>
      <c r="AD894" s="217">
        <v>78442</v>
      </c>
      <c r="AE894" s="218" t="s">
        <v>1477</v>
      </c>
      <c r="AF894" s="218" t="s">
        <v>1477</v>
      </c>
      <c r="AG894" s="127" t="s">
        <v>777</v>
      </c>
      <c r="AH894" s="126">
        <v>0.6</v>
      </c>
      <c r="AI894" s="125">
        <v>10.5</v>
      </c>
      <c r="AJ894" s="124">
        <v>86.9</v>
      </c>
      <c r="AK894" s="116">
        <v>0.4</v>
      </c>
      <c r="AL894" s="123">
        <v>0.04</v>
      </c>
      <c r="AM894" s="116">
        <v>8.1</v>
      </c>
      <c r="AN894" s="116" t="s">
        <v>124</v>
      </c>
      <c r="AO894" s="122" t="s">
        <v>124</v>
      </c>
      <c r="AP894" s="119">
        <v>7.0000000000000007E-2</v>
      </c>
      <c r="AQ894" s="116" t="s">
        <v>124</v>
      </c>
      <c r="AR894" s="116" t="s">
        <v>124</v>
      </c>
      <c r="AS894" s="116" t="s">
        <v>124</v>
      </c>
      <c r="AT894" s="120">
        <v>0.08</v>
      </c>
      <c r="AU894" s="116" t="s">
        <v>124</v>
      </c>
      <c r="AV894" s="116" t="s">
        <v>124</v>
      </c>
      <c r="AW894" s="119" t="s">
        <v>124</v>
      </c>
      <c r="AX894" s="140">
        <f t="shared" si="24"/>
        <v>9.3239999999999998</v>
      </c>
      <c r="AY894" s="118">
        <v>96.3</v>
      </c>
      <c r="AZ894" s="118">
        <v>77693</v>
      </c>
      <c r="BA894" s="140">
        <f>100-AY894</f>
        <v>3.7000000000000028</v>
      </c>
      <c r="BB894" s="140">
        <f t="shared" si="25"/>
        <v>10.038</v>
      </c>
      <c r="BC894" s="118">
        <v>47.4</v>
      </c>
      <c r="BD894" s="139">
        <f>BC894*AI894/100</f>
        <v>4.9770000000000003</v>
      </c>
      <c r="BE894" s="118">
        <v>41.4</v>
      </c>
      <c r="BF894" s="139">
        <f>BE894*AI894/100</f>
        <v>4.3469999999999995</v>
      </c>
      <c r="BG894" s="118">
        <v>6.8</v>
      </c>
      <c r="BH894" s="139">
        <f>BG894*AI894/100</f>
        <v>0.71399999999999997</v>
      </c>
      <c r="BI894" s="118">
        <v>0</v>
      </c>
      <c r="BJ894" s="118" t="s">
        <v>778</v>
      </c>
      <c r="BK894" s="211" t="s">
        <v>409</v>
      </c>
      <c r="BL894" s="211" t="s">
        <v>409</v>
      </c>
      <c r="BM894" s="211">
        <v>49799</v>
      </c>
      <c r="BN894" s="211">
        <v>85.3</v>
      </c>
      <c r="BO894" s="211">
        <v>14.7</v>
      </c>
      <c r="BP894" s="211" t="s">
        <v>409</v>
      </c>
      <c r="BQ894" s="211" t="s">
        <v>409</v>
      </c>
      <c r="BR894" s="211" t="s">
        <v>409</v>
      </c>
      <c r="BS894" s="211" t="s">
        <v>409</v>
      </c>
      <c r="BT894" s="210">
        <v>0</v>
      </c>
      <c r="BU894" s="258">
        <v>76.024602419726691</v>
      </c>
      <c r="BV894" s="138">
        <v>15.453058823529412</v>
      </c>
    </row>
    <row r="895" spans="1:74">
      <c r="A895" s="116">
        <v>142</v>
      </c>
      <c r="B895" s="116">
        <f>COUNTIFS($D$2:D895,D895,$F$2:F895,F895)</f>
        <v>2</v>
      </c>
      <c r="C895" s="189">
        <v>10631</v>
      </c>
      <c r="D895" s="154" t="s">
        <v>1243</v>
      </c>
      <c r="E895" s="152" t="s">
        <v>834</v>
      </c>
      <c r="F895" s="152">
        <v>490406010</v>
      </c>
      <c r="G895" s="152">
        <v>70</v>
      </c>
      <c r="H895" s="152" t="s">
        <v>1525</v>
      </c>
      <c r="I895" s="152" t="s">
        <v>1424</v>
      </c>
      <c r="J895" s="153" t="s">
        <v>812</v>
      </c>
      <c r="K895" s="152" t="s">
        <v>670</v>
      </c>
      <c r="L895" s="152">
        <v>8</v>
      </c>
      <c r="M895" s="152" t="s">
        <v>885</v>
      </c>
      <c r="N895" s="152" t="s">
        <v>822</v>
      </c>
      <c r="P895" s="152" t="s">
        <v>1456</v>
      </c>
      <c r="Q895" s="116"/>
      <c r="R895" s="116"/>
      <c r="S895" s="261" t="s">
        <v>1477</v>
      </c>
      <c r="T895" s="261" t="s">
        <v>1477</v>
      </c>
      <c r="U895" s="261" t="s">
        <v>1477</v>
      </c>
      <c r="V895" s="262" t="s">
        <v>1502</v>
      </c>
      <c r="W895" s="261" t="s">
        <v>1477</v>
      </c>
      <c r="X895" s="260" t="s">
        <v>1477</v>
      </c>
      <c r="Y895" s="260" t="s">
        <v>1477</v>
      </c>
      <c r="AA895" s="116" t="s">
        <v>901</v>
      </c>
      <c r="AC895" s="218">
        <v>7524</v>
      </c>
      <c r="AD895" s="217">
        <v>376</v>
      </c>
      <c r="AE895" s="218" t="s">
        <v>1477</v>
      </c>
      <c r="AF895" s="218" t="s">
        <v>1477</v>
      </c>
      <c r="AG895" s="127" t="s">
        <v>1126</v>
      </c>
      <c r="AH895" s="126">
        <v>44.3</v>
      </c>
      <c r="AI895" s="125">
        <v>15.8</v>
      </c>
      <c r="AJ895" s="124">
        <v>36.5</v>
      </c>
      <c r="AK895" s="116">
        <v>34.799999999999997</v>
      </c>
      <c r="AL895" s="123">
        <v>2.9</v>
      </c>
      <c r="AM895" s="116">
        <v>6.5</v>
      </c>
      <c r="AN895" s="116" t="s">
        <v>124</v>
      </c>
      <c r="AO895" s="122">
        <v>0.7</v>
      </c>
      <c r="AP895" s="119" t="s">
        <v>124</v>
      </c>
      <c r="AQ895" s="116">
        <v>57.4</v>
      </c>
      <c r="AR895" s="116">
        <v>42.6</v>
      </c>
      <c r="AS895" s="142">
        <f t="shared" ref="AS895:AS941" si="26">AQ895/AR895</f>
        <v>1.3474178403755868</v>
      </c>
      <c r="AT895" s="120" t="s">
        <v>124</v>
      </c>
      <c r="AU895" s="116" t="s">
        <v>124</v>
      </c>
      <c r="AV895" s="116">
        <v>2.2999999999999998</v>
      </c>
      <c r="AW895" s="119">
        <v>2.5</v>
      </c>
      <c r="AX895" s="140">
        <f t="shared" si="24"/>
        <v>8.659304703476483</v>
      </c>
      <c r="AY895" s="259" t="s">
        <v>124</v>
      </c>
      <c r="AZ895" s="259" t="s">
        <v>124</v>
      </c>
      <c r="BA895" s="259" t="s">
        <v>124</v>
      </c>
      <c r="BB895" s="140">
        <f t="shared" si="25"/>
        <v>15.8</v>
      </c>
      <c r="BC895" s="118">
        <v>10.5</v>
      </c>
      <c r="BD895" s="139">
        <f>BC895*AI895/(BG895+BE895+BC895)</f>
        <v>1.6963190184049077</v>
      </c>
      <c r="BE895" s="118">
        <v>43.1</v>
      </c>
      <c r="BF895" s="139">
        <f>BE895*AI895/(BG895+BE895+BC895)</f>
        <v>6.9629856850715743</v>
      </c>
      <c r="BG895" s="118">
        <v>44.2</v>
      </c>
      <c r="BH895" s="139">
        <f>BG895*AI895/(BG895+BE895+BC895)</f>
        <v>7.1406952965235178</v>
      </c>
      <c r="BI895" s="259" t="s">
        <v>124</v>
      </c>
      <c r="BJ895" s="116" t="s">
        <v>790</v>
      </c>
      <c r="BK895" s="211" t="s">
        <v>409</v>
      </c>
      <c r="BL895" s="211" t="s">
        <v>409</v>
      </c>
      <c r="BM895" s="211">
        <v>294</v>
      </c>
      <c r="BN895" s="211">
        <v>66.3</v>
      </c>
      <c r="BO895" s="211">
        <v>33.700000000000003</v>
      </c>
      <c r="BP895" s="211">
        <v>0.6</v>
      </c>
      <c r="BQ895" s="211" t="s">
        <v>1524</v>
      </c>
      <c r="BR895" s="211" t="s">
        <v>409</v>
      </c>
      <c r="BS895" s="211">
        <v>3.54</v>
      </c>
      <c r="BT895" s="210">
        <v>0</v>
      </c>
      <c r="BU895" s="258">
        <v>0.59339042846279466</v>
      </c>
      <c r="BV895" s="138">
        <v>5.3886792452830186E-2</v>
      </c>
    </row>
    <row r="896" spans="1:74">
      <c r="A896" s="116">
        <v>143</v>
      </c>
      <c r="B896" s="116">
        <f>COUNTIFS($D$2:D896,D896,$F$2:F896,F896)</f>
        <v>6</v>
      </c>
      <c r="C896" s="189">
        <v>10634</v>
      </c>
      <c r="D896" s="154" t="s">
        <v>900</v>
      </c>
      <c r="E896" s="152" t="s">
        <v>899</v>
      </c>
      <c r="F896" s="152" t="s">
        <v>898</v>
      </c>
      <c r="G896" s="152">
        <v>15</v>
      </c>
      <c r="H896" s="152" t="s">
        <v>1523</v>
      </c>
      <c r="I896" s="152" t="s">
        <v>1522</v>
      </c>
      <c r="J896" s="192" t="s">
        <v>896</v>
      </c>
      <c r="K896" s="152" t="s">
        <v>670</v>
      </c>
      <c r="L896" s="152">
        <v>24</v>
      </c>
      <c r="M896" s="152" t="s">
        <v>994</v>
      </c>
      <c r="N896" s="152" t="s">
        <v>843</v>
      </c>
      <c r="P896" s="152" t="s">
        <v>1456</v>
      </c>
      <c r="Q896" s="116"/>
      <c r="R896" s="116"/>
      <c r="S896" s="261" t="s">
        <v>1521</v>
      </c>
      <c r="T896" s="261" t="s">
        <v>1515</v>
      </c>
      <c r="U896" s="261" t="s">
        <v>1477</v>
      </c>
      <c r="V896" s="264" t="s">
        <v>1514</v>
      </c>
      <c r="W896" s="261" t="s">
        <v>1511</v>
      </c>
      <c r="X896" s="263" t="s">
        <v>1513</v>
      </c>
      <c r="Y896" s="260" t="s">
        <v>1477</v>
      </c>
      <c r="AA896" s="116" t="s">
        <v>1307</v>
      </c>
      <c r="AC896" s="218">
        <v>472111</v>
      </c>
      <c r="AD896" s="217">
        <v>118027</v>
      </c>
      <c r="AE896" s="218">
        <v>5</v>
      </c>
      <c r="AF896" s="218">
        <v>11800</v>
      </c>
      <c r="AG896" s="222" t="s">
        <v>781</v>
      </c>
      <c r="AH896" s="126">
        <v>24.7</v>
      </c>
      <c r="AI896" s="125">
        <v>17.5</v>
      </c>
      <c r="AJ896" s="124">
        <v>57.1</v>
      </c>
      <c r="AK896" s="116">
        <v>23.1</v>
      </c>
      <c r="AL896" s="123">
        <v>0.4</v>
      </c>
      <c r="AM896" s="116">
        <v>1.5</v>
      </c>
      <c r="AN896" s="116" t="s">
        <v>124</v>
      </c>
      <c r="AO896" s="122">
        <v>25.3</v>
      </c>
      <c r="AP896" s="119" t="s">
        <v>124</v>
      </c>
      <c r="AQ896" s="116">
        <v>74.099999999999994</v>
      </c>
      <c r="AR896" s="116">
        <v>25.7</v>
      </c>
      <c r="AS896" s="142">
        <f t="shared" si="26"/>
        <v>2.8832684824902723</v>
      </c>
      <c r="AT896" s="120">
        <v>0.7</v>
      </c>
      <c r="AU896" s="116" t="s">
        <v>124</v>
      </c>
      <c r="AV896" s="116">
        <v>73.8</v>
      </c>
      <c r="AW896" s="119">
        <v>55.1</v>
      </c>
      <c r="AX896" s="140">
        <f t="shared" si="24"/>
        <v>12.530000000000001</v>
      </c>
      <c r="AY896" s="118">
        <v>92.5</v>
      </c>
      <c r="AZ896" s="123">
        <v>21871</v>
      </c>
      <c r="BA896" s="140">
        <f>100-AY896</f>
        <v>7.5</v>
      </c>
      <c r="BB896" s="140">
        <f t="shared" si="25"/>
        <v>15.750000000000002</v>
      </c>
      <c r="BC896" s="118">
        <v>20.6</v>
      </c>
      <c r="BD896" s="139">
        <f>BC896*AI896/100</f>
        <v>3.605</v>
      </c>
      <c r="BE896" s="118">
        <v>51</v>
      </c>
      <c r="BF896" s="139">
        <f>BE896*AI896/100</f>
        <v>8.9250000000000007</v>
      </c>
      <c r="BG896" s="118">
        <v>18.399999999999999</v>
      </c>
      <c r="BH896" s="139">
        <f>BG896*AI896/100</f>
        <v>3.22</v>
      </c>
      <c r="BI896" s="140">
        <v>0.13</v>
      </c>
      <c r="BJ896" s="116" t="s">
        <v>790</v>
      </c>
      <c r="BK896" s="211">
        <v>12.7</v>
      </c>
      <c r="BL896" s="211" t="s">
        <v>409</v>
      </c>
      <c r="BM896" s="211" t="s">
        <v>409</v>
      </c>
      <c r="BN896" s="211" t="s">
        <v>409</v>
      </c>
      <c r="BO896" s="211" t="s">
        <v>409</v>
      </c>
      <c r="BP896" s="211" t="s">
        <v>409</v>
      </c>
      <c r="BQ896" s="211" t="s">
        <v>409</v>
      </c>
      <c r="BR896" s="211" t="s">
        <v>409</v>
      </c>
      <c r="BS896" s="211" t="s">
        <v>409</v>
      </c>
      <c r="BT896" s="211">
        <v>0</v>
      </c>
      <c r="BU896" s="258">
        <v>44.664617679396137</v>
      </c>
      <c r="BV896" s="138">
        <v>8.623857142857144</v>
      </c>
    </row>
    <row r="897" spans="1:77">
      <c r="A897" s="116">
        <v>144</v>
      </c>
      <c r="B897" s="116">
        <f>COUNTIFS($D$2:D897,D897,$F$2:F897,F897)</f>
        <v>1</v>
      </c>
      <c r="C897" s="189">
        <v>10647</v>
      </c>
      <c r="D897" s="154" t="s">
        <v>1520</v>
      </c>
      <c r="E897" s="152" t="s">
        <v>831</v>
      </c>
      <c r="F897" s="152">
        <v>306205460</v>
      </c>
      <c r="G897" s="152">
        <v>89</v>
      </c>
      <c r="H897" s="152" t="s">
        <v>1516</v>
      </c>
      <c r="I897" s="152" t="s">
        <v>1519</v>
      </c>
      <c r="J897" s="153" t="s">
        <v>812</v>
      </c>
      <c r="K897" s="152" t="s">
        <v>670</v>
      </c>
      <c r="L897" s="152">
        <v>12</v>
      </c>
      <c r="M897" s="152" t="s">
        <v>1067</v>
      </c>
      <c r="N897" s="152" t="s">
        <v>843</v>
      </c>
      <c r="P897" s="152" t="s">
        <v>1456</v>
      </c>
      <c r="Q897" s="116"/>
      <c r="R897" s="116"/>
      <c r="S897" s="261" t="s">
        <v>1477</v>
      </c>
      <c r="T897" s="261" t="s">
        <v>1477</v>
      </c>
      <c r="U897" s="261" t="s">
        <v>1477</v>
      </c>
      <c r="V897" s="262" t="s">
        <v>1502</v>
      </c>
      <c r="W897" s="261" t="s">
        <v>1477</v>
      </c>
      <c r="X897" s="260" t="s">
        <v>1477</v>
      </c>
      <c r="Y897" s="260" t="s">
        <v>1477</v>
      </c>
      <c r="AA897" s="116" t="s">
        <v>901</v>
      </c>
      <c r="AC897" s="218">
        <v>4919</v>
      </c>
      <c r="AD897" s="217">
        <v>12</v>
      </c>
      <c r="AE897" s="218" t="s">
        <v>1477</v>
      </c>
      <c r="AF897" s="218" t="s">
        <v>1477</v>
      </c>
      <c r="AG897" s="127" t="s">
        <v>777</v>
      </c>
      <c r="AH897" s="126">
        <v>16.399999999999999</v>
      </c>
      <c r="AI897" s="125">
        <v>75.3</v>
      </c>
      <c r="AJ897" s="124">
        <v>5.8</v>
      </c>
      <c r="AK897" s="116">
        <v>13.3</v>
      </c>
      <c r="AL897" s="123">
        <v>1.3</v>
      </c>
      <c r="AM897" s="116">
        <v>7.9</v>
      </c>
      <c r="AN897" s="116" t="s">
        <v>124</v>
      </c>
      <c r="AO897" s="122">
        <v>2</v>
      </c>
      <c r="AP897" s="119" t="s">
        <v>124</v>
      </c>
      <c r="AQ897" s="116">
        <v>58.1</v>
      </c>
      <c r="AR897" s="116">
        <v>41.9</v>
      </c>
      <c r="AS897" s="142">
        <f t="shared" si="26"/>
        <v>1.3866348448687351</v>
      </c>
      <c r="AT897" s="120" t="s">
        <v>124</v>
      </c>
      <c r="AU897" s="116" t="s">
        <v>124</v>
      </c>
      <c r="AV897" s="116">
        <v>0.5</v>
      </c>
      <c r="AW897" s="119">
        <v>0.5</v>
      </c>
      <c r="AX897" s="140">
        <f t="shared" si="24"/>
        <v>49.299897540983608</v>
      </c>
      <c r="AY897" s="259" t="s">
        <v>124</v>
      </c>
      <c r="AZ897" s="259" t="s">
        <v>124</v>
      </c>
      <c r="BA897" s="259" t="s">
        <v>124</v>
      </c>
      <c r="BB897" s="140">
        <f t="shared" si="25"/>
        <v>75.300000000000011</v>
      </c>
      <c r="BC897" s="118">
        <v>34.9</v>
      </c>
      <c r="BD897" s="139">
        <f>BC897*AI897/(BG897+BE897+BC897)</f>
        <v>26.925922131147541</v>
      </c>
      <c r="BE897" s="118">
        <v>29</v>
      </c>
      <c r="BF897" s="139">
        <f>BE897*AI897/(BG897+BE897+BC897)</f>
        <v>22.373975409836063</v>
      </c>
      <c r="BG897" s="118">
        <v>33.700000000000003</v>
      </c>
      <c r="BH897" s="139">
        <f>BG897*AI897/(BG897+BE897+BC897)</f>
        <v>26.000102459016396</v>
      </c>
      <c r="BI897" s="259" t="s">
        <v>124</v>
      </c>
      <c r="BJ897" s="116" t="s">
        <v>172</v>
      </c>
      <c r="BK897" s="211" t="s">
        <v>409</v>
      </c>
      <c r="BL897" s="211" t="s">
        <v>409</v>
      </c>
      <c r="BM897" s="211">
        <v>130</v>
      </c>
      <c r="BN897" s="211">
        <v>0.13</v>
      </c>
      <c r="BO897" s="211">
        <v>0.86</v>
      </c>
      <c r="BP897" s="211" t="s">
        <v>409</v>
      </c>
      <c r="BQ897" s="211" t="s">
        <v>409</v>
      </c>
      <c r="BR897" s="211" t="s">
        <v>409</v>
      </c>
      <c r="BS897" s="211" t="s">
        <v>409</v>
      </c>
      <c r="BT897" s="210">
        <v>0</v>
      </c>
      <c r="BU897" s="258">
        <v>34.848484848484851</v>
      </c>
      <c r="BV897" s="138">
        <v>3.5777777777777776E-2</v>
      </c>
    </row>
    <row r="898" spans="1:77">
      <c r="A898" s="116">
        <v>145</v>
      </c>
      <c r="B898" s="116">
        <f>COUNTIFS($D$2:D898,D898,$F$2:F898,F898)</f>
        <v>3</v>
      </c>
      <c r="C898" s="189">
        <v>10648</v>
      </c>
      <c r="D898" s="154" t="s">
        <v>291</v>
      </c>
      <c r="E898" s="152" t="s">
        <v>1518</v>
      </c>
      <c r="F898" s="152">
        <v>5403192949</v>
      </c>
      <c r="G898" s="152">
        <v>65</v>
      </c>
      <c r="H898" s="152" t="s">
        <v>1516</v>
      </c>
      <c r="I898" s="152" t="s">
        <v>60</v>
      </c>
      <c r="J898" s="153" t="s">
        <v>812</v>
      </c>
      <c r="K898" s="152" t="s">
        <v>670</v>
      </c>
      <c r="L898" s="152">
        <v>6</v>
      </c>
      <c r="M898" s="152" t="s">
        <v>1517</v>
      </c>
      <c r="N898" s="152" t="s">
        <v>822</v>
      </c>
      <c r="P898" s="152" t="s">
        <v>1456</v>
      </c>
      <c r="Q898" s="116"/>
      <c r="R898" s="116"/>
      <c r="S898" s="261" t="s">
        <v>1477</v>
      </c>
      <c r="T898" s="261" t="s">
        <v>1515</v>
      </c>
      <c r="U898" s="261" t="s">
        <v>1477</v>
      </c>
      <c r="V898" s="264" t="s">
        <v>1514</v>
      </c>
      <c r="W898" s="261" t="s">
        <v>1511</v>
      </c>
      <c r="X898" s="263" t="s">
        <v>1513</v>
      </c>
      <c r="Y898" s="260" t="s">
        <v>1477</v>
      </c>
      <c r="Z898" s="112" t="s">
        <v>1244</v>
      </c>
      <c r="AA898" s="116" t="s">
        <v>901</v>
      </c>
      <c r="AC898" s="218">
        <v>288641</v>
      </c>
      <c r="AD898" s="217">
        <v>72160</v>
      </c>
      <c r="AE898" s="218">
        <v>4</v>
      </c>
      <c r="AF898" s="218">
        <v>66387</v>
      </c>
      <c r="AG898" s="127" t="s">
        <v>777</v>
      </c>
      <c r="AH898" s="126">
        <v>3.1</v>
      </c>
      <c r="AI898" s="125">
        <v>0.8</v>
      </c>
      <c r="AJ898" s="124">
        <v>95.6</v>
      </c>
      <c r="AK898" s="116">
        <v>2.5</v>
      </c>
      <c r="AL898" s="123">
        <v>0.3</v>
      </c>
      <c r="AM898" s="116">
        <v>4.5999999999999996</v>
      </c>
      <c r="AN898" s="116" t="s">
        <v>124</v>
      </c>
      <c r="AO898" s="122">
        <v>0</v>
      </c>
      <c r="AP898" s="119">
        <v>0.2</v>
      </c>
      <c r="AQ898" s="116">
        <v>46.9</v>
      </c>
      <c r="AR898" s="116">
        <v>52.5</v>
      </c>
      <c r="AS898" s="142">
        <f t="shared" si="26"/>
        <v>0.89333333333333331</v>
      </c>
      <c r="AT898" s="120">
        <v>0.1</v>
      </c>
      <c r="AU898" s="116" t="s">
        <v>124</v>
      </c>
      <c r="AV898" s="116">
        <v>2.9</v>
      </c>
      <c r="AW898" s="116">
        <v>5.9</v>
      </c>
      <c r="AX898" s="140">
        <f t="shared" si="24"/>
        <v>0.55680000000000007</v>
      </c>
      <c r="AY898" s="118">
        <v>91.6</v>
      </c>
      <c r="AZ898" s="118">
        <v>50254</v>
      </c>
      <c r="BA898" s="140">
        <f>100-AY898</f>
        <v>8.4000000000000057</v>
      </c>
      <c r="BB898" s="140">
        <f t="shared" si="25"/>
        <v>0.72000000000000008</v>
      </c>
      <c r="BC898" s="118">
        <v>14.9</v>
      </c>
      <c r="BD898" s="139">
        <f>BC898*AI898/100</f>
        <v>0.11920000000000001</v>
      </c>
      <c r="BE898" s="118">
        <v>54.7</v>
      </c>
      <c r="BF898" s="139">
        <f>BE898*AI898/100</f>
        <v>0.43760000000000004</v>
      </c>
      <c r="BG898" s="118">
        <v>20.399999999999999</v>
      </c>
      <c r="BH898" s="139">
        <f>BG898*AI898/100</f>
        <v>0.16320000000000001</v>
      </c>
      <c r="BI898" s="118">
        <v>0.05</v>
      </c>
      <c r="BJ898" s="116" t="s">
        <v>778</v>
      </c>
      <c r="BK898" s="211">
        <v>86.9</v>
      </c>
      <c r="BL898" s="211" t="s">
        <v>409</v>
      </c>
      <c r="BM898" s="211">
        <v>39282</v>
      </c>
      <c r="BN898" s="211">
        <v>94.9</v>
      </c>
      <c r="BO898" s="211">
        <v>5.0999999999999996</v>
      </c>
      <c r="BP898" s="211" t="s">
        <v>409</v>
      </c>
      <c r="BQ898" s="211" t="s">
        <v>409</v>
      </c>
      <c r="BR898" s="211" t="s">
        <v>409</v>
      </c>
      <c r="BS898" s="211" t="s">
        <v>409</v>
      </c>
      <c r="BT898" s="210">
        <v>0</v>
      </c>
      <c r="BU898" s="258">
        <v>83.565587665714659</v>
      </c>
      <c r="BV898" s="138">
        <v>20.481690140845071</v>
      </c>
    </row>
    <row r="899" spans="1:77">
      <c r="A899" s="116">
        <v>146</v>
      </c>
      <c r="B899" s="116">
        <f>COUNTIFS($D$2:D899,D899,$F$2:F899,F899)</f>
        <v>1</v>
      </c>
      <c r="C899" s="189">
        <v>10649</v>
      </c>
      <c r="D899" s="154" t="s">
        <v>297</v>
      </c>
      <c r="E899" s="152" t="s">
        <v>877</v>
      </c>
      <c r="F899" s="152">
        <v>5710071180</v>
      </c>
      <c r="G899" s="152">
        <v>62</v>
      </c>
      <c r="H899" s="152" t="s">
        <v>1516</v>
      </c>
      <c r="I899" s="152" t="s">
        <v>46</v>
      </c>
      <c r="J899" s="153" t="s">
        <v>812</v>
      </c>
      <c r="K899" s="152" t="s">
        <v>670</v>
      </c>
      <c r="L899" s="152">
        <v>24</v>
      </c>
      <c r="M899" s="152" t="s">
        <v>828</v>
      </c>
      <c r="N899" s="152" t="s">
        <v>822</v>
      </c>
      <c r="P899" s="152" t="s">
        <v>1456</v>
      </c>
      <c r="Q899" s="116"/>
      <c r="R899" s="116"/>
      <c r="S899" s="261" t="s">
        <v>1477</v>
      </c>
      <c r="T899" s="261" t="s">
        <v>1515</v>
      </c>
      <c r="U899" s="261" t="s">
        <v>1477</v>
      </c>
      <c r="V899" s="264" t="s">
        <v>1514</v>
      </c>
      <c r="W899" s="261" t="s">
        <v>1511</v>
      </c>
      <c r="X899" s="263" t="s">
        <v>1513</v>
      </c>
      <c r="Y899" s="260" t="s">
        <v>1477</v>
      </c>
      <c r="Z899" s="112" t="s">
        <v>1244</v>
      </c>
      <c r="AA899" s="116" t="s">
        <v>901</v>
      </c>
      <c r="AC899" s="218">
        <v>221595</v>
      </c>
      <c r="AD899" s="217">
        <v>55398</v>
      </c>
      <c r="AE899" s="218">
        <v>4</v>
      </c>
      <c r="AF899" s="218">
        <v>50966</v>
      </c>
      <c r="AG899" s="127" t="s">
        <v>777</v>
      </c>
      <c r="AH899" s="126">
        <v>3.7</v>
      </c>
      <c r="AI899" s="125">
        <v>2</v>
      </c>
      <c r="AJ899" s="124">
        <v>93</v>
      </c>
      <c r="AK899" s="116">
        <v>2.9</v>
      </c>
      <c r="AL899" s="123">
        <v>0.1</v>
      </c>
      <c r="AM899" s="116">
        <v>1.8</v>
      </c>
      <c r="AN899" s="116" t="s">
        <v>124</v>
      </c>
      <c r="AO899" s="122">
        <v>8.9</v>
      </c>
      <c r="AP899" s="119">
        <v>0.06</v>
      </c>
      <c r="AQ899" s="116">
        <v>76</v>
      </c>
      <c r="AR899" s="116">
        <v>24.3</v>
      </c>
      <c r="AS899" s="142">
        <f t="shared" si="26"/>
        <v>3.1275720164609053</v>
      </c>
      <c r="AT899" s="120">
        <v>0.05</v>
      </c>
      <c r="AU899" s="116" t="s">
        <v>124</v>
      </c>
      <c r="AV899" s="116">
        <v>15.2</v>
      </c>
      <c r="AW899" s="119">
        <v>21.8</v>
      </c>
      <c r="AX899" s="140">
        <f t="shared" si="24"/>
        <v>1.06</v>
      </c>
      <c r="AY899" s="118">
        <v>92.5</v>
      </c>
      <c r="AZ899" s="118">
        <v>56870</v>
      </c>
      <c r="BA899" s="140">
        <f>100-AY899</f>
        <v>7.5</v>
      </c>
      <c r="BB899" s="140">
        <f t="shared" si="25"/>
        <v>1.796</v>
      </c>
      <c r="BC899" s="118">
        <v>18</v>
      </c>
      <c r="BD899" s="139">
        <f>BC899*AI899/100</f>
        <v>0.36</v>
      </c>
      <c r="BE899" s="118">
        <v>35</v>
      </c>
      <c r="BF899" s="139">
        <f>BE899*AI899/100</f>
        <v>0.7</v>
      </c>
      <c r="BG899" s="118">
        <v>36.799999999999997</v>
      </c>
      <c r="BH899" s="139">
        <f>BG899*AI899/100</f>
        <v>0.73599999999999999</v>
      </c>
      <c r="BI899" s="118">
        <v>0.08</v>
      </c>
      <c r="BJ899" s="116" t="s">
        <v>778</v>
      </c>
      <c r="BK899" s="211">
        <v>290.10000000000002</v>
      </c>
      <c r="BL899" s="211" t="s">
        <v>409</v>
      </c>
      <c r="BM899" s="211">
        <v>18365</v>
      </c>
      <c r="BN899" s="211">
        <v>89.4</v>
      </c>
      <c r="BO899" s="211">
        <v>10.6</v>
      </c>
      <c r="BP899" s="211" t="s">
        <v>409</v>
      </c>
      <c r="BQ899" s="211" t="s">
        <v>409</v>
      </c>
      <c r="BR899" s="211" t="s">
        <v>409</v>
      </c>
      <c r="BS899" s="211" t="s">
        <v>409</v>
      </c>
      <c r="BT899" s="210">
        <v>0</v>
      </c>
      <c r="BU899" s="258">
        <v>82.956072078262437</v>
      </c>
      <c r="BV899" s="138">
        <v>10.610478873239437</v>
      </c>
    </row>
    <row r="900" spans="1:77">
      <c r="A900" s="116">
        <v>147</v>
      </c>
      <c r="B900" s="116">
        <f>COUNTIFS($D$2:D900,D900,$F$2:F900,F900)</f>
        <v>1</v>
      </c>
      <c r="C900" s="189">
        <v>10658</v>
      </c>
      <c r="D900" s="154" t="s">
        <v>1512</v>
      </c>
      <c r="E900" s="152" t="s">
        <v>877</v>
      </c>
      <c r="F900" s="152">
        <v>5406201812</v>
      </c>
      <c r="G900" s="152">
        <v>65</v>
      </c>
      <c r="H900" s="152" t="s">
        <v>1509</v>
      </c>
      <c r="I900" s="152" t="s">
        <v>60</v>
      </c>
      <c r="J900" s="194" t="s">
        <v>1031</v>
      </c>
      <c r="K900" s="152" t="s">
        <v>670</v>
      </c>
      <c r="L900" s="152">
        <v>10</v>
      </c>
      <c r="M900" s="152" t="s">
        <v>828</v>
      </c>
      <c r="N900" s="152" t="s">
        <v>409</v>
      </c>
      <c r="P900" s="152" t="s">
        <v>1456</v>
      </c>
      <c r="Q900" s="116"/>
      <c r="R900" s="116"/>
      <c r="S900" s="261" t="s">
        <v>1477</v>
      </c>
      <c r="T900" s="261" t="s">
        <v>1477</v>
      </c>
      <c r="U900" s="261" t="s">
        <v>1477</v>
      </c>
      <c r="V900" s="262" t="s">
        <v>1502</v>
      </c>
      <c r="W900" s="261" t="s">
        <v>1511</v>
      </c>
      <c r="X900" s="260" t="s">
        <v>1477</v>
      </c>
      <c r="Y900" s="260" t="s">
        <v>1477</v>
      </c>
      <c r="AA900" s="116" t="s">
        <v>1307</v>
      </c>
      <c r="AC900" s="218">
        <v>42000</v>
      </c>
      <c r="AD900" s="217">
        <v>210</v>
      </c>
      <c r="AE900" s="218" t="s">
        <v>1477</v>
      </c>
      <c r="AF900" s="218" t="s">
        <v>1477</v>
      </c>
      <c r="AG900" s="127" t="s">
        <v>777</v>
      </c>
      <c r="AH900" s="126">
        <v>44.3</v>
      </c>
      <c r="AI900" s="125">
        <v>29</v>
      </c>
      <c r="AJ900" s="124">
        <v>22.8</v>
      </c>
      <c r="AK900" s="116">
        <v>39.700000000000003</v>
      </c>
      <c r="AL900" s="123">
        <v>0.7</v>
      </c>
      <c r="AM900" s="116">
        <v>1.5</v>
      </c>
      <c r="AN900" s="116" t="s">
        <v>124</v>
      </c>
      <c r="AO900" s="122">
        <v>3.5</v>
      </c>
      <c r="AP900" s="119" t="s">
        <v>124</v>
      </c>
      <c r="AQ900" s="116">
        <v>42.7</v>
      </c>
      <c r="AR900" s="116">
        <v>57.3</v>
      </c>
      <c r="AS900" s="142">
        <f t="shared" si="26"/>
        <v>0.74520069808027933</v>
      </c>
      <c r="AT900" s="120">
        <v>0.5</v>
      </c>
      <c r="AU900" s="116" t="s">
        <v>124</v>
      </c>
      <c r="AV900" s="116">
        <v>5.3</v>
      </c>
      <c r="AW900" s="119">
        <v>3.8</v>
      </c>
      <c r="AX900" s="140">
        <f t="shared" si="24"/>
        <v>8.9208121827411162</v>
      </c>
      <c r="AY900" s="259" t="s">
        <v>124</v>
      </c>
      <c r="AZ900" s="259" t="s">
        <v>124</v>
      </c>
      <c r="BA900" s="259" t="s">
        <v>124</v>
      </c>
      <c r="BB900" s="140">
        <f t="shared" si="25"/>
        <v>29</v>
      </c>
      <c r="BC900" s="118">
        <v>4.9000000000000004</v>
      </c>
      <c r="BD900" s="139">
        <f>BC900*AI900/(BG900+BE900+BC900)</f>
        <v>1.4426395939086296</v>
      </c>
      <c r="BE900" s="118">
        <v>25.4</v>
      </c>
      <c r="BF900" s="139">
        <f>BE900*AI900/(BG900+BE900+BC900)</f>
        <v>7.4781725888324866</v>
      </c>
      <c r="BG900" s="118">
        <v>68.2</v>
      </c>
      <c r="BH900" s="139">
        <f>BG900*AI900/(BG900+BE900+BC900)</f>
        <v>20.079187817258884</v>
      </c>
      <c r="BI900" s="259" t="s">
        <v>124</v>
      </c>
      <c r="BJ900" s="116" t="s">
        <v>792</v>
      </c>
      <c r="BK900" s="211" t="s">
        <v>409</v>
      </c>
      <c r="BL900" s="211" t="s">
        <v>409</v>
      </c>
      <c r="BM900" s="211" t="s">
        <v>409</v>
      </c>
      <c r="BN900" s="211" t="s">
        <v>409</v>
      </c>
      <c r="BO900" s="211" t="s">
        <v>409</v>
      </c>
      <c r="BP900" s="211" t="s">
        <v>409</v>
      </c>
      <c r="BQ900" s="211" t="s">
        <v>409</v>
      </c>
      <c r="BR900" s="211" t="s">
        <v>409</v>
      </c>
      <c r="BS900" s="211" t="s">
        <v>409</v>
      </c>
      <c r="BT900" s="211" t="s">
        <v>409</v>
      </c>
      <c r="BU900" s="258">
        <v>12.947341513292434</v>
      </c>
      <c r="BV900" s="138">
        <v>8.4416666666666668E-2</v>
      </c>
    </row>
    <row r="901" spans="1:77">
      <c r="A901" s="116">
        <v>148</v>
      </c>
      <c r="B901" s="116">
        <f>COUNTIFS($D$2:D901,D901,$F$2:F901,F901)</f>
        <v>1</v>
      </c>
      <c r="C901" s="189">
        <v>10659</v>
      </c>
      <c r="D901" s="154" t="s">
        <v>1510</v>
      </c>
      <c r="E901" s="152" t="s">
        <v>1018</v>
      </c>
      <c r="F901" s="152">
        <v>5758290835</v>
      </c>
      <c r="G901" s="152">
        <v>62</v>
      </c>
      <c r="H901" s="152" t="s">
        <v>1509</v>
      </c>
      <c r="I901" s="152" t="s">
        <v>1508</v>
      </c>
      <c r="J901" s="194" t="s">
        <v>1031</v>
      </c>
      <c r="K901" s="152" t="s">
        <v>670</v>
      </c>
      <c r="L901" s="152">
        <v>2</v>
      </c>
      <c r="M901" s="152" t="s">
        <v>1410</v>
      </c>
      <c r="N901" s="152" t="s">
        <v>822</v>
      </c>
      <c r="P901" s="152" t="s">
        <v>1507</v>
      </c>
      <c r="Q901" s="116"/>
      <c r="R901" s="116"/>
      <c r="S901" s="261" t="s">
        <v>1477</v>
      </c>
      <c r="T901" s="261" t="s">
        <v>1477</v>
      </c>
      <c r="U901" s="261" t="s">
        <v>1477</v>
      </c>
      <c r="V901" s="262" t="s">
        <v>1502</v>
      </c>
      <c r="W901" s="261" t="s">
        <v>1477</v>
      </c>
      <c r="X901" s="260" t="s">
        <v>1477</v>
      </c>
      <c r="Y901" s="260" t="s">
        <v>1477</v>
      </c>
      <c r="AA901" s="116" t="s">
        <v>1307</v>
      </c>
      <c r="AC901" s="218">
        <v>4500</v>
      </c>
      <c r="AD901" s="217">
        <v>11.5</v>
      </c>
      <c r="AE901" s="218" t="s">
        <v>1477</v>
      </c>
      <c r="AF901" s="218" t="s">
        <v>1477</v>
      </c>
      <c r="AG901" s="127" t="s">
        <v>801</v>
      </c>
      <c r="AH901" s="126">
        <v>47.2</v>
      </c>
      <c r="AI901" s="125">
        <v>23.8</v>
      </c>
      <c r="AJ901" s="124">
        <v>25.6</v>
      </c>
      <c r="AK901" s="116">
        <v>34.299999999999997</v>
      </c>
      <c r="AL901" s="123">
        <v>1.8</v>
      </c>
      <c r="AM901" s="116">
        <v>3.7</v>
      </c>
      <c r="AN901" s="116" t="s">
        <v>124</v>
      </c>
      <c r="AO901" s="122">
        <v>0</v>
      </c>
      <c r="AP901" s="119" t="s">
        <v>124</v>
      </c>
      <c r="AQ901" s="116">
        <v>39.6</v>
      </c>
      <c r="AR901" s="116">
        <v>60.4</v>
      </c>
      <c r="AS901" s="142">
        <f t="shared" si="26"/>
        <v>0.6556291390728477</v>
      </c>
      <c r="AT901" s="120" t="s">
        <v>124</v>
      </c>
      <c r="AU901" s="116" t="s">
        <v>124</v>
      </c>
      <c r="AV901" s="116">
        <v>2.9</v>
      </c>
      <c r="AW901" s="119">
        <v>6.6</v>
      </c>
      <c r="AX901" s="140">
        <f t="shared" si="24"/>
        <v>3.1875432525951557</v>
      </c>
      <c r="AY901" s="259" t="s">
        <v>124</v>
      </c>
      <c r="AZ901" s="259" t="s">
        <v>124</v>
      </c>
      <c r="BA901" s="259" t="s">
        <v>124</v>
      </c>
      <c r="BB901" s="140">
        <f t="shared" si="25"/>
        <v>23.799999999999997</v>
      </c>
      <c r="BC901" s="118">
        <v>3.9</v>
      </c>
      <c r="BD901" s="139">
        <f>BC901*AI901/(BG901+BE901+BC901)</f>
        <v>0.94463667820069208</v>
      </c>
      <c r="BE901" s="118">
        <v>9.26</v>
      </c>
      <c r="BF901" s="139">
        <f>BE901*AI901/(BG901+BE901+BC901)</f>
        <v>2.2429065743944636</v>
      </c>
      <c r="BG901" s="118">
        <v>85.1</v>
      </c>
      <c r="BH901" s="139">
        <f>BG901*AI901/(BG901+BE901+BC901)</f>
        <v>20.612456747404842</v>
      </c>
      <c r="BI901" s="259" t="s">
        <v>124</v>
      </c>
      <c r="BJ901" s="117" t="s">
        <v>173</v>
      </c>
      <c r="BK901" s="214" t="s">
        <v>409</v>
      </c>
      <c r="BL901" s="214" t="s">
        <v>409</v>
      </c>
      <c r="BM901" s="214" t="s">
        <v>409</v>
      </c>
      <c r="BN901" s="214" t="s">
        <v>409</v>
      </c>
      <c r="BO901" s="214" t="s">
        <v>409</v>
      </c>
      <c r="BP901" s="214" t="s">
        <v>409</v>
      </c>
      <c r="BQ901" s="214" t="s">
        <v>409</v>
      </c>
      <c r="BR901" s="214" t="s">
        <v>409</v>
      </c>
      <c r="BS901" s="214" t="s">
        <v>409</v>
      </c>
      <c r="BT901" s="214" t="s">
        <v>409</v>
      </c>
      <c r="BU901" s="258">
        <v>0.58004375968638888</v>
      </c>
      <c r="BV901" s="138">
        <v>3.0848484848484847E-2</v>
      </c>
    </row>
    <row r="902" spans="1:77">
      <c r="A902" s="116">
        <v>149</v>
      </c>
      <c r="B902" s="116">
        <f>COUNTIFS($D$2:D902,D902,$F$2:F902,F902)</f>
        <v>7</v>
      </c>
      <c r="C902" s="189">
        <v>10678</v>
      </c>
      <c r="D902" s="154" t="s">
        <v>81</v>
      </c>
      <c r="E902" s="152" t="s">
        <v>1183</v>
      </c>
      <c r="F902" s="152">
        <v>375515445</v>
      </c>
      <c r="G902" s="152">
        <v>82</v>
      </c>
      <c r="H902" s="152" t="s">
        <v>1506</v>
      </c>
      <c r="I902" s="152" t="s">
        <v>152</v>
      </c>
      <c r="J902" s="194" t="s">
        <v>1031</v>
      </c>
      <c r="K902" s="152" t="s">
        <v>670</v>
      </c>
      <c r="L902" s="152">
        <v>7</v>
      </c>
      <c r="M902" s="152" t="s">
        <v>1505</v>
      </c>
      <c r="N902" s="152" t="s">
        <v>409</v>
      </c>
      <c r="P902" s="152" t="s">
        <v>1456</v>
      </c>
      <c r="Q902" s="116"/>
      <c r="R902" s="116"/>
      <c r="S902" s="261" t="s">
        <v>1477</v>
      </c>
      <c r="T902" s="261" t="s">
        <v>1477</v>
      </c>
      <c r="U902" s="261" t="s">
        <v>1477</v>
      </c>
      <c r="V902" s="262" t="s">
        <v>1502</v>
      </c>
      <c r="W902" s="261" t="s">
        <v>1477</v>
      </c>
      <c r="X902" s="260" t="s">
        <v>1477</v>
      </c>
      <c r="Y902" s="260" t="s">
        <v>1477</v>
      </c>
      <c r="AA902" s="116" t="s">
        <v>901</v>
      </c>
      <c r="AC902" s="218">
        <v>4768</v>
      </c>
      <c r="AD902" s="217">
        <v>47</v>
      </c>
      <c r="AE902" s="218" t="s">
        <v>1477</v>
      </c>
      <c r="AF902" s="218" t="s">
        <v>1477</v>
      </c>
      <c r="AG902" s="127" t="s">
        <v>787</v>
      </c>
      <c r="AH902" s="126">
        <v>35.6</v>
      </c>
      <c r="AI902" s="125">
        <v>7.8</v>
      </c>
      <c r="AJ902" s="124">
        <v>51</v>
      </c>
      <c r="AK902" s="116">
        <v>24.7</v>
      </c>
      <c r="AL902" s="123">
        <v>7</v>
      </c>
      <c r="AM902" s="116">
        <v>19.5</v>
      </c>
      <c r="AN902" s="116" t="s">
        <v>124</v>
      </c>
      <c r="AO902" s="122">
        <v>0</v>
      </c>
      <c r="AP902" s="119" t="s">
        <v>124</v>
      </c>
      <c r="AQ902" s="116">
        <v>52.7</v>
      </c>
      <c r="AR902" s="116">
        <v>47.3</v>
      </c>
      <c r="AS902" s="142">
        <f t="shared" si="26"/>
        <v>1.1141649048625795</v>
      </c>
      <c r="AT902" s="120" t="s">
        <v>124</v>
      </c>
      <c r="AU902" s="116" t="s">
        <v>124</v>
      </c>
      <c r="AV902" s="116">
        <v>0.1</v>
      </c>
      <c r="AW902" s="119">
        <v>0.2</v>
      </c>
      <c r="AX902" s="140">
        <f t="shared" ref="AX902:AX933" si="27">BD902+BF902</f>
        <v>2.8066945606694564</v>
      </c>
      <c r="AY902" s="259" t="s">
        <v>124</v>
      </c>
      <c r="AZ902" s="259" t="s">
        <v>124</v>
      </c>
      <c r="BA902" s="259" t="s">
        <v>124</v>
      </c>
      <c r="BB902" s="140">
        <f t="shared" ref="BB902:BB933" si="28">BD902+BF902+BH902</f>
        <v>7.8000000000000007</v>
      </c>
      <c r="BC902" s="118">
        <v>13.1</v>
      </c>
      <c r="BD902" s="139">
        <f>BC902*AI902/(BG902+BE902+BC902)</f>
        <v>1.0688284518828453</v>
      </c>
      <c r="BE902" s="118">
        <v>21.3</v>
      </c>
      <c r="BF902" s="139">
        <f>BE902*AI902/(BG902+BE902+BC902)</f>
        <v>1.7378661087866112</v>
      </c>
      <c r="BG902" s="118">
        <v>61.2</v>
      </c>
      <c r="BH902" s="139">
        <f>BG902*AI902/(BG902+BE902+BC902)</f>
        <v>4.9933054393305447</v>
      </c>
      <c r="BI902" s="259" t="s">
        <v>124</v>
      </c>
      <c r="BJ902" s="116" t="s">
        <v>780</v>
      </c>
      <c r="BK902" s="211">
        <v>0.6</v>
      </c>
      <c r="BL902" s="211">
        <v>7.6</v>
      </c>
      <c r="BM902" s="211">
        <v>247</v>
      </c>
      <c r="BN902" s="211">
        <v>73.3</v>
      </c>
      <c r="BO902" s="211">
        <v>26.7</v>
      </c>
      <c r="BP902" s="211" t="s">
        <v>409</v>
      </c>
      <c r="BQ902" s="211" t="s">
        <v>409</v>
      </c>
      <c r="BR902" s="211" t="s">
        <v>409</v>
      </c>
      <c r="BS902" s="211" t="s">
        <v>409</v>
      </c>
      <c r="BT902" s="210">
        <v>0</v>
      </c>
      <c r="BU902" s="258">
        <v>0.81726773760490967</v>
      </c>
      <c r="BV902" s="138">
        <v>0.24858333333333335</v>
      </c>
    </row>
    <row r="903" spans="1:77" s="228" customFormat="1" ht="15.75" thickBot="1">
      <c r="A903" s="232">
        <v>150</v>
      </c>
      <c r="B903" s="232">
        <f>COUNTIFS($D$2:D903,D903,$F$2:F903,F903)</f>
        <v>1</v>
      </c>
      <c r="C903" s="257">
        <v>10685</v>
      </c>
      <c r="D903" s="256" t="s">
        <v>1294</v>
      </c>
      <c r="E903" s="254" t="s">
        <v>1293</v>
      </c>
      <c r="F903" s="254">
        <v>6055160364</v>
      </c>
      <c r="G903" s="254">
        <v>59</v>
      </c>
      <c r="H903" s="254" t="s">
        <v>1504</v>
      </c>
      <c r="I903" s="254" t="s">
        <v>1503</v>
      </c>
      <c r="J903" s="255" t="s">
        <v>1031</v>
      </c>
      <c r="K903" s="254" t="s">
        <v>670</v>
      </c>
      <c r="L903" s="254">
        <v>11</v>
      </c>
      <c r="M903" s="254" t="s">
        <v>881</v>
      </c>
      <c r="N903" s="254" t="s">
        <v>409</v>
      </c>
      <c r="O903" s="232"/>
      <c r="P903" s="254" t="s">
        <v>1456</v>
      </c>
      <c r="Q903" s="253"/>
      <c r="R903" s="253"/>
      <c r="S903" s="251" t="s">
        <v>1477</v>
      </c>
      <c r="T903" s="251" t="s">
        <v>1477</v>
      </c>
      <c r="U903" s="251" t="s">
        <v>1477</v>
      </c>
      <c r="V903" s="252" t="s">
        <v>1502</v>
      </c>
      <c r="W903" s="251" t="s">
        <v>1477</v>
      </c>
      <c r="X903" s="250" t="s">
        <v>1477</v>
      </c>
      <c r="Y903" s="250" t="s">
        <v>1477</v>
      </c>
      <c r="Z903" s="249"/>
      <c r="AA903" s="232" t="s">
        <v>901</v>
      </c>
      <c r="AB903" s="248"/>
      <c r="AC903" s="246">
        <v>15313</v>
      </c>
      <c r="AD903" s="247">
        <v>114</v>
      </c>
      <c r="AE903" s="246" t="s">
        <v>1477</v>
      </c>
      <c r="AF903" s="246" t="s">
        <v>1477</v>
      </c>
      <c r="AG903" s="245" t="s">
        <v>1501</v>
      </c>
      <c r="AH903" s="244">
        <v>39.1</v>
      </c>
      <c r="AI903" s="243">
        <v>26.3</v>
      </c>
      <c r="AJ903" s="242">
        <v>32.5</v>
      </c>
      <c r="AK903" s="232">
        <v>30.3</v>
      </c>
      <c r="AL903" s="241">
        <v>2.7</v>
      </c>
      <c r="AM903" s="232">
        <v>7</v>
      </c>
      <c r="AN903" s="232" t="s">
        <v>124</v>
      </c>
      <c r="AO903" s="240">
        <v>4</v>
      </c>
      <c r="AP903" s="237" t="s">
        <v>124</v>
      </c>
      <c r="AQ903" s="232">
        <v>56.4</v>
      </c>
      <c r="AR903" s="232">
        <v>43.5</v>
      </c>
      <c r="AS903" s="239">
        <f t="shared" si="26"/>
        <v>1.296551724137931</v>
      </c>
      <c r="AT903" s="238" t="s">
        <v>124</v>
      </c>
      <c r="AU903" s="232" t="s">
        <v>124</v>
      </c>
      <c r="AV903" s="232">
        <v>7.6</v>
      </c>
      <c r="AW903" s="237">
        <v>10</v>
      </c>
      <c r="AX903" s="236">
        <f t="shared" si="27"/>
        <v>19.199000000000002</v>
      </c>
      <c r="AY903" s="235" t="s">
        <v>124</v>
      </c>
      <c r="AZ903" s="235" t="s">
        <v>124</v>
      </c>
      <c r="BA903" s="233" t="s">
        <v>124</v>
      </c>
      <c r="BB903" s="236">
        <f t="shared" si="28"/>
        <v>25.4847</v>
      </c>
      <c r="BC903" s="235">
        <v>10.9</v>
      </c>
      <c r="BD903" s="234">
        <f t="shared" ref="BD903:BD941" si="29">BC903*AI903/100</f>
        <v>2.8667000000000002</v>
      </c>
      <c r="BE903" s="235">
        <v>62.1</v>
      </c>
      <c r="BF903" s="234">
        <f t="shared" ref="BF903:BF941" si="30">BE903*AI903/100</f>
        <v>16.3323</v>
      </c>
      <c r="BG903" s="235">
        <v>23.9</v>
      </c>
      <c r="BH903" s="234">
        <f t="shared" ref="BH903:BH941" si="31">BG903*AI903/100</f>
        <v>6.2856999999999994</v>
      </c>
      <c r="BI903" s="233" t="s">
        <v>124</v>
      </c>
      <c r="BJ903" s="232" t="s">
        <v>780</v>
      </c>
      <c r="BK903" s="211">
        <v>3.5</v>
      </c>
      <c r="BL903" s="211">
        <v>3.8</v>
      </c>
      <c r="BM903" s="211">
        <v>627</v>
      </c>
      <c r="BN903" s="211">
        <v>38.1</v>
      </c>
      <c r="BO903" s="211">
        <v>61.9</v>
      </c>
      <c r="BP903" s="211" t="s">
        <v>409</v>
      </c>
      <c r="BQ903" s="211" t="s">
        <v>409</v>
      </c>
      <c r="BR903" s="211" t="s">
        <v>409</v>
      </c>
      <c r="BS903" s="211" t="s">
        <v>409</v>
      </c>
      <c r="BT903" s="210">
        <v>0</v>
      </c>
      <c r="BU903" s="231">
        <v>1.6546693076960239</v>
      </c>
      <c r="BV903" s="230">
        <v>6.0441176470588234E-2</v>
      </c>
      <c r="BX903" s="229" t="s">
        <v>1500</v>
      </c>
      <c r="BY903" s="229"/>
    </row>
    <row r="904" spans="1:77" ht="15.75" thickTop="1">
      <c r="A904" s="116">
        <v>151</v>
      </c>
      <c r="B904" s="116">
        <f>COUNTIFS($D$2:D904,D904,$F$2:F904,F904)</f>
        <v>2</v>
      </c>
      <c r="C904" s="227">
        <v>10699</v>
      </c>
      <c r="D904" s="160" t="s">
        <v>1499</v>
      </c>
      <c r="E904" s="156" t="s">
        <v>870</v>
      </c>
      <c r="F904" s="156" t="s">
        <v>1498</v>
      </c>
      <c r="G904" s="156">
        <v>12</v>
      </c>
      <c r="H904" s="156" t="s">
        <v>1491</v>
      </c>
      <c r="I904" s="156" t="s">
        <v>1497</v>
      </c>
      <c r="J904" s="226" t="s">
        <v>896</v>
      </c>
      <c r="K904" s="156" t="s">
        <v>670</v>
      </c>
      <c r="L904" s="156">
        <v>66</v>
      </c>
      <c r="M904" s="156" t="s">
        <v>881</v>
      </c>
      <c r="N904" s="156" t="s">
        <v>822</v>
      </c>
      <c r="P904" s="156" t="s">
        <v>1456</v>
      </c>
      <c r="S904" s="224"/>
      <c r="T904" s="224"/>
      <c r="U904" s="224"/>
      <c r="V904" s="225" t="s">
        <v>1430</v>
      </c>
      <c r="W904" s="225"/>
      <c r="X904" s="224"/>
      <c r="Y904" s="223"/>
      <c r="AA904" s="116" t="s">
        <v>901</v>
      </c>
      <c r="AC904" s="148">
        <v>21212</v>
      </c>
      <c r="AD904" s="209">
        <v>1400000</v>
      </c>
      <c r="AE904" s="148" t="s">
        <v>1477</v>
      </c>
      <c r="AF904" s="148" t="s">
        <v>1477</v>
      </c>
      <c r="AG904" s="222" t="s">
        <v>777</v>
      </c>
      <c r="AH904" s="126">
        <v>4.7</v>
      </c>
      <c r="AI904" s="125">
        <v>3.2</v>
      </c>
      <c r="AJ904" s="124">
        <v>91.9</v>
      </c>
      <c r="AK904" s="116">
        <v>4.5</v>
      </c>
      <c r="AL904" s="123">
        <v>0.08</v>
      </c>
      <c r="AM904" s="116">
        <v>1.7</v>
      </c>
      <c r="AN904" s="116" t="s">
        <v>124</v>
      </c>
      <c r="AO904" s="122">
        <v>13.3</v>
      </c>
      <c r="AP904" s="119" t="s">
        <v>124</v>
      </c>
      <c r="AQ904" s="116">
        <v>70.7</v>
      </c>
      <c r="AR904" s="116">
        <v>29.3</v>
      </c>
      <c r="AS904" s="142">
        <f t="shared" si="26"/>
        <v>2.4129692832764507</v>
      </c>
      <c r="AT904" s="120">
        <v>0.2</v>
      </c>
      <c r="AU904" s="116" t="s">
        <v>124</v>
      </c>
      <c r="AV904" s="116">
        <v>23.4</v>
      </c>
      <c r="AW904" s="119">
        <v>15.6</v>
      </c>
      <c r="AX904" s="140">
        <f t="shared" si="27"/>
        <v>2.6112000000000002</v>
      </c>
      <c r="AY904" s="118">
        <v>91.5</v>
      </c>
      <c r="AZ904" s="123">
        <v>26384</v>
      </c>
      <c r="BA904" s="140">
        <f t="shared" ref="BA904:BA941" si="32">100-AY904</f>
        <v>8.5</v>
      </c>
      <c r="BB904" s="140">
        <f t="shared" si="28"/>
        <v>2.86144</v>
      </c>
      <c r="BC904" s="139">
        <v>70</v>
      </c>
      <c r="BD904" s="139">
        <f t="shared" si="29"/>
        <v>2.2400000000000002</v>
      </c>
      <c r="BE904" s="139">
        <v>11.6</v>
      </c>
      <c r="BF904" s="139">
        <f t="shared" si="30"/>
        <v>0.37119999999999997</v>
      </c>
      <c r="BG904" s="139">
        <v>7.82</v>
      </c>
      <c r="BH904" s="139">
        <f t="shared" si="31"/>
        <v>0.25024000000000002</v>
      </c>
      <c r="BI904" s="118">
        <v>0.04</v>
      </c>
      <c r="BJ904" s="116" t="s">
        <v>784</v>
      </c>
      <c r="BK904" s="211" t="s">
        <v>409</v>
      </c>
      <c r="BL904" s="211" t="s">
        <v>409</v>
      </c>
      <c r="BM904" s="211" t="s">
        <v>409</v>
      </c>
      <c r="BN904" s="211" t="s">
        <v>409</v>
      </c>
      <c r="BO904" s="211" t="s">
        <v>409</v>
      </c>
      <c r="BP904" s="211" t="s">
        <v>409</v>
      </c>
      <c r="BQ904" s="211" t="s">
        <v>409</v>
      </c>
      <c r="BR904" s="211" t="s">
        <v>409</v>
      </c>
      <c r="BS904" s="211" t="s">
        <v>409</v>
      </c>
      <c r="BT904" s="211">
        <v>0</v>
      </c>
      <c r="BU904" s="221">
        <v>94.6</v>
      </c>
      <c r="BV904" s="138">
        <v>21.212</v>
      </c>
      <c r="BX904" s="137">
        <v>92.954903114021846</v>
      </c>
      <c r="BY904" s="136">
        <v>21.884856205630356</v>
      </c>
    </row>
    <row r="905" spans="1:77">
      <c r="A905" s="116">
        <v>152</v>
      </c>
      <c r="B905" s="116">
        <f>COUNTIFS($D$2:D905,D905,$F$2:F905,F905)</f>
        <v>1</v>
      </c>
      <c r="C905" s="189">
        <v>10708</v>
      </c>
      <c r="D905" s="154" t="s">
        <v>1063</v>
      </c>
      <c r="E905" s="152" t="s">
        <v>1496</v>
      </c>
      <c r="F905" s="152">
        <v>1410280553</v>
      </c>
      <c r="G905" s="152">
        <v>5</v>
      </c>
      <c r="H905" s="152" t="s">
        <v>1491</v>
      </c>
      <c r="I905" s="152" t="s">
        <v>1224</v>
      </c>
      <c r="J905" s="192" t="s">
        <v>1495</v>
      </c>
      <c r="K905" s="152" t="s">
        <v>670</v>
      </c>
      <c r="L905" s="152">
        <v>0.5</v>
      </c>
      <c r="M905" s="152" t="s">
        <v>881</v>
      </c>
      <c r="N905" s="152" t="s">
        <v>409</v>
      </c>
      <c r="P905" s="152" t="s">
        <v>1493</v>
      </c>
      <c r="S905" s="201"/>
      <c r="T905" s="201"/>
      <c r="U905" s="201"/>
      <c r="V905" s="202" t="s">
        <v>1430</v>
      </c>
      <c r="W905" s="202"/>
      <c r="X905" s="201"/>
      <c r="Y905" s="200"/>
      <c r="AA905" s="116" t="s">
        <v>901</v>
      </c>
      <c r="AC905" s="148">
        <v>6800</v>
      </c>
      <c r="AD905" s="209">
        <v>3400</v>
      </c>
      <c r="AE905" s="148">
        <v>1</v>
      </c>
      <c r="AF905" s="148">
        <v>8000</v>
      </c>
      <c r="AG905" s="222" t="s">
        <v>124</v>
      </c>
      <c r="AH905" s="126">
        <v>89.9</v>
      </c>
      <c r="AI905" s="125">
        <v>8.9</v>
      </c>
      <c r="AJ905" s="124">
        <v>1</v>
      </c>
      <c r="AK905" s="116">
        <v>85.6</v>
      </c>
      <c r="AL905" s="123">
        <v>0.4</v>
      </c>
      <c r="AM905" s="116">
        <v>0.5</v>
      </c>
      <c r="AN905" s="116" t="s">
        <v>124</v>
      </c>
      <c r="AO905" s="122">
        <v>64.7</v>
      </c>
      <c r="AP905" s="119" t="s">
        <v>124</v>
      </c>
      <c r="AQ905" s="116">
        <v>44</v>
      </c>
      <c r="AR905" s="116">
        <v>55.8</v>
      </c>
      <c r="AS905" s="142">
        <f t="shared" si="26"/>
        <v>0.78853046594982079</v>
      </c>
      <c r="AT905" s="120">
        <v>2</v>
      </c>
      <c r="AU905" s="116" t="s">
        <v>124</v>
      </c>
      <c r="AV905" s="116">
        <v>70.5</v>
      </c>
      <c r="AW905" s="119">
        <v>68.599999999999994</v>
      </c>
      <c r="AX905" s="140">
        <f t="shared" si="27"/>
        <v>1.7177000000000002</v>
      </c>
      <c r="AY905" s="118">
        <v>74.400000000000006</v>
      </c>
      <c r="AZ905" s="123">
        <v>15277</v>
      </c>
      <c r="BA905" s="140">
        <f t="shared" si="32"/>
        <v>25.599999999999994</v>
      </c>
      <c r="BB905" s="140">
        <f t="shared" si="28"/>
        <v>6.5059000000000005</v>
      </c>
      <c r="BC905" s="139">
        <v>6.9</v>
      </c>
      <c r="BD905" s="139">
        <f t="shared" si="29"/>
        <v>0.61410000000000009</v>
      </c>
      <c r="BE905" s="139">
        <v>12.4</v>
      </c>
      <c r="BF905" s="139">
        <f t="shared" si="30"/>
        <v>1.1036000000000001</v>
      </c>
      <c r="BG905" s="139">
        <v>53.8</v>
      </c>
      <c r="BH905" s="139">
        <f t="shared" si="31"/>
        <v>4.7881999999999998</v>
      </c>
      <c r="BI905" s="118">
        <v>0.1</v>
      </c>
      <c r="BJ905" s="116" t="s">
        <v>793</v>
      </c>
      <c r="BK905" s="211" t="s">
        <v>409</v>
      </c>
      <c r="BL905" s="211" t="s">
        <v>409</v>
      </c>
      <c r="BM905" s="211" t="s">
        <v>409</v>
      </c>
      <c r="BN905" s="211" t="s">
        <v>409</v>
      </c>
      <c r="BO905" s="211" t="s">
        <v>409</v>
      </c>
      <c r="BP905" s="211" t="s">
        <v>409</v>
      </c>
      <c r="BQ905" s="211" t="s">
        <v>409</v>
      </c>
      <c r="BR905" s="211" t="s">
        <v>409</v>
      </c>
      <c r="BS905" s="211" t="s">
        <v>409</v>
      </c>
      <c r="BT905" s="211" t="s">
        <v>409</v>
      </c>
      <c r="BU905" s="221">
        <v>45.2</v>
      </c>
      <c r="BV905" s="138">
        <v>6.8</v>
      </c>
      <c r="BX905" s="137">
        <v>44.639598244910111</v>
      </c>
      <c r="BY905" s="136">
        <v>4.3698643460964695</v>
      </c>
    </row>
    <row r="906" spans="1:77">
      <c r="A906" s="116">
        <v>153</v>
      </c>
      <c r="B906" s="116">
        <f>COUNTIFS($D$2:D906,D906,$F$2:F906,F906)</f>
        <v>2</v>
      </c>
      <c r="C906" s="189">
        <v>10709</v>
      </c>
      <c r="D906" s="154" t="s">
        <v>1494</v>
      </c>
      <c r="E906" s="152" t="s">
        <v>1001</v>
      </c>
      <c r="F906" s="152">
        <v>1305201392</v>
      </c>
      <c r="G906" s="152">
        <v>6</v>
      </c>
      <c r="H906" s="152" t="s">
        <v>1491</v>
      </c>
      <c r="I906" s="152" t="s">
        <v>1224</v>
      </c>
      <c r="J906" s="192" t="s">
        <v>896</v>
      </c>
      <c r="K906" s="152" t="s">
        <v>670</v>
      </c>
      <c r="L906" s="152">
        <v>0.5</v>
      </c>
      <c r="M906" s="152" t="s">
        <v>915</v>
      </c>
      <c r="N906" s="152" t="s">
        <v>409</v>
      </c>
      <c r="P906" s="152" t="s">
        <v>1493</v>
      </c>
      <c r="S906" s="201"/>
      <c r="T906" s="201"/>
      <c r="U906" s="201"/>
      <c r="V906" s="202" t="s">
        <v>1430</v>
      </c>
      <c r="W906" s="202"/>
      <c r="X906" s="201"/>
      <c r="Y906" s="200"/>
      <c r="AA906" s="116" t="s">
        <v>901</v>
      </c>
      <c r="AC906" s="148">
        <v>642</v>
      </c>
      <c r="AD906" s="209">
        <v>321</v>
      </c>
      <c r="AE906" s="148" t="s">
        <v>1477</v>
      </c>
      <c r="AF906" s="148" t="s">
        <v>1477</v>
      </c>
      <c r="AG906" s="222" t="s">
        <v>781</v>
      </c>
      <c r="AH906" s="126">
        <v>41.6</v>
      </c>
      <c r="AI906" s="125">
        <v>33</v>
      </c>
      <c r="AJ906" s="124">
        <v>20.6</v>
      </c>
      <c r="AK906" s="116">
        <v>36.9</v>
      </c>
      <c r="AL906" s="123">
        <v>2.2000000000000002</v>
      </c>
      <c r="AM906" s="116">
        <v>5.0999999999999996</v>
      </c>
      <c r="AN906" s="116" t="s">
        <v>124</v>
      </c>
      <c r="AO906" s="122" t="s">
        <v>124</v>
      </c>
      <c r="AP906" s="119" t="s">
        <v>124</v>
      </c>
      <c r="AQ906" s="116">
        <v>61.6</v>
      </c>
      <c r="AR906" s="116">
        <v>37.200000000000003</v>
      </c>
      <c r="AS906" s="142">
        <f t="shared" si="26"/>
        <v>1.6559139784946235</v>
      </c>
      <c r="AT906" s="120">
        <v>1.7</v>
      </c>
      <c r="AU906" s="116" t="s">
        <v>124</v>
      </c>
      <c r="AV906" s="116">
        <v>83</v>
      </c>
      <c r="AW906" s="119">
        <v>62.5</v>
      </c>
      <c r="AX906" s="140">
        <f t="shared" si="27"/>
        <v>19.631700000000002</v>
      </c>
      <c r="AY906" s="118">
        <v>80.5</v>
      </c>
      <c r="AZ906" s="123">
        <v>16769</v>
      </c>
      <c r="BA906" s="140">
        <f t="shared" si="32"/>
        <v>19.5</v>
      </c>
      <c r="BB906" s="140">
        <f t="shared" si="28"/>
        <v>31.676700000000004</v>
      </c>
      <c r="BC906" s="139">
        <v>26.1</v>
      </c>
      <c r="BD906" s="139">
        <f t="shared" si="29"/>
        <v>8.6130000000000013</v>
      </c>
      <c r="BE906" s="139">
        <v>33.39</v>
      </c>
      <c r="BF906" s="139">
        <f t="shared" si="30"/>
        <v>11.018700000000001</v>
      </c>
      <c r="BG906" s="139">
        <v>36.5</v>
      </c>
      <c r="BH906" s="139">
        <f t="shared" si="31"/>
        <v>12.045</v>
      </c>
      <c r="BI906" s="118">
        <v>0</v>
      </c>
      <c r="BJ906" s="116" t="s">
        <v>792</v>
      </c>
      <c r="BK906" s="211" t="s">
        <v>409</v>
      </c>
      <c r="BL906" s="211" t="s">
        <v>409</v>
      </c>
      <c r="BM906" s="211" t="s">
        <v>409</v>
      </c>
      <c r="BN906" s="211" t="s">
        <v>409</v>
      </c>
      <c r="BO906" s="211" t="s">
        <v>409</v>
      </c>
      <c r="BP906" s="211" t="s">
        <v>409</v>
      </c>
      <c r="BQ906" s="211" t="s">
        <v>409</v>
      </c>
      <c r="BR906" s="211" t="s">
        <v>409</v>
      </c>
      <c r="BS906" s="211" t="s">
        <v>409</v>
      </c>
      <c r="BT906" s="211" t="s">
        <v>409</v>
      </c>
      <c r="BU906" s="221">
        <v>0.6</v>
      </c>
      <c r="BV906" s="138">
        <v>0.64200000000000002</v>
      </c>
      <c r="BX906" s="137">
        <v>0.56916578669482576</v>
      </c>
      <c r="BY906" s="136">
        <v>0.49877319774832035</v>
      </c>
    </row>
    <row r="907" spans="1:77">
      <c r="A907" s="116">
        <v>154</v>
      </c>
      <c r="B907" s="116">
        <f>COUNTIFS($D$2:D907,D907,$F$2:F907,F907)</f>
        <v>1</v>
      </c>
      <c r="C907" s="189">
        <v>10711</v>
      </c>
      <c r="D907" s="154" t="s">
        <v>1492</v>
      </c>
      <c r="E907" s="152" t="s">
        <v>1164</v>
      </c>
      <c r="F907" s="152">
        <v>6502251811</v>
      </c>
      <c r="G907" s="152">
        <v>54</v>
      </c>
      <c r="H907" s="152" t="s">
        <v>1491</v>
      </c>
      <c r="I907" s="152" t="s">
        <v>60</v>
      </c>
      <c r="J907" s="153" t="s">
        <v>812</v>
      </c>
      <c r="K907" s="152" t="s">
        <v>670</v>
      </c>
      <c r="L907" s="152">
        <v>4</v>
      </c>
      <c r="M907" s="152" t="s">
        <v>881</v>
      </c>
      <c r="N907" s="152" t="s">
        <v>409</v>
      </c>
      <c r="P907" s="152" t="s">
        <v>1456</v>
      </c>
      <c r="S907" s="201"/>
      <c r="T907" s="201"/>
      <c r="U907" s="201"/>
      <c r="V907" s="202" t="s">
        <v>1430</v>
      </c>
      <c r="W907" s="202"/>
      <c r="X907" s="201"/>
      <c r="Y907" s="200"/>
      <c r="AA907" s="116" t="s">
        <v>901</v>
      </c>
      <c r="AC907" s="148">
        <v>12989</v>
      </c>
      <c r="AD907" s="209">
        <v>52000</v>
      </c>
      <c r="AE907" s="148" t="s">
        <v>1477</v>
      </c>
      <c r="AF907" s="148" t="s">
        <v>1477</v>
      </c>
      <c r="AG907" s="127" t="s">
        <v>781</v>
      </c>
      <c r="AH907" s="126">
        <v>14.1</v>
      </c>
      <c r="AI907" s="125">
        <v>8.6</v>
      </c>
      <c r="AJ907" s="124">
        <v>76.3</v>
      </c>
      <c r="AK907" s="116">
        <v>13.1</v>
      </c>
      <c r="AL907" s="123">
        <v>0.3</v>
      </c>
      <c r="AM907" s="116">
        <v>2.2000000000000002</v>
      </c>
      <c r="AN907" s="116" t="s">
        <v>124</v>
      </c>
      <c r="AO907" s="122">
        <v>49.5</v>
      </c>
      <c r="AP907" s="119" t="s">
        <v>124</v>
      </c>
      <c r="AQ907" s="116">
        <v>70.400000000000006</v>
      </c>
      <c r="AR907" s="116">
        <v>29</v>
      </c>
      <c r="AS907" s="142">
        <f t="shared" si="26"/>
        <v>2.4275862068965521</v>
      </c>
      <c r="AT907" s="120">
        <v>0.5</v>
      </c>
      <c r="AU907" s="116" t="s">
        <v>124</v>
      </c>
      <c r="AV907" s="116">
        <v>40.6</v>
      </c>
      <c r="AW907" s="119">
        <v>23.1</v>
      </c>
      <c r="AX907" s="140">
        <f t="shared" si="27"/>
        <v>6.5359999999999996</v>
      </c>
      <c r="AY907" s="118">
        <v>89.6</v>
      </c>
      <c r="AZ907" s="123">
        <v>17696</v>
      </c>
      <c r="BA907" s="140">
        <f t="shared" si="32"/>
        <v>10.400000000000006</v>
      </c>
      <c r="BB907" s="140">
        <f t="shared" si="28"/>
        <v>7.4561999999999991</v>
      </c>
      <c r="BC907" s="139">
        <v>43.6</v>
      </c>
      <c r="BD907" s="139">
        <f t="shared" si="29"/>
        <v>3.7495999999999996</v>
      </c>
      <c r="BE907" s="139">
        <v>32.4</v>
      </c>
      <c r="BF907" s="139">
        <f t="shared" si="30"/>
        <v>2.7864</v>
      </c>
      <c r="BG907" s="139">
        <v>10.7</v>
      </c>
      <c r="BH907" s="139">
        <f t="shared" si="31"/>
        <v>0.92019999999999991</v>
      </c>
      <c r="BI907" s="118">
        <v>0.02</v>
      </c>
      <c r="BJ907" s="116" t="s">
        <v>778</v>
      </c>
      <c r="BK907" s="211" t="s">
        <v>409</v>
      </c>
      <c r="BL907" s="211" t="s">
        <v>409</v>
      </c>
      <c r="BM907" s="211">
        <v>19356</v>
      </c>
      <c r="BN907" s="211">
        <v>79.400000000000006</v>
      </c>
      <c r="BO907" s="211">
        <v>20.6</v>
      </c>
      <c r="BP907" s="211" t="s">
        <v>409</v>
      </c>
      <c r="BQ907" s="211" t="s">
        <v>409</v>
      </c>
      <c r="BR907" s="211" t="s">
        <v>409</v>
      </c>
      <c r="BS907" s="211" t="s">
        <v>409</v>
      </c>
      <c r="BT907" s="210">
        <v>0</v>
      </c>
      <c r="BU907" s="220">
        <v>46.9</v>
      </c>
      <c r="BV907" s="138">
        <v>12.989000000000001</v>
      </c>
      <c r="BX907" s="137">
        <v>40.626615113867572</v>
      </c>
      <c r="BY907" s="136">
        <v>7.9094352411897031</v>
      </c>
    </row>
    <row r="908" spans="1:77">
      <c r="A908" s="116">
        <v>155</v>
      </c>
      <c r="B908" s="116">
        <f>COUNTIFS($D$2:D908,D908,$F$2:F908,F908)</f>
        <v>1</v>
      </c>
      <c r="C908" s="189">
        <v>10718</v>
      </c>
      <c r="D908" s="154" t="s">
        <v>355</v>
      </c>
      <c r="E908" s="152" t="s">
        <v>1001</v>
      </c>
      <c r="F908" s="152">
        <v>460316426</v>
      </c>
      <c r="G908" s="152">
        <v>73</v>
      </c>
      <c r="H908" s="152" t="s">
        <v>1488</v>
      </c>
      <c r="I908" s="152" t="s">
        <v>60</v>
      </c>
      <c r="J908" s="153" t="s">
        <v>812</v>
      </c>
      <c r="K908" s="152" t="s">
        <v>670</v>
      </c>
      <c r="L908" s="152">
        <v>24</v>
      </c>
      <c r="M908" s="152" t="s">
        <v>919</v>
      </c>
      <c r="N908" s="152" t="s">
        <v>409</v>
      </c>
      <c r="P908" s="152" t="s">
        <v>1456</v>
      </c>
      <c r="S908" s="201"/>
      <c r="T908" s="201"/>
      <c r="U908" s="201"/>
      <c r="V908" s="202" t="s">
        <v>1430</v>
      </c>
      <c r="W908" s="202"/>
      <c r="X908" s="201"/>
      <c r="Y908" s="200"/>
      <c r="Z908" s="112" t="s">
        <v>1244</v>
      </c>
      <c r="AA908" s="116" t="s">
        <v>901</v>
      </c>
      <c r="AC908" s="148">
        <v>275</v>
      </c>
      <c r="AD908" s="209">
        <v>6600</v>
      </c>
      <c r="AE908" s="148">
        <v>1</v>
      </c>
      <c r="AF908" s="148">
        <v>3</v>
      </c>
      <c r="AG908" s="127" t="s">
        <v>781</v>
      </c>
      <c r="AH908" s="126">
        <v>6.2</v>
      </c>
      <c r="AI908" s="125">
        <v>49.7</v>
      </c>
      <c r="AJ908" s="124">
        <v>43.3</v>
      </c>
      <c r="AK908" s="116">
        <v>4.7</v>
      </c>
      <c r="AL908" s="123">
        <v>0.4</v>
      </c>
      <c r="AM908" s="116">
        <v>6</v>
      </c>
      <c r="AN908" s="116" t="s">
        <v>124</v>
      </c>
      <c r="AO908" s="122">
        <v>54.8</v>
      </c>
      <c r="AP908" s="119" t="s">
        <v>124</v>
      </c>
      <c r="AQ908" s="116">
        <v>63.4</v>
      </c>
      <c r="AR908" s="116">
        <v>36.6</v>
      </c>
      <c r="AS908" s="142">
        <f t="shared" si="26"/>
        <v>1.7322404371584699</v>
      </c>
      <c r="AT908" s="120">
        <v>0.2</v>
      </c>
      <c r="AU908" s="116" t="s">
        <v>124</v>
      </c>
      <c r="AV908" s="116">
        <v>78</v>
      </c>
      <c r="AW908" s="119">
        <v>63</v>
      </c>
      <c r="AX908" s="140">
        <f t="shared" si="27"/>
        <v>34.491800000000005</v>
      </c>
      <c r="AY908" s="118">
        <v>96.9</v>
      </c>
      <c r="AZ908" s="123">
        <v>16306</v>
      </c>
      <c r="BA908" s="140">
        <f t="shared" si="32"/>
        <v>3.0999999999999943</v>
      </c>
      <c r="BB908" s="140">
        <f t="shared" si="28"/>
        <v>47.761700000000005</v>
      </c>
      <c r="BC908" s="139">
        <v>32.200000000000003</v>
      </c>
      <c r="BD908" s="139">
        <f t="shared" si="29"/>
        <v>16.003400000000003</v>
      </c>
      <c r="BE908" s="139">
        <v>37.200000000000003</v>
      </c>
      <c r="BF908" s="139">
        <f t="shared" si="30"/>
        <v>18.488400000000002</v>
      </c>
      <c r="BG908" s="139">
        <v>26.7</v>
      </c>
      <c r="BH908" s="139">
        <f t="shared" si="31"/>
        <v>13.2699</v>
      </c>
      <c r="BI908" s="118">
        <v>0.28999999999999998</v>
      </c>
      <c r="BJ908" s="118" t="s">
        <v>786</v>
      </c>
      <c r="BK908" s="211" t="s">
        <v>409</v>
      </c>
      <c r="BL908" s="211" t="s">
        <v>409</v>
      </c>
      <c r="BM908" s="211">
        <v>903</v>
      </c>
      <c r="BN908" s="211">
        <v>18.2</v>
      </c>
      <c r="BO908" s="211">
        <v>81.8</v>
      </c>
      <c r="BP908" s="211" t="s">
        <v>409</v>
      </c>
      <c r="BQ908" s="211" t="s">
        <v>409</v>
      </c>
      <c r="BR908" s="211" t="s">
        <v>409</v>
      </c>
      <c r="BS908" s="211" t="s">
        <v>409</v>
      </c>
      <c r="BT908" s="210">
        <v>0</v>
      </c>
      <c r="BU908" s="220">
        <v>7.6</v>
      </c>
      <c r="BV908" s="138">
        <v>0.27500000000000002</v>
      </c>
      <c r="BX908" s="137">
        <v>9.9738157581528206</v>
      </c>
      <c r="BY908" s="136">
        <v>0.26696974243560889</v>
      </c>
    </row>
    <row r="909" spans="1:77">
      <c r="A909" s="116">
        <v>156</v>
      </c>
      <c r="B909" s="116">
        <f>COUNTIFS($D$2:D909,D909,$F$2:F909,F909)</f>
        <v>3</v>
      </c>
      <c r="C909" s="189">
        <v>10719</v>
      </c>
      <c r="D909" s="154" t="s">
        <v>1306</v>
      </c>
      <c r="E909" s="152" t="s">
        <v>1305</v>
      </c>
      <c r="F909" s="152">
        <v>5805032662</v>
      </c>
      <c r="G909" s="152">
        <v>61</v>
      </c>
      <c r="H909" s="152" t="s">
        <v>1488</v>
      </c>
      <c r="I909" s="152" t="s">
        <v>1490</v>
      </c>
      <c r="J909" s="153" t="s">
        <v>812</v>
      </c>
      <c r="K909" s="152" t="s">
        <v>670</v>
      </c>
      <c r="L909" s="152">
        <v>12</v>
      </c>
      <c r="M909" s="152" t="s">
        <v>1489</v>
      </c>
      <c r="N909" s="152" t="s">
        <v>409</v>
      </c>
      <c r="P909" s="152" t="s">
        <v>1456</v>
      </c>
      <c r="S909" s="201"/>
      <c r="T909" s="201"/>
      <c r="U909" s="201"/>
      <c r="V909" s="202" t="s">
        <v>1430</v>
      </c>
      <c r="W909" s="202"/>
      <c r="X909" s="201"/>
      <c r="Y909" s="200"/>
      <c r="AA909" s="116" t="s">
        <v>901</v>
      </c>
      <c r="AC909" s="148">
        <v>398</v>
      </c>
      <c r="AD909" s="209">
        <v>4776</v>
      </c>
      <c r="AE909" s="148" t="s">
        <v>1477</v>
      </c>
      <c r="AF909" s="148" t="s">
        <v>1477</v>
      </c>
      <c r="AG909" s="127" t="s">
        <v>781</v>
      </c>
      <c r="AH909" s="126">
        <v>20.2</v>
      </c>
      <c r="AI909" s="125">
        <v>30.5</v>
      </c>
      <c r="AJ909" s="124">
        <v>46.6</v>
      </c>
      <c r="AK909" s="116">
        <v>17.2</v>
      </c>
      <c r="AL909" s="123">
        <v>0.5</v>
      </c>
      <c r="AM909" s="116">
        <v>2.6</v>
      </c>
      <c r="AN909" s="116" t="s">
        <v>124</v>
      </c>
      <c r="AO909" s="122">
        <v>12.5</v>
      </c>
      <c r="AP909" s="119" t="s">
        <v>124</v>
      </c>
      <c r="AQ909" s="116">
        <v>51.2</v>
      </c>
      <c r="AR909" s="116">
        <v>48.8</v>
      </c>
      <c r="AS909" s="142">
        <f t="shared" si="26"/>
        <v>1.0491803278688525</v>
      </c>
      <c r="AT909" s="120">
        <v>0.3</v>
      </c>
      <c r="AU909" s="116" t="s">
        <v>124</v>
      </c>
      <c r="AV909" s="116">
        <v>88.7</v>
      </c>
      <c r="AW909" s="119">
        <v>54.8</v>
      </c>
      <c r="AX909" s="140">
        <f t="shared" si="27"/>
        <v>27.1755</v>
      </c>
      <c r="AY909" s="118">
        <v>85</v>
      </c>
      <c r="AZ909" s="123">
        <v>22448</v>
      </c>
      <c r="BA909" s="140">
        <f t="shared" si="32"/>
        <v>15</v>
      </c>
      <c r="BB909" s="140">
        <f t="shared" si="28"/>
        <v>29.951000000000001</v>
      </c>
      <c r="BC909" s="139">
        <v>17.600000000000001</v>
      </c>
      <c r="BD909" s="139">
        <f t="shared" si="29"/>
        <v>5.3680000000000003</v>
      </c>
      <c r="BE909" s="139">
        <v>71.5</v>
      </c>
      <c r="BF909" s="139">
        <f t="shared" si="30"/>
        <v>21.807500000000001</v>
      </c>
      <c r="BG909" s="139">
        <v>9.1</v>
      </c>
      <c r="BH909" s="139">
        <f t="shared" si="31"/>
        <v>2.7755000000000001</v>
      </c>
      <c r="BI909" s="118">
        <v>1.9</v>
      </c>
      <c r="BJ909" s="118" t="s">
        <v>786</v>
      </c>
      <c r="BK909" s="211" t="s">
        <v>409</v>
      </c>
      <c r="BL909" s="211" t="s">
        <v>409</v>
      </c>
      <c r="BM909" s="211">
        <v>783</v>
      </c>
      <c r="BN909" s="211">
        <v>44.4</v>
      </c>
      <c r="BO909" s="211">
        <v>55.6</v>
      </c>
      <c r="BP909" s="211" t="s">
        <v>409</v>
      </c>
      <c r="BQ909" s="211" t="s">
        <v>409</v>
      </c>
      <c r="BR909" s="211" t="s">
        <v>409</v>
      </c>
      <c r="BS909" s="211" t="s">
        <v>409</v>
      </c>
      <c r="BT909" s="210">
        <v>0</v>
      </c>
      <c r="BU909" s="220">
        <v>0.9</v>
      </c>
      <c r="BV909" s="138">
        <v>0.39800000000000002</v>
      </c>
      <c r="BX909" s="137">
        <v>1.7606939175566627</v>
      </c>
      <c r="BY909" s="136">
        <v>0.44169579999999997</v>
      </c>
    </row>
    <row r="910" spans="1:77">
      <c r="A910" s="116">
        <v>157</v>
      </c>
      <c r="B910" s="116">
        <f>COUNTIFS($D$2:D910,D910,$F$2:F910,F910)</f>
        <v>4</v>
      </c>
      <c r="C910" s="189">
        <v>10720</v>
      </c>
      <c r="D910" s="154" t="s">
        <v>356</v>
      </c>
      <c r="E910" s="152" t="s">
        <v>242</v>
      </c>
      <c r="F910" s="152">
        <v>6404271181</v>
      </c>
      <c r="G910" s="152">
        <v>55</v>
      </c>
      <c r="H910" s="152" t="s">
        <v>1488</v>
      </c>
      <c r="I910" s="152" t="s">
        <v>357</v>
      </c>
      <c r="J910" s="153" t="s">
        <v>812</v>
      </c>
      <c r="K910" s="152" t="s">
        <v>670</v>
      </c>
      <c r="L910" s="152">
        <v>46</v>
      </c>
      <c r="M910" s="152" t="s">
        <v>1487</v>
      </c>
      <c r="N910" s="152" t="s">
        <v>409</v>
      </c>
      <c r="P910" s="152" t="s">
        <v>1456</v>
      </c>
      <c r="S910" s="201"/>
      <c r="T910" s="201"/>
      <c r="U910" s="201"/>
      <c r="V910" s="202" t="s">
        <v>1430</v>
      </c>
      <c r="W910" s="202"/>
      <c r="X910" s="201"/>
      <c r="Y910" s="200"/>
      <c r="Z910" s="112" t="s">
        <v>1244</v>
      </c>
      <c r="AA910" s="116" t="s">
        <v>901</v>
      </c>
      <c r="AC910" s="148">
        <v>106</v>
      </c>
      <c r="AD910" s="209">
        <v>4800</v>
      </c>
      <c r="AE910" s="148" t="s">
        <v>1477</v>
      </c>
      <c r="AF910" s="148" t="s">
        <v>1477</v>
      </c>
      <c r="AG910" s="127" t="s">
        <v>781</v>
      </c>
      <c r="AH910" s="126">
        <v>35.5</v>
      </c>
      <c r="AI910" s="125">
        <v>57.7</v>
      </c>
      <c r="AJ910" s="124">
        <v>4.8</v>
      </c>
      <c r="AK910" s="116">
        <v>27.8</v>
      </c>
      <c r="AL910" s="123">
        <v>4.0999999999999996</v>
      </c>
      <c r="AM910" s="116">
        <v>11.6</v>
      </c>
      <c r="AN910" s="116" t="s">
        <v>124</v>
      </c>
      <c r="AO910" s="122">
        <v>34.200000000000003</v>
      </c>
      <c r="AP910" s="119" t="s">
        <v>124</v>
      </c>
      <c r="AQ910" s="116">
        <v>45.4</v>
      </c>
      <c r="AR910" s="116">
        <v>54.6</v>
      </c>
      <c r="AS910" s="142">
        <f t="shared" si="26"/>
        <v>0.83150183150183143</v>
      </c>
      <c r="AT910" s="120">
        <v>0.4</v>
      </c>
      <c r="AU910" s="116" t="s">
        <v>124</v>
      </c>
      <c r="AV910" s="116">
        <v>95.8</v>
      </c>
      <c r="AW910" s="119">
        <v>52.1</v>
      </c>
      <c r="AX910" s="140">
        <f t="shared" si="27"/>
        <v>24.349400000000003</v>
      </c>
      <c r="AY910" s="118">
        <v>86.9</v>
      </c>
      <c r="AZ910" s="123">
        <v>18941</v>
      </c>
      <c r="BA910" s="140">
        <f t="shared" si="32"/>
        <v>13.099999999999994</v>
      </c>
      <c r="BB910" s="140">
        <f t="shared" si="28"/>
        <v>56.372900000000008</v>
      </c>
      <c r="BC910" s="139">
        <v>18</v>
      </c>
      <c r="BD910" s="139">
        <f t="shared" si="29"/>
        <v>10.386000000000001</v>
      </c>
      <c r="BE910" s="139">
        <v>24.2</v>
      </c>
      <c r="BF910" s="139">
        <f t="shared" si="30"/>
        <v>13.9634</v>
      </c>
      <c r="BG910" s="139">
        <v>55.5</v>
      </c>
      <c r="BH910" s="139">
        <f t="shared" si="31"/>
        <v>32.023500000000006</v>
      </c>
      <c r="BI910" s="118">
        <v>1.3</v>
      </c>
      <c r="BJ910" s="116" t="s">
        <v>792</v>
      </c>
      <c r="BK910" s="211" t="s">
        <v>409</v>
      </c>
      <c r="BL910" s="211" t="s">
        <v>409</v>
      </c>
      <c r="BM910" s="211">
        <v>218</v>
      </c>
      <c r="BN910" s="211">
        <v>14.2</v>
      </c>
      <c r="BO910" s="211">
        <v>85.8</v>
      </c>
      <c r="BP910" s="211" t="s">
        <v>409</v>
      </c>
      <c r="BQ910" s="211" t="s">
        <v>409</v>
      </c>
      <c r="BR910" s="211" t="s">
        <v>409</v>
      </c>
      <c r="BS910" s="211" t="s">
        <v>409</v>
      </c>
      <c r="BT910" s="210">
        <v>0</v>
      </c>
      <c r="BU910" s="220">
        <v>1.5</v>
      </c>
      <c r="BV910" s="138">
        <v>0.106</v>
      </c>
      <c r="BX910" s="137">
        <v>2.758313160912218</v>
      </c>
      <c r="BY910" s="136">
        <v>0.11032839999999999</v>
      </c>
    </row>
    <row r="911" spans="1:77">
      <c r="A911" s="116">
        <v>158</v>
      </c>
      <c r="B911" s="116">
        <f>COUNTIFS($D$2:D911,D911,$F$2:F911,F911)</f>
        <v>1</v>
      </c>
      <c r="C911" s="189">
        <v>10727</v>
      </c>
      <c r="D911" s="154" t="s">
        <v>1486</v>
      </c>
      <c r="E911" s="152" t="s">
        <v>831</v>
      </c>
      <c r="F911" s="152">
        <v>7858255339</v>
      </c>
      <c r="G911" s="152">
        <v>41</v>
      </c>
      <c r="H911" s="152" t="s">
        <v>1480</v>
      </c>
      <c r="I911" s="152" t="s">
        <v>1485</v>
      </c>
      <c r="J911" s="153" t="s">
        <v>812</v>
      </c>
      <c r="K911" s="152" t="s">
        <v>670</v>
      </c>
      <c r="L911" s="152">
        <v>9</v>
      </c>
      <c r="M911" s="152" t="s">
        <v>844</v>
      </c>
      <c r="N911" s="152" t="s">
        <v>843</v>
      </c>
      <c r="P911" s="152" t="s">
        <v>1456</v>
      </c>
      <c r="S911" s="201"/>
      <c r="T911" s="201"/>
      <c r="U911" s="201"/>
      <c r="V911" s="202" t="s">
        <v>1430</v>
      </c>
      <c r="W911" s="202"/>
      <c r="X911" s="201"/>
      <c r="Y911" s="200"/>
      <c r="AA911" s="116" t="s">
        <v>1307</v>
      </c>
      <c r="AC911" s="148">
        <v>419</v>
      </c>
      <c r="AD911" s="209">
        <v>3700</v>
      </c>
      <c r="AE911" s="148" t="s">
        <v>1477</v>
      </c>
      <c r="AF911" s="148" t="s">
        <v>1477</v>
      </c>
      <c r="AG911" s="127" t="s">
        <v>781</v>
      </c>
      <c r="AH911" s="126">
        <v>77.400000000000006</v>
      </c>
      <c r="AI911" s="125">
        <v>19.399999999999999</v>
      </c>
      <c r="AJ911" s="124">
        <v>2</v>
      </c>
      <c r="AK911" s="116">
        <v>74.099999999999994</v>
      </c>
      <c r="AL911" s="123">
        <v>0.4</v>
      </c>
      <c r="AM911" s="116">
        <v>0.5</v>
      </c>
      <c r="AN911" s="116" t="s">
        <v>124</v>
      </c>
      <c r="AO911" s="122">
        <v>20</v>
      </c>
      <c r="AP911" s="119" t="s">
        <v>124</v>
      </c>
      <c r="AQ911" s="116">
        <v>40</v>
      </c>
      <c r="AR911" s="116">
        <v>60</v>
      </c>
      <c r="AS911" s="142">
        <f t="shared" si="26"/>
        <v>0.66666666666666663</v>
      </c>
      <c r="AT911" s="120">
        <v>0.6</v>
      </c>
      <c r="AU911" s="116" t="s">
        <v>124</v>
      </c>
      <c r="AV911" s="116">
        <v>59.5</v>
      </c>
      <c r="AW911" s="119">
        <v>31.5</v>
      </c>
      <c r="AX911" s="140">
        <f t="shared" si="27"/>
        <v>7.9152000000000005</v>
      </c>
      <c r="AY911" s="118">
        <v>69.400000000000006</v>
      </c>
      <c r="AZ911" s="118">
        <v>15930</v>
      </c>
      <c r="BA911" s="140">
        <f t="shared" si="32"/>
        <v>30.599999999999994</v>
      </c>
      <c r="BB911" s="140">
        <f t="shared" si="28"/>
        <v>18.895600000000002</v>
      </c>
      <c r="BC911" s="118">
        <v>19.8</v>
      </c>
      <c r="BD911" s="139">
        <f t="shared" si="29"/>
        <v>3.8412000000000002</v>
      </c>
      <c r="BE911" s="118">
        <v>21</v>
      </c>
      <c r="BF911" s="139">
        <f t="shared" si="30"/>
        <v>4.0739999999999998</v>
      </c>
      <c r="BG911" s="118">
        <v>56.6</v>
      </c>
      <c r="BH911" s="139">
        <f t="shared" si="31"/>
        <v>10.980399999999999</v>
      </c>
      <c r="BI911" s="118">
        <v>0.69</v>
      </c>
      <c r="BJ911" s="117" t="s">
        <v>173</v>
      </c>
      <c r="BK911" s="211" t="s">
        <v>409</v>
      </c>
      <c r="BL911" s="211" t="s">
        <v>409</v>
      </c>
      <c r="BM911" s="211">
        <v>572</v>
      </c>
      <c r="BN911" s="211">
        <v>6.3</v>
      </c>
      <c r="BO911" s="211">
        <v>93.7</v>
      </c>
      <c r="BP911" s="211" t="s">
        <v>409</v>
      </c>
      <c r="BQ911" s="211" t="s">
        <v>409</v>
      </c>
      <c r="BR911" s="211" t="s">
        <v>409</v>
      </c>
      <c r="BS911" s="211" t="s">
        <v>409</v>
      </c>
      <c r="BT911" s="210" t="s">
        <v>1484</v>
      </c>
      <c r="BU911" s="116"/>
      <c r="BV911" s="138">
        <v>0.41899999999999998</v>
      </c>
      <c r="BX911" s="137">
        <v>26.643900889453622</v>
      </c>
      <c r="BY911" s="136">
        <v>0.427427</v>
      </c>
    </row>
    <row r="912" spans="1:77">
      <c r="A912" s="116">
        <v>159</v>
      </c>
      <c r="B912" s="116">
        <f>COUNTIFS($D$2:D912,D912,$F$2:F912,F912)</f>
        <v>1</v>
      </c>
      <c r="C912" s="189">
        <v>10728</v>
      </c>
      <c r="D912" s="154" t="s">
        <v>1483</v>
      </c>
      <c r="E912" s="152" t="s">
        <v>1320</v>
      </c>
      <c r="F912" s="152">
        <v>7753225337</v>
      </c>
      <c r="G912" s="152">
        <v>42</v>
      </c>
      <c r="H912" s="152" t="s">
        <v>1480</v>
      </c>
      <c r="I912" s="152" t="s">
        <v>1482</v>
      </c>
      <c r="J912" s="153" t="s">
        <v>812</v>
      </c>
      <c r="K912" s="152" t="s">
        <v>670</v>
      </c>
      <c r="L912" s="152">
        <v>3</v>
      </c>
      <c r="M912" s="152" t="s">
        <v>844</v>
      </c>
      <c r="N912" s="152" t="s">
        <v>409</v>
      </c>
      <c r="P912" s="152" t="s">
        <v>1456</v>
      </c>
      <c r="S912" s="201"/>
      <c r="T912" s="201"/>
      <c r="U912" s="201"/>
      <c r="V912" s="202" t="s">
        <v>1430</v>
      </c>
      <c r="W912" s="202"/>
      <c r="X912" s="201"/>
      <c r="Y912" s="200"/>
      <c r="AA912" s="116" t="s">
        <v>1307</v>
      </c>
      <c r="AC912" s="148">
        <v>341</v>
      </c>
      <c r="AD912" s="209">
        <v>1000</v>
      </c>
      <c r="AE912" s="148" t="s">
        <v>1477</v>
      </c>
      <c r="AF912" s="148" t="s">
        <v>1477</v>
      </c>
      <c r="AG912" s="127" t="s">
        <v>781</v>
      </c>
      <c r="AH912" s="126">
        <v>48</v>
      </c>
      <c r="AI912" s="125">
        <v>21.5</v>
      </c>
      <c r="AJ912" s="124">
        <v>29.6</v>
      </c>
      <c r="AK912" s="116">
        <v>44.7</v>
      </c>
      <c r="AL912" s="123">
        <v>0.9</v>
      </c>
      <c r="AM912" s="116">
        <v>1.9</v>
      </c>
      <c r="AN912" s="116" t="s">
        <v>124</v>
      </c>
      <c r="AO912" s="122">
        <v>19.2</v>
      </c>
      <c r="AP912" s="119" t="s">
        <v>124</v>
      </c>
      <c r="AQ912" s="116">
        <v>36.200000000000003</v>
      </c>
      <c r="AR912" s="116">
        <v>63.8</v>
      </c>
      <c r="AS912" s="142">
        <f t="shared" si="26"/>
        <v>0.56739811912225713</v>
      </c>
      <c r="AT912" s="120">
        <v>0.6</v>
      </c>
      <c r="AU912" s="116" t="s">
        <v>124</v>
      </c>
      <c r="AV912" s="116">
        <v>57.4</v>
      </c>
      <c r="AW912" s="119">
        <v>61.3</v>
      </c>
      <c r="AX912" s="140">
        <f t="shared" si="27"/>
        <v>10.298500000000001</v>
      </c>
      <c r="AY912" s="118">
        <v>87.6</v>
      </c>
      <c r="AZ912" s="118">
        <v>9280</v>
      </c>
      <c r="BA912" s="140">
        <f t="shared" si="32"/>
        <v>12.400000000000006</v>
      </c>
      <c r="BB912" s="140">
        <f t="shared" si="28"/>
        <v>20.898000000000003</v>
      </c>
      <c r="BC912" s="118">
        <v>16.399999999999999</v>
      </c>
      <c r="BD912" s="139">
        <f t="shared" si="29"/>
        <v>3.5259999999999998</v>
      </c>
      <c r="BE912" s="118">
        <v>31.5</v>
      </c>
      <c r="BF912" s="139">
        <f t="shared" si="30"/>
        <v>6.7725</v>
      </c>
      <c r="BG912" s="118">
        <v>49.3</v>
      </c>
      <c r="BH912" s="139">
        <f t="shared" si="31"/>
        <v>10.599500000000001</v>
      </c>
      <c r="BI912" s="118">
        <v>0.3</v>
      </c>
      <c r="BJ912" s="117" t="s">
        <v>172</v>
      </c>
      <c r="BK912" s="211" t="s">
        <v>409</v>
      </c>
      <c r="BL912" s="211" t="s">
        <v>409</v>
      </c>
      <c r="BM912" s="211">
        <v>407</v>
      </c>
      <c r="BN912" s="211">
        <v>27.8</v>
      </c>
      <c r="BO912" s="211">
        <v>72.2</v>
      </c>
      <c r="BP912" s="211" t="s">
        <v>409</v>
      </c>
      <c r="BQ912" s="211" t="s">
        <v>409</v>
      </c>
      <c r="BR912" s="211" t="s">
        <v>409</v>
      </c>
      <c r="BS912" s="211" t="s">
        <v>409</v>
      </c>
      <c r="BT912" s="210">
        <v>0</v>
      </c>
      <c r="BU912" s="116"/>
      <c r="BV912" s="138">
        <v>0.34100000000000003</v>
      </c>
      <c r="BX912" s="137">
        <v>11.261697321716683</v>
      </c>
      <c r="BY912" s="136">
        <v>0.35570079999999998</v>
      </c>
    </row>
    <row r="913" spans="1:77">
      <c r="A913" s="116">
        <v>160</v>
      </c>
      <c r="B913" s="116">
        <f>COUNTIFS($D$2:D913,D913,$F$2:F913,F913)</f>
        <v>1</v>
      </c>
      <c r="C913" s="189">
        <v>10729</v>
      </c>
      <c r="D913" s="154" t="s">
        <v>1481</v>
      </c>
      <c r="E913" s="152" t="s">
        <v>1419</v>
      </c>
      <c r="F913" s="152">
        <v>5705020321</v>
      </c>
      <c r="G913" s="152">
        <v>62</v>
      </c>
      <c r="H913" s="152" t="s">
        <v>1480</v>
      </c>
      <c r="I913" s="152" t="s">
        <v>1316</v>
      </c>
      <c r="J913" s="194" t="s">
        <v>1031</v>
      </c>
      <c r="K913" s="152" t="s">
        <v>670</v>
      </c>
      <c r="L913" s="152">
        <v>11</v>
      </c>
      <c r="M913" s="152">
        <v>1</v>
      </c>
      <c r="N913" s="152" t="s">
        <v>822</v>
      </c>
      <c r="P913" s="152" t="s">
        <v>1456</v>
      </c>
      <c r="S913" s="201"/>
      <c r="T913" s="201"/>
      <c r="U913" s="201"/>
      <c r="V913" s="202" t="s">
        <v>1430</v>
      </c>
      <c r="W913" s="202"/>
      <c r="X913" s="201"/>
      <c r="Y913" s="200"/>
      <c r="AA913" s="116" t="s">
        <v>1307</v>
      </c>
      <c r="AC913" s="148">
        <v>167</v>
      </c>
      <c r="AD913" s="209">
        <v>1800</v>
      </c>
      <c r="AE913" s="148" t="s">
        <v>1477</v>
      </c>
      <c r="AF913" s="148" t="s">
        <v>1477</v>
      </c>
      <c r="AG913" s="127" t="s">
        <v>801</v>
      </c>
      <c r="AH913" s="126">
        <v>9.4</v>
      </c>
      <c r="AI913" s="125">
        <v>89.2</v>
      </c>
      <c r="AJ913" s="124">
        <v>1.3</v>
      </c>
      <c r="AK913" s="116">
        <v>7.4</v>
      </c>
      <c r="AL913" s="123">
        <v>0.5</v>
      </c>
      <c r="AM913" s="116">
        <v>4.9000000000000004</v>
      </c>
      <c r="AN913" s="116" t="s">
        <v>124</v>
      </c>
      <c r="AO913" s="122" t="s">
        <v>124</v>
      </c>
      <c r="AP913" s="119" t="s">
        <v>124</v>
      </c>
      <c r="AQ913" s="116">
        <v>56.9</v>
      </c>
      <c r="AR913" s="116">
        <v>43.1</v>
      </c>
      <c r="AS913" s="142">
        <f t="shared" si="26"/>
        <v>1.3201856148491879</v>
      </c>
      <c r="AT913" s="120">
        <v>0.1</v>
      </c>
      <c r="AU913" s="116" t="s">
        <v>124</v>
      </c>
      <c r="AV913" s="116">
        <v>60.3</v>
      </c>
      <c r="AW913" s="119">
        <v>69.5</v>
      </c>
      <c r="AX913" s="140">
        <f t="shared" si="27"/>
        <v>63.956400000000002</v>
      </c>
      <c r="AY913" s="118">
        <v>95</v>
      </c>
      <c r="AZ913" s="118">
        <v>14054</v>
      </c>
      <c r="BA913" s="140">
        <f t="shared" si="32"/>
        <v>5</v>
      </c>
      <c r="BB913" s="140">
        <f t="shared" si="28"/>
        <v>84.650800000000004</v>
      </c>
      <c r="BC913" s="118">
        <v>57.5</v>
      </c>
      <c r="BD913" s="139">
        <f t="shared" si="29"/>
        <v>51.29</v>
      </c>
      <c r="BE913" s="118">
        <v>14.2</v>
      </c>
      <c r="BF913" s="139">
        <f t="shared" si="30"/>
        <v>12.666399999999999</v>
      </c>
      <c r="BG913" s="118">
        <v>23.2</v>
      </c>
      <c r="BH913" s="139">
        <f t="shared" si="31"/>
        <v>20.694400000000002</v>
      </c>
      <c r="BI913" s="118">
        <v>0.3</v>
      </c>
      <c r="BJ913" s="117" t="s">
        <v>792</v>
      </c>
      <c r="BK913" s="219" t="s">
        <v>409</v>
      </c>
      <c r="BL913" s="219" t="s">
        <v>409</v>
      </c>
      <c r="BM913" s="219" t="s">
        <v>409</v>
      </c>
      <c r="BN913" s="219" t="s">
        <v>409</v>
      </c>
      <c r="BO913" s="219" t="s">
        <v>409</v>
      </c>
      <c r="BP913" s="219" t="s">
        <v>409</v>
      </c>
      <c r="BQ913" s="219" t="s">
        <v>409</v>
      </c>
      <c r="BR913" s="219" t="s">
        <v>409</v>
      </c>
      <c r="BS913" s="219" t="s">
        <v>409</v>
      </c>
      <c r="BT913" s="219" t="s">
        <v>409</v>
      </c>
      <c r="BU913" s="116"/>
      <c r="BV913" s="138">
        <v>0.16700000000000001</v>
      </c>
      <c r="BX913" s="137">
        <v>12.485524792083377</v>
      </c>
      <c r="BY913" s="136">
        <v>0.15109639999999999</v>
      </c>
    </row>
    <row r="914" spans="1:77">
      <c r="A914" s="116">
        <v>161</v>
      </c>
      <c r="B914" s="116">
        <f>COUNTIFS($D$2:D914,D914,$F$2:F914,F914)</f>
        <v>1</v>
      </c>
      <c r="C914" s="189">
        <v>10740</v>
      </c>
      <c r="D914" s="154" t="s">
        <v>1479</v>
      </c>
      <c r="E914" s="152" t="s">
        <v>1429</v>
      </c>
      <c r="F914" s="152">
        <v>5411231408</v>
      </c>
      <c r="G914" s="152">
        <v>65</v>
      </c>
      <c r="H914" s="152" t="s">
        <v>1478</v>
      </c>
      <c r="I914" s="152" t="s">
        <v>55</v>
      </c>
      <c r="J914" s="194" t="s">
        <v>1031</v>
      </c>
      <c r="K914" s="152" t="s">
        <v>670</v>
      </c>
      <c r="L914" s="152">
        <v>3.5</v>
      </c>
      <c r="M914" s="152">
        <v>3</v>
      </c>
      <c r="N914" s="152" t="s">
        <v>822</v>
      </c>
      <c r="P914" s="152" t="s">
        <v>1456</v>
      </c>
      <c r="S914" s="201"/>
      <c r="T914" s="201"/>
      <c r="U914" s="201"/>
      <c r="V914" s="202" t="s">
        <v>1430</v>
      </c>
      <c r="W914" s="202"/>
      <c r="X914" s="201"/>
      <c r="Y914" s="200"/>
      <c r="AA914" s="116" t="s">
        <v>1307</v>
      </c>
      <c r="AC914" s="218">
        <v>12</v>
      </c>
      <c r="AD914" s="217">
        <v>45</v>
      </c>
      <c r="AE914" s="148" t="s">
        <v>1477</v>
      </c>
      <c r="AF914" s="148" t="s">
        <v>1477</v>
      </c>
      <c r="AG914" s="127" t="s">
        <v>1476</v>
      </c>
      <c r="AH914" s="126">
        <v>32.799999999999997</v>
      </c>
      <c r="AI914" s="125">
        <v>57.9</v>
      </c>
      <c r="AJ914" s="124">
        <v>7.6</v>
      </c>
      <c r="AK914" s="116">
        <v>25.4</v>
      </c>
      <c r="AL914" s="123">
        <v>2.1</v>
      </c>
      <c r="AM914" s="116">
        <v>6.5</v>
      </c>
      <c r="AN914" s="116" t="s">
        <v>124</v>
      </c>
      <c r="AO914" s="122">
        <v>18.7</v>
      </c>
      <c r="AP914" s="119" t="s">
        <v>124</v>
      </c>
      <c r="AQ914" s="116">
        <v>42.4</v>
      </c>
      <c r="AR914" s="116">
        <v>57.5</v>
      </c>
      <c r="AS914" s="142">
        <f t="shared" si="26"/>
        <v>0.73739130434782607</v>
      </c>
      <c r="AT914" s="120">
        <v>1</v>
      </c>
      <c r="AU914" s="116" t="s">
        <v>124</v>
      </c>
      <c r="AV914" s="116">
        <v>44.5</v>
      </c>
      <c r="AW914" s="119">
        <v>25</v>
      </c>
      <c r="AX914" s="140">
        <f t="shared" si="27"/>
        <v>24.375900000000001</v>
      </c>
      <c r="AY914" s="118">
        <v>90</v>
      </c>
      <c r="AZ914" s="118">
        <v>8281</v>
      </c>
      <c r="BA914" s="140">
        <f t="shared" si="32"/>
        <v>10</v>
      </c>
      <c r="BB914" s="140">
        <f t="shared" si="28"/>
        <v>57.320999999999998</v>
      </c>
      <c r="BC914" s="118">
        <v>19.100000000000001</v>
      </c>
      <c r="BD914" s="139">
        <f t="shared" si="29"/>
        <v>11.058900000000001</v>
      </c>
      <c r="BE914" s="118">
        <v>23</v>
      </c>
      <c r="BF914" s="139">
        <f t="shared" si="30"/>
        <v>13.317</v>
      </c>
      <c r="BG914" s="118">
        <v>56.9</v>
      </c>
      <c r="BH914" s="139">
        <f t="shared" si="31"/>
        <v>32.945099999999996</v>
      </c>
      <c r="BI914" s="118">
        <v>1.2</v>
      </c>
      <c r="BJ914" s="117" t="s">
        <v>792</v>
      </c>
      <c r="BK914" s="211" t="s">
        <v>409</v>
      </c>
      <c r="BL914" s="211" t="s">
        <v>409</v>
      </c>
      <c r="BM914" s="211" t="s">
        <v>409</v>
      </c>
      <c r="BN914" s="211" t="s">
        <v>409</v>
      </c>
      <c r="BO914" s="211" t="s">
        <v>409</v>
      </c>
      <c r="BP914" s="211" t="s">
        <v>409</v>
      </c>
      <c r="BQ914" s="211" t="s">
        <v>409</v>
      </c>
      <c r="BR914" s="211" t="s">
        <v>409</v>
      </c>
      <c r="BS914" s="211" t="s">
        <v>409</v>
      </c>
      <c r="BT914" s="211" t="s">
        <v>409</v>
      </c>
      <c r="BU914" s="116"/>
      <c r="BV914" s="138">
        <v>1.2E-2</v>
      </c>
      <c r="BX914" s="137">
        <v>1.7346208869814019</v>
      </c>
      <c r="BY914" s="136">
        <v>1.23578E-2</v>
      </c>
    </row>
    <row r="915" spans="1:77">
      <c r="A915" s="116">
        <v>162</v>
      </c>
      <c r="B915" s="116">
        <f>COUNTIFS($D$2:D915,D915,$F$2:F915,F915)</f>
        <v>1</v>
      </c>
      <c r="C915" s="189">
        <v>10754</v>
      </c>
      <c r="D915" s="154" t="s">
        <v>1475</v>
      </c>
      <c r="E915" s="152" t="s">
        <v>1474</v>
      </c>
      <c r="F915" s="152">
        <v>8508056128</v>
      </c>
      <c r="G915" s="152">
        <v>34</v>
      </c>
      <c r="H915" s="152" t="s">
        <v>1471</v>
      </c>
      <c r="I915" s="152" t="s">
        <v>1473</v>
      </c>
      <c r="J915" s="153" t="s">
        <v>812</v>
      </c>
      <c r="K915" s="152" t="s">
        <v>670</v>
      </c>
      <c r="L915" s="152">
        <v>5</v>
      </c>
      <c r="M915" s="152" t="s">
        <v>881</v>
      </c>
      <c r="N915" s="152" t="s">
        <v>409</v>
      </c>
      <c r="P915" s="152" t="s">
        <v>1456</v>
      </c>
      <c r="S915" s="201"/>
      <c r="T915" s="216" t="s">
        <v>1470</v>
      </c>
      <c r="U915" s="201"/>
      <c r="V915" s="202" t="s">
        <v>1430</v>
      </c>
      <c r="W915" s="202"/>
      <c r="X915" s="201"/>
      <c r="Y915" s="200"/>
      <c r="AA915" s="116" t="s">
        <v>901</v>
      </c>
      <c r="AC915" s="148">
        <v>3703</v>
      </c>
      <c r="AD915" s="209">
        <v>18000</v>
      </c>
      <c r="AE915" s="148"/>
      <c r="AF915" s="148"/>
      <c r="AG915" s="127" t="s">
        <v>781</v>
      </c>
      <c r="AH915" s="126">
        <v>14.5</v>
      </c>
      <c r="AI915" s="125">
        <v>11</v>
      </c>
      <c r="AJ915" s="124">
        <v>73.900000000000006</v>
      </c>
      <c r="AK915" s="116">
        <v>13</v>
      </c>
      <c r="AL915" s="123">
        <v>0.5</v>
      </c>
      <c r="AM915" s="116">
        <v>3.2</v>
      </c>
      <c r="AN915" s="116" t="s">
        <v>124</v>
      </c>
      <c r="AO915" s="122">
        <v>20.5</v>
      </c>
      <c r="AP915" s="119" t="s">
        <v>124</v>
      </c>
      <c r="AQ915" s="116">
        <v>71.099999999999994</v>
      </c>
      <c r="AR915" s="116">
        <v>28.9</v>
      </c>
      <c r="AS915" s="142">
        <f t="shared" si="26"/>
        <v>2.4602076124567471</v>
      </c>
      <c r="AT915" s="120">
        <v>0.1</v>
      </c>
      <c r="AU915" s="116" t="s">
        <v>124</v>
      </c>
      <c r="AV915" s="116">
        <v>69.2</v>
      </c>
      <c r="AW915" s="119">
        <v>23.4</v>
      </c>
      <c r="AX915" s="140">
        <f t="shared" si="27"/>
        <v>4.136000000000001</v>
      </c>
      <c r="AY915" s="118">
        <v>90.7</v>
      </c>
      <c r="AZ915" s="118">
        <v>11351</v>
      </c>
      <c r="BA915" s="140">
        <f t="shared" si="32"/>
        <v>9.2999999999999972</v>
      </c>
      <c r="BB915" s="140">
        <f t="shared" si="28"/>
        <v>10.791</v>
      </c>
      <c r="BC915" s="118">
        <v>19.100000000000001</v>
      </c>
      <c r="BD915" s="139">
        <f t="shared" si="29"/>
        <v>2.1010000000000004</v>
      </c>
      <c r="BE915" s="118">
        <v>18.5</v>
      </c>
      <c r="BF915" s="139">
        <f t="shared" si="30"/>
        <v>2.0350000000000001</v>
      </c>
      <c r="BG915" s="118">
        <v>60.5</v>
      </c>
      <c r="BH915" s="139">
        <f t="shared" si="31"/>
        <v>6.6550000000000002</v>
      </c>
      <c r="BI915" s="118">
        <v>0.6</v>
      </c>
      <c r="BJ915" s="117" t="s">
        <v>790</v>
      </c>
      <c r="BK915" s="211" t="s">
        <v>409</v>
      </c>
      <c r="BL915" s="211" t="s">
        <v>409</v>
      </c>
      <c r="BM915" s="211">
        <v>5688</v>
      </c>
      <c r="BN915" s="211">
        <v>75.400000000000006</v>
      </c>
      <c r="BO915" s="211">
        <v>24.6</v>
      </c>
      <c r="BP915" s="211" t="s">
        <v>409</v>
      </c>
      <c r="BQ915" s="211" t="s">
        <v>409</v>
      </c>
      <c r="BR915" s="211" t="s">
        <v>409</v>
      </c>
      <c r="BS915" s="211" t="s">
        <v>409</v>
      </c>
      <c r="BT915" s="210">
        <v>0</v>
      </c>
      <c r="BU915" s="116"/>
      <c r="BV915" s="138">
        <v>3.7029999999999998</v>
      </c>
      <c r="BX915" s="137">
        <v>66.539277193602544</v>
      </c>
      <c r="BY915" s="136">
        <v>3.8374153999999994</v>
      </c>
    </row>
    <row r="916" spans="1:77">
      <c r="A916" s="116">
        <v>163</v>
      </c>
      <c r="B916" s="116">
        <f>COUNTIFS($D$2:D916,D916,$F$2:F916,F916)</f>
        <v>1</v>
      </c>
      <c r="C916" s="189">
        <v>10755</v>
      </c>
      <c r="D916" s="154" t="s">
        <v>1472</v>
      </c>
      <c r="E916" s="152" t="s">
        <v>870</v>
      </c>
      <c r="F916" s="152">
        <v>5856211911</v>
      </c>
      <c r="G916" s="152">
        <v>61</v>
      </c>
      <c r="H916" s="152" t="s">
        <v>1471</v>
      </c>
      <c r="I916" s="152" t="s">
        <v>60</v>
      </c>
      <c r="J916" s="194" t="s">
        <v>1031</v>
      </c>
      <c r="K916" s="152" t="s">
        <v>670</v>
      </c>
      <c r="L916" s="152">
        <v>11</v>
      </c>
      <c r="M916" s="152" t="s">
        <v>881</v>
      </c>
      <c r="N916" s="152" t="s">
        <v>409</v>
      </c>
      <c r="P916" s="152" t="s">
        <v>1456</v>
      </c>
      <c r="S916" s="201"/>
      <c r="T916" s="216" t="s">
        <v>1470</v>
      </c>
      <c r="U916" s="201"/>
      <c r="V916" s="202" t="s">
        <v>1430</v>
      </c>
      <c r="W916" s="202"/>
      <c r="X916" s="201"/>
      <c r="Y916" s="200"/>
      <c r="AA916" s="116" t="s">
        <v>901</v>
      </c>
      <c r="AC916" s="148">
        <v>589</v>
      </c>
      <c r="AD916" s="209">
        <v>6400</v>
      </c>
      <c r="AE916" s="148"/>
      <c r="AF916" s="148"/>
      <c r="AG916" s="127" t="s">
        <v>808</v>
      </c>
      <c r="AH916" s="126">
        <v>68.8</v>
      </c>
      <c r="AI916" s="125">
        <v>21.8</v>
      </c>
      <c r="AJ916" s="124">
        <v>8.8000000000000007</v>
      </c>
      <c r="AK916" s="116">
        <v>63</v>
      </c>
      <c r="AL916" s="123">
        <v>2.2999999999999998</v>
      </c>
      <c r="AM916" s="116">
        <v>3.4</v>
      </c>
      <c r="AN916" s="116" t="s">
        <v>124</v>
      </c>
      <c r="AO916" s="122">
        <v>18.899999999999999</v>
      </c>
      <c r="AP916" s="119" t="s">
        <v>124</v>
      </c>
      <c r="AQ916" s="116">
        <v>37.6</v>
      </c>
      <c r="AR916" s="116">
        <v>62.4</v>
      </c>
      <c r="AS916" s="142">
        <f t="shared" si="26"/>
        <v>0.60256410256410264</v>
      </c>
      <c r="AT916" s="120">
        <v>1.4</v>
      </c>
      <c r="AU916" s="116" t="s">
        <v>124</v>
      </c>
      <c r="AV916" s="116">
        <v>76.599999999999994</v>
      </c>
      <c r="AW916" s="119">
        <v>30.7</v>
      </c>
      <c r="AX916" s="140">
        <f t="shared" si="27"/>
        <v>6.9105999999999996</v>
      </c>
      <c r="AY916" s="118">
        <v>87.4</v>
      </c>
      <c r="AZ916" s="118">
        <v>9884</v>
      </c>
      <c r="BA916" s="140">
        <f t="shared" si="32"/>
        <v>12.599999999999994</v>
      </c>
      <c r="BB916" s="140">
        <f t="shared" si="28"/>
        <v>21.407599999999999</v>
      </c>
      <c r="BC916" s="118">
        <v>11.8</v>
      </c>
      <c r="BD916" s="139">
        <f t="shared" si="29"/>
        <v>2.5724</v>
      </c>
      <c r="BE916" s="118">
        <v>19.899999999999999</v>
      </c>
      <c r="BF916" s="139">
        <f t="shared" si="30"/>
        <v>4.3381999999999996</v>
      </c>
      <c r="BG916" s="118">
        <v>66.5</v>
      </c>
      <c r="BH916" s="139">
        <f t="shared" si="31"/>
        <v>14.497</v>
      </c>
      <c r="BI916" s="118">
        <v>1.9</v>
      </c>
      <c r="BJ916" s="117" t="s">
        <v>173</v>
      </c>
      <c r="BK916" s="211" t="s">
        <v>409</v>
      </c>
      <c r="BL916" s="211" t="s">
        <v>409</v>
      </c>
      <c r="BM916" s="211" t="s">
        <v>409</v>
      </c>
      <c r="BN916" s="211" t="s">
        <v>409</v>
      </c>
      <c r="BO916" s="211" t="s">
        <v>409</v>
      </c>
      <c r="BP916" s="211" t="s">
        <v>409</v>
      </c>
      <c r="BQ916" s="211" t="s">
        <v>409</v>
      </c>
      <c r="BR916" s="211" t="s">
        <v>409</v>
      </c>
      <c r="BS916" s="211" t="s">
        <v>409</v>
      </c>
      <c r="BT916" s="211" t="s">
        <v>409</v>
      </c>
      <c r="BU916" s="116"/>
      <c r="BV916" s="138">
        <v>0.58899999999999997</v>
      </c>
      <c r="BX916" s="137">
        <v>15.558472892421232</v>
      </c>
      <c r="BY916" s="136">
        <v>0.55864899999999984</v>
      </c>
    </row>
    <row r="917" spans="1:77">
      <c r="A917" s="116">
        <v>164</v>
      </c>
      <c r="B917" s="116">
        <f>COUNTIFS($D$2:D917,D917,$F$2:F917,F917)</f>
        <v>1</v>
      </c>
      <c r="C917" s="189">
        <v>10770</v>
      </c>
      <c r="D917" s="154" t="s">
        <v>1469</v>
      </c>
      <c r="E917" s="152" t="s">
        <v>1416</v>
      </c>
      <c r="F917" s="152">
        <v>475125404</v>
      </c>
      <c r="G917" s="152">
        <v>72</v>
      </c>
      <c r="H917" s="152" t="s">
        <v>1468</v>
      </c>
      <c r="I917" s="152" t="s">
        <v>1467</v>
      </c>
      <c r="J917" s="153" t="s">
        <v>812</v>
      </c>
      <c r="K917" s="152" t="s">
        <v>670</v>
      </c>
      <c r="L917" s="152">
        <v>12</v>
      </c>
      <c r="M917" s="152" t="s">
        <v>881</v>
      </c>
      <c r="N917" s="152" t="s">
        <v>409</v>
      </c>
      <c r="P917" s="152" t="s">
        <v>1456</v>
      </c>
      <c r="S917" s="201"/>
      <c r="T917" s="201"/>
      <c r="U917" s="201"/>
      <c r="V917" s="202" t="s">
        <v>1430</v>
      </c>
      <c r="W917" s="202"/>
      <c r="X917" s="201"/>
      <c r="Y917" s="200"/>
      <c r="AA917" s="116" t="s">
        <v>901</v>
      </c>
      <c r="AC917" s="209">
        <v>1391.8</v>
      </c>
      <c r="AD917" s="148">
        <v>16700</v>
      </c>
      <c r="AG917" s="116" t="s">
        <v>781</v>
      </c>
      <c r="AH917" s="126">
        <v>22.7</v>
      </c>
      <c r="AI917" s="125">
        <v>19.399999999999999</v>
      </c>
      <c r="AJ917" s="124">
        <v>55.9</v>
      </c>
      <c r="AK917" s="116">
        <v>17</v>
      </c>
      <c r="AL917" s="123">
        <v>0.8</v>
      </c>
      <c r="AM917" s="116">
        <v>3.4</v>
      </c>
      <c r="AN917" s="116" t="s">
        <v>124</v>
      </c>
      <c r="AO917" s="122">
        <v>42.7</v>
      </c>
      <c r="AP917" s="119" t="s">
        <v>124</v>
      </c>
      <c r="AQ917" s="116">
        <v>71.8</v>
      </c>
      <c r="AR917" s="116">
        <v>28.3</v>
      </c>
      <c r="AS917" s="142">
        <f t="shared" si="26"/>
        <v>2.537102473498233</v>
      </c>
      <c r="AT917" s="120">
        <v>0.5</v>
      </c>
      <c r="AU917" s="116" t="s">
        <v>124</v>
      </c>
      <c r="AV917" s="116">
        <v>65.400000000000006</v>
      </c>
      <c r="AW917" s="119">
        <v>37.4</v>
      </c>
      <c r="AX917" s="140">
        <f t="shared" si="27"/>
        <v>10.320799999999998</v>
      </c>
      <c r="AY917" s="118">
        <v>82.9</v>
      </c>
      <c r="AZ917" s="118">
        <v>6559</v>
      </c>
      <c r="BA917" s="140">
        <f t="shared" si="32"/>
        <v>17.099999999999994</v>
      </c>
      <c r="BB917" s="140">
        <f t="shared" si="28"/>
        <v>19.011999999999997</v>
      </c>
      <c r="BC917" s="118">
        <v>19.100000000000001</v>
      </c>
      <c r="BD917" s="139">
        <f t="shared" si="29"/>
        <v>3.7054</v>
      </c>
      <c r="BE917" s="118">
        <v>34.1</v>
      </c>
      <c r="BF917" s="139">
        <f t="shared" si="30"/>
        <v>6.6153999999999993</v>
      </c>
      <c r="BG917" s="118">
        <v>44.8</v>
      </c>
      <c r="BH917" s="139">
        <f t="shared" si="31"/>
        <v>8.6911999999999985</v>
      </c>
      <c r="BI917" s="118">
        <v>1.9</v>
      </c>
      <c r="BJ917" s="117" t="s">
        <v>780</v>
      </c>
      <c r="BK917" s="211" t="s">
        <v>409</v>
      </c>
      <c r="BL917" s="211" t="s">
        <v>409</v>
      </c>
      <c r="BM917" s="211">
        <v>3894</v>
      </c>
      <c r="BN917" s="211">
        <v>53.5</v>
      </c>
      <c r="BO917" s="211">
        <v>46.5</v>
      </c>
      <c r="BP917" s="211" t="s">
        <v>409</v>
      </c>
      <c r="BQ917" s="211" t="s">
        <v>409</v>
      </c>
      <c r="BR917" s="211" t="s">
        <v>409</v>
      </c>
      <c r="BS917" s="211" t="s">
        <v>409</v>
      </c>
      <c r="BT917" s="210">
        <v>0</v>
      </c>
      <c r="BU917" s="116"/>
      <c r="BV917" s="138">
        <v>1.3917999999999999</v>
      </c>
      <c r="BX917" s="137">
        <v>31.6</v>
      </c>
      <c r="BY917" s="136">
        <v>1.36</v>
      </c>
    </row>
    <row r="918" spans="1:77">
      <c r="A918" s="116">
        <v>165</v>
      </c>
      <c r="B918" s="116">
        <f>COUNTIFS($D$2:D918,D918,$F$2:F918,F918)</f>
        <v>1</v>
      </c>
      <c r="C918" s="189">
        <v>10774</v>
      </c>
      <c r="D918" s="154" t="s">
        <v>1466</v>
      </c>
      <c r="E918" s="152" t="s">
        <v>1465</v>
      </c>
      <c r="F918" s="152">
        <v>5451191933</v>
      </c>
      <c r="G918" s="152">
        <v>65</v>
      </c>
      <c r="H918" s="152" t="s">
        <v>1462</v>
      </c>
      <c r="I918" s="152" t="s">
        <v>1464</v>
      </c>
      <c r="J918" s="153" t="s">
        <v>812</v>
      </c>
      <c r="K918" s="152" t="s">
        <v>670</v>
      </c>
      <c r="L918" s="152">
        <v>8</v>
      </c>
      <c r="M918" s="152" t="s">
        <v>868</v>
      </c>
      <c r="N918" s="152" t="s">
        <v>409</v>
      </c>
      <c r="P918" s="152" t="s">
        <v>1456</v>
      </c>
      <c r="S918" s="201"/>
      <c r="T918" s="201"/>
      <c r="U918" s="201"/>
      <c r="V918" s="202" t="s">
        <v>1430</v>
      </c>
      <c r="W918" s="202"/>
      <c r="X918" s="201"/>
      <c r="Y918" s="200"/>
      <c r="AA918" s="116" t="s">
        <v>1307</v>
      </c>
      <c r="AC918" s="209">
        <v>775</v>
      </c>
      <c r="AD918" s="148">
        <v>6200</v>
      </c>
      <c r="AG918" s="116" t="s">
        <v>777</v>
      </c>
      <c r="AH918" s="126">
        <v>87.3</v>
      </c>
      <c r="AI918" s="125">
        <v>9.1</v>
      </c>
      <c r="AJ918" s="124">
        <v>2.7</v>
      </c>
      <c r="AK918" s="116">
        <v>84.3</v>
      </c>
      <c r="AL918" s="123">
        <v>0.4</v>
      </c>
      <c r="AM918" s="116">
        <v>0.4</v>
      </c>
      <c r="AN918" s="116" t="s">
        <v>124</v>
      </c>
      <c r="AO918" s="122">
        <v>41.7</v>
      </c>
      <c r="AP918" s="119" t="s">
        <v>124</v>
      </c>
      <c r="AQ918" s="116">
        <v>42.5</v>
      </c>
      <c r="AR918" s="116">
        <v>57.5</v>
      </c>
      <c r="AS918" s="142">
        <f t="shared" si="26"/>
        <v>0.73913043478260865</v>
      </c>
      <c r="AT918" s="120">
        <v>1.4</v>
      </c>
      <c r="AU918" s="116" t="s">
        <v>124</v>
      </c>
      <c r="AV918" s="116">
        <v>65.3</v>
      </c>
      <c r="AW918" s="119">
        <v>50.8</v>
      </c>
      <c r="AX918" s="140">
        <f t="shared" si="27"/>
        <v>2.2931999999999997</v>
      </c>
      <c r="AY918" s="118">
        <v>74.5</v>
      </c>
      <c r="AZ918" s="118">
        <v>10578</v>
      </c>
      <c r="BA918" s="140">
        <f t="shared" si="32"/>
        <v>25.5</v>
      </c>
      <c r="BB918" s="140">
        <f t="shared" si="28"/>
        <v>8.899799999999999</v>
      </c>
      <c r="BC918" s="118">
        <v>11.4</v>
      </c>
      <c r="BD918" s="139">
        <f t="shared" si="29"/>
        <v>1.0373999999999999</v>
      </c>
      <c r="BE918" s="118">
        <v>13.8</v>
      </c>
      <c r="BF918" s="139">
        <f t="shared" si="30"/>
        <v>1.2558</v>
      </c>
      <c r="BG918" s="118">
        <v>72.599999999999994</v>
      </c>
      <c r="BH918" s="139">
        <f t="shared" si="31"/>
        <v>6.6065999999999994</v>
      </c>
      <c r="BI918" s="118">
        <v>0.6</v>
      </c>
      <c r="BJ918" s="117" t="s">
        <v>173</v>
      </c>
      <c r="BK918" s="211" t="s">
        <v>409</v>
      </c>
      <c r="BL918" s="211" t="s">
        <v>409</v>
      </c>
      <c r="BM918" s="211">
        <v>934</v>
      </c>
      <c r="BN918" s="211">
        <v>6.6</v>
      </c>
      <c r="BO918" s="211">
        <v>93.4</v>
      </c>
      <c r="BP918" s="211" t="s">
        <v>409</v>
      </c>
      <c r="BQ918" s="211" t="s">
        <v>409</v>
      </c>
      <c r="BR918" s="211" t="s">
        <v>409</v>
      </c>
      <c r="BS918" s="211" t="s">
        <v>409</v>
      </c>
      <c r="BT918" s="210">
        <v>0</v>
      </c>
      <c r="BU918" s="116"/>
      <c r="BV918" s="138">
        <v>0.77500000000000002</v>
      </c>
      <c r="BX918" s="137">
        <v>15.3</v>
      </c>
      <c r="BY918" s="136">
        <v>0.71</v>
      </c>
    </row>
    <row r="919" spans="1:77">
      <c r="A919" s="116">
        <v>166</v>
      </c>
      <c r="B919" s="116">
        <f>COUNTIFS($D$2:D919,D919,$F$2:F919,F919)</f>
        <v>1</v>
      </c>
      <c r="C919" s="189">
        <v>10775</v>
      </c>
      <c r="D919" s="154" t="s">
        <v>1463</v>
      </c>
      <c r="E919" s="152" t="s">
        <v>838</v>
      </c>
      <c r="F919" s="152">
        <v>7403182072</v>
      </c>
      <c r="G919" s="152">
        <v>45</v>
      </c>
      <c r="H919" s="152" t="s">
        <v>1462</v>
      </c>
      <c r="I919" s="152" t="s">
        <v>869</v>
      </c>
      <c r="J919" s="153" t="s">
        <v>812</v>
      </c>
      <c r="K919" s="152" t="s">
        <v>670</v>
      </c>
      <c r="L919" s="152">
        <v>9</v>
      </c>
      <c r="M919" s="152" t="s">
        <v>1461</v>
      </c>
      <c r="N919" s="152" t="s">
        <v>409</v>
      </c>
      <c r="P919" s="152" t="s">
        <v>1456</v>
      </c>
      <c r="S919" s="201"/>
      <c r="T919" s="201"/>
      <c r="U919" s="201"/>
      <c r="V919" s="202" t="s">
        <v>1430</v>
      </c>
      <c r="W919" s="202"/>
      <c r="X919" s="201"/>
      <c r="Y919" s="200"/>
      <c r="AA919" s="116" t="s">
        <v>1307</v>
      </c>
      <c r="AC919" s="209">
        <v>171</v>
      </c>
      <c r="AD919" s="148">
        <v>1500</v>
      </c>
      <c r="AG919" s="116" t="s">
        <v>781</v>
      </c>
      <c r="AH919" s="126">
        <v>80.5</v>
      </c>
      <c r="AI919" s="125">
        <v>14.5</v>
      </c>
      <c r="AJ919" s="124">
        <v>4.5999999999999996</v>
      </c>
      <c r="AK919" s="116">
        <v>72.900000000000006</v>
      </c>
      <c r="AL919" s="123">
        <v>4.0999999999999996</v>
      </c>
      <c r="AM919" s="116">
        <v>5</v>
      </c>
      <c r="AN919" s="116" t="s">
        <v>124</v>
      </c>
      <c r="AO919" s="122">
        <v>23.2</v>
      </c>
      <c r="AP919" s="119" t="s">
        <v>124</v>
      </c>
      <c r="AQ919" s="116">
        <v>64</v>
      </c>
      <c r="AR919" s="116">
        <v>36</v>
      </c>
      <c r="AS919" s="142">
        <f t="shared" si="26"/>
        <v>1.7777777777777777</v>
      </c>
      <c r="AT919" s="120">
        <v>1.4</v>
      </c>
      <c r="AU919" s="116" t="s">
        <v>124</v>
      </c>
      <c r="AV919" s="116">
        <v>46.6</v>
      </c>
      <c r="AW919" s="119">
        <v>40.200000000000003</v>
      </c>
      <c r="AX919" s="140">
        <f t="shared" si="27"/>
        <v>10.295000000000002</v>
      </c>
      <c r="AY919" s="118">
        <v>86.5</v>
      </c>
      <c r="AZ919" s="118">
        <v>14754</v>
      </c>
      <c r="BA919" s="140">
        <f t="shared" si="32"/>
        <v>13.5</v>
      </c>
      <c r="BB919" s="140">
        <f t="shared" si="28"/>
        <v>14.239000000000001</v>
      </c>
      <c r="BC919" s="118">
        <v>30.8</v>
      </c>
      <c r="BD919" s="139">
        <f t="shared" si="29"/>
        <v>4.4660000000000002</v>
      </c>
      <c r="BE919" s="118">
        <v>40.200000000000003</v>
      </c>
      <c r="BF919" s="139">
        <f t="shared" si="30"/>
        <v>5.8290000000000006</v>
      </c>
      <c r="BG919" s="118">
        <v>27.2</v>
      </c>
      <c r="BH919" s="139">
        <f t="shared" si="31"/>
        <v>3.944</v>
      </c>
      <c r="BI919" s="118">
        <v>1.7</v>
      </c>
      <c r="BJ919" s="117" t="s">
        <v>793</v>
      </c>
      <c r="BK919" s="211" t="s">
        <v>409</v>
      </c>
      <c r="BL919" s="211" t="s">
        <v>409</v>
      </c>
      <c r="BM919" s="211">
        <v>388</v>
      </c>
      <c r="BN919" s="211">
        <v>6.4</v>
      </c>
      <c r="BO919" s="211">
        <v>93.6</v>
      </c>
      <c r="BP919" s="211" t="s">
        <v>409</v>
      </c>
      <c r="BQ919" s="211" t="s">
        <v>409</v>
      </c>
      <c r="BR919" s="211" t="s">
        <v>409</v>
      </c>
      <c r="BS919" s="211" t="s">
        <v>409</v>
      </c>
      <c r="BT919" s="210">
        <v>0</v>
      </c>
      <c r="BU919" s="116"/>
      <c r="BV919" s="138">
        <v>0.17100000000000001</v>
      </c>
      <c r="BX919" s="137">
        <v>5.9</v>
      </c>
      <c r="BY919" s="136">
        <v>0.16</v>
      </c>
    </row>
    <row r="920" spans="1:77">
      <c r="A920" s="116">
        <v>167</v>
      </c>
      <c r="B920" s="116">
        <f>COUNTIFS($D$2:D920,D920,$F$2:F920,F920)</f>
        <v>1</v>
      </c>
      <c r="C920" s="189">
        <v>10781</v>
      </c>
      <c r="D920" s="154" t="s">
        <v>1460</v>
      </c>
      <c r="E920" s="152" t="s">
        <v>1062</v>
      </c>
      <c r="F920" s="152">
        <v>9211265712</v>
      </c>
      <c r="G920" s="152">
        <v>27</v>
      </c>
      <c r="H920" s="152" t="s">
        <v>1458</v>
      </c>
      <c r="I920" s="152" t="s">
        <v>1459</v>
      </c>
      <c r="J920" s="153" t="s">
        <v>812</v>
      </c>
      <c r="K920" s="152" t="s">
        <v>670</v>
      </c>
      <c r="L920" s="152">
        <v>23</v>
      </c>
      <c r="M920" s="152" t="s">
        <v>994</v>
      </c>
      <c r="N920" s="152" t="s">
        <v>409</v>
      </c>
      <c r="P920" s="152" t="s">
        <v>1456</v>
      </c>
      <c r="S920" s="201"/>
      <c r="T920" s="201"/>
      <c r="U920" s="201"/>
      <c r="V920" s="202" t="s">
        <v>1430</v>
      </c>
      <c r="W920" s="202"/>
      <c r="X920" s="201"/>
      <c r="Y920" s="200"/>
      <c r="AA920" s="116" t="s">
        <v>1396</v>
      </c>
      <c r="AC920" s="209">
        <v>5705</v>
      </c>
      <c r="AD920" s="148">
        <v>131000</v>
      </c>
      <c r="AG920" s="116" t="s">
        <v>777</v>
      </c>
      <c r="AH920" s="126">
        <v>3</v>
      </c>
      <c r="AI920" s="125">
        <v>13.2</v>
      </c>
      <c r="AJ920" s="124">
        <v>83.6</v>
      </c>
      <c r="AK920" s="116">
        <v>2.4</v>
      </c>
      <c r="AL920" s="123">
        <v>0.3</v>
      </c>
      <c r="AM920" s="116">
        <v>10.5</v>
      </c>
      <c r="AN920" s="116" t="s">
        <v>124</v>
      </c>
      <c r="AO920" s="122">
        <v>57.1</v>
      </c>
      <c r="AP920" s="119" t="s">
        <v>124</v>
      </c>
      <c r="AQ920" s="116">
        <v>64.2</v>
      </c>
      <c r="AR920" s="116">
        <v>35.799999999999997</v>
      </c>
      <c r="AS920" s="142">
        <f t="shared" si="26"/>
        <v>1.793296089385475</v>
      </c>
      <c r="AT920" s="120">
        <v>0</v>
      </c>
      <c r="AU920" s="116" t="s">
        <v>124</v>
      </c>
      <c r="AV920" s="116">
        <v>42.1</v>
      </c>
      <c r="AW920" s="119">
        <v>36.299999999999997</v>
      </c>
      <c r="AX920" s="140">
        <f t="shared" si="27"/>
        <v>10.5732</v>
      </c>
      <c r="AY920" s="118">
        <v>97.4</v>
      </c>
      <c r="AZ920" s="118">
        <v>16042</v>
      </c>
      <c r="BA920" s="140">
        <f t="shared" si="32"/>
        <v>2.5999999999999943</v>
      </c>
      <c r="BB920" s="140">
        <f t="shared" si="28"/>
        <v>12.988799999999999</v>
      </c>
      <c r="BC920" s="118">
        <v>35.5</v>
      </c>
      <c r="BD920" s="139">
        <f t="shared" si="29"/>
        <v>4.6859999999999999</v>
      </c>
      <c r="BE920" s="118">
        <v>44.6</v>
      </c>
      <c r="BF920" s="139">
        <f t="shared" si="30"/>
        <v>5.8872</v>
      </c>
      <c r="BG920" s="118">
        <v>18.3</v>
      </c>
      <c r="BH920" s="139">
        <f t="shared" si="31"/>
        <v>2.4156</v>
      </c>
      <c r="BI920" s="118">
        <v>0.2</v>
      </c>
      <c r="BJ920" s="117" t="s">
        <v>778</v>
      </c>
      <c r="BK920" s="211" t="s">
        <v>409</v>
      </c>
      <c r="BL920" s="211" t="s">
        <v>409</v>
      </c>
      <c r="BM920" s="211" t="s">
        <v>409</v>
      </c>
      <c r="BN920" s="211" t="s">
        <v>409</v>
      </c>
      <c r="BO920" s="211" t="s">
        <v>409</v>
      </c>
      <c r="BP920" s="211" t="s">
        <v>409</v>
      </c>
      <c r="BQ920" s="211" t="s">
        <v>409</v>
      </c>
      <c r="BR920" s="211" t="s">
        <v>409</v>
      </c>
      <c r="BS920" s="211" t="s">
        <v>409</v>
      </c>
      <c r="BT920" s="211" t="s">
        <v>409</v>
      </c>
      <c r="BU920" s="116"/>
      <c r="BV920" s="138">
        <v>5.7050000000000001</v>
      </c>
      <c r="BX920" s="137">
        <v>26.939911963896556</v>
      </c>
      <c r="BY920" s="136">
        <v>5.5593538000000011</v>
      </c>
    </row>
    <row r="921" spans="1:77">
      <c r="A921" s="116">
        <v>168</v>
      </c>
      <c r="B921" s="116">
        <f>COUNTIFS($D$2:D921,D921,$F$2:F921,F921)</f>
        <v>1</v>
      </c>
      <c r="C921" s="189">
        <v>10782</v>
      </c>
      <c r="D921" s="154" t="s">
        <v>1438</v>
      </c>
      <c r="E921" s="152" t="s">
        <v>1437</v>
      </c>
      <c r="F921" s="152">
        <v>6653292316</v>
      </c>
      <c r="G921" s="152">
        <v>53</v>
      </c>
      <c r="H921" s="152" t="s">
        <v>1458</v>
      </c>
      <c r="I921" s="152" t="s">
        <v>1436</v>
      </c>
      <c r="J921" s="153" t="s">
        <v>812</v>
      </c>
      <c r="K921" s="152" t="s">
        <v>670</v>
      </c>
      <c r="L921" s="152">
        <v>24</v>
      </c>
      <c r="M921" s="152" t="s">
        <v>906</v>
      </c>
      <c r="N921" s="152" t="s">
        <v>409</v>
      </c>
      <c r="P921" s="152" t="s">
        <v>1456</v>
      </c>
      <c r="S921" s="201"/>
      <c r="T921" s="201"/>
      <c r="U921" s="201"/>
      <c r="V921" s="202" t="s">
        <v>1430</v>
      </c>
      <c r="W921" s="202"/>
      <c r="X921" s="201"/>
      <c r="Y921" s="200"/>
      <c r="AA921" s="116" t="s">
        <v>1396</v>
      </c>
      <c r="AC921" s="209">
        <v>180</v>
      </c>
      <c r="AD921" s="148">
        <v>4300</v>
      </c>
      <c r="AG921" s="116" t="s">
        <v>777</v>
      </c>
      <c r="AH921" s="126">
        <v>45.1</v>
      </c>
      <c r="AI921" s="125">
        <v>43.9</v>
      </c>
      <c r="AJ921" s="124">
        <v>10.3</v>
      </c>
      <c r="AK921" s="116">
        <v>39.799999999999997</v>
      </c>
      <c r="AL921" s="123">
        <v>1.6</v>
      </c>
      <c r="AM921" s="116">
        <v>3.6</v>
      </c>
      <c r="AN921" s="116" t="s">
        <v>124</v>
      </c>
      <c r="AO921" s="122">
        <v>44.6</v>
      </c>
      <c r="AP921" s="119" t="s">
        <v>124</v>
      </c>
      <c r="AQ921" s="116">
        <v>55.7</v>
      </c>
      <c r="AR921" s="116">
        <v>44.3</v>
      </c>
      <c r="AS921" s="142">
        <f t="shared" si="26"/>
        <v>1.2573363431151243</v>
      </c>
      <c r="AT921" s="120">
        <v>0.2</v>
      </c>
      <c r="AU921" s="116" t="s">
        <v>124</v>
      </c>
      <c r="AV921" s="116">
        <v>47.6</v>
      </c>
      <c r="AW921" s="119">
        <v>44.4</v>
      </c>
      <c r="AX921" s="140">
        <f t="shared" si="27"/>
        <v>22.345099999999999</v>
      </c>
      <c r="AY921" s="118">
        <v>95.2</v>
      </c>
      <c r="AZ921" s="118">
        <v>11146</v>
      </c>
      <c r="BA921" s="140">
        <f t="shared" si="32"/>
        <v>4.7999999999999972</v>
      </c>
      <c r="BB921" s="140">
        <f t="shared" si="28"/>
        <v>43.460999999999999</v>
      </c>
      <c r="BC921" s="118">
        <v>17.2</v>
      </c>
      <c r="BD921" s="139">
        <f t="shared" si="29"/>
        <v>7.5507999999999988</v>
      </c>
      <c r="BE921" s="118">
        <v>33.700000000000003</v>
      </c>
      <c r="BF921" s="139">
        <f t="shared" si="30"/>
        <v>14.7943</v>
      </c>
      <c r="BG921" s="118">
        <v>48.1</v>
      </c>
      <c r="BH921" s="139">
        <f t="shared" si="31"/>
        <v>21.1159</v>
      </c>
      <c r="BI921" s="118">
        <v>2</v>
      </c>
      <c r="BJ921" s="117" t="s">
        <v>172</v>
      </c>
      <c r="BK921" s="211" t="s">
        <v>409</v>
      </c>
      <c r="BL921" s="211" t="s">
        <v>409</v>
      </c>
      <c r="BM921" s="211" t="s">
        <v>409</v>
      </c>
      <c r="BN921" s="211" t="s">
        <v>409</v>
      </c>
      <c r="BO921" s="211" t="s">
        <v>409</v>
      </c>
      <c r="BP921" s="211" t="s">
        <v>409</v>
      </c>
      <c r="BQ921" s="211" t="s">
        <v>409</v>
      </c>
      <c r="BR921" s="211" t="s">
        <v>409</v>
      </c>
      <c r="BS921" s="211" t="s">
        <v>409</v>
      </c>
      <c r="BT921" s="211" t="s">
        <v>409</v>
      </c>
      <c r="BU921" s="116"/>
      <c r="BV921" s="138">
        <v>0.18</v>
      </c>
      <c r="BX921" s="137">
        <v>16.450347117416239</v>
      </c>
      <c r="BY921" s="136">
        <v>0.13886600000000002</v>
      </c>
    </row>
    <row r="922" spans="1:77">
      <c r="A922" s="116">
        <v>169</v>
      </c>
      <c r="B922" s="116">
        <f>COUNTIFS($D$2:D922,D922,$F$2:F922,F922)</f>
        <v>1</v>
      </c>
      <c r="C922" s="189">
        <v>10786</v>
      </c>
      <c r="D922" s="154" t="s">
        <v>1457</v>
      </c>
      <c r="E922" s="152" t="s">
        <v>1001</v>
      </c>
      <c r="F922" s="152">
        <v>480417168</v>
      </c>
      <c r="G922" s="152">
        <v>71</v>
      </c>
      <c r="H922" s="152" t="s">
        <v>1453</v>
      </c>
      <c r="I922" s="152" t="s">
        <v>55</v>
      </c>
      <c r="J922" s="194" t="s">
        <v>1031</v>
      </c>
      <c r="K922" s="152" t="s">
        <v>670</v>
      </c>
      <c r="L922" s="152">
        <v>10</v>
      </c>
      <c r="M922" s="152" t="s">
        <v>1397</v>
      </c>
      <c r="N922" s="152" t="s">
        <v>409</v>
      </c>
      <c r="P922" s="152" t="s">
        <v>1456</v>
      </c>
      <c r="S922" s="201"/>
      <c r="T922" s="201"/>
      <c r="U922" s="201"/>
      <c r="V922" s="202" t="s">
        <v>1430</v>
      </c>
      <c r="W922" s="202"/>
      <c r="X922" s="201"/>
      <c r="Y922" s="200"/>
      <c r="AA922" s="116" t="s">
        <v>1380</v>
      </c>
      <c r="AC922" s="209">
        <v>217</v>
      </c>
      <c r="AD922" s="148">
        <v>2200</v>
      </c>
      <c r="AG922" s="116" t="s">
        <v>1384</v>
      </c>
      <c r="AH922" s="126">
        <v>6.6</v>
      </c>
      <c r="AI922" s="125">
        <v>9.8000000000000007</v>
      </c>
      <c r="AJ922" s="124">
        <v>82.7</v>
      </c>
      <c r="AK922" s="116">
        <v>5.2</v>
      </c>
      <c r="AL922" s="123">
        <v>0.4</v>
      </c>
      <c r="AM922" s="116">
        <v>5.3</v>
      </c>
      <c r="AN922" s="116" t="s">
        <v>124</v>
      </c>
      <c r="AO922" s="122">
        <v>35.4</v>
      </c>
      <c r="AP922" s="119" t="s">
        <v>124</v>
      </c>
      <c r="AQ922" s="116">
        <v>51.4</v>
      </c>
      <c r="AR922" s="116">
        <v>48.6</v>
      </c>
      <c r="AS922" s="142">
        <f t="shared" si="26"/>
        <v>1.0576131687242798</v>
      </c>
      <c r="AT922" s="120">
        <v>0.1</v>
      </c>
      <c r="AU922" s="116" t="s">
        <v>124</v>
      </c>
      <c r="AV922" s="116">
        <v>48.8</v>
      </c>
      <c r="AW922" s="119">
        <v>37</v>
      </c>
      <c r="AX922" s="140">
        <f t="shared" si="27"/>
        <v>4.9980000000000002</v>
      </c>
      <c r="AY922" s="118">
        <v>93.6</v>
      </c>
      <c r="AZ922" s="118">
        <v>12467</v>
      </c>
      <c r="BA922" s="140">
        <f t="shared" si="32"/>
        <v>6.4000000000000057</v>
      </c>
      <c r="BB922" s="140">
        <f t="shared" si="28"/>
        <v>9.6235999999999997</v>
      </c>
      <c r="BC922" s="118">
        <v>26.7</v>
      </c>
      <c r="BD922" s="139">
        <f t="shared" si="29"/>
        <v>2.6166</v>
      </c>
      <c r="BE922" s="118">
        <v>24.3</v>
      </c>
      <c r="BF922" s="139">
        <f t="shared" si="30"/>
        <v>2.3814000000000002</v>
      </c>
      <c r="BG922" s="118">
        <v>47.2</v>
      </c>
      <c r="BH922" s="139">
        <f t="shared" si="31"/>
        <v>4.6256000000000004</v>
      </c>
      <c r="BI922" s="118">
        <v>0.4</v>
      </c>
      <c r="BJ922" s="117" t="s">
        <v>778</v>
      </c>
      <c r="BK922" s="211">
        <v>8</v>
      </c>
      <c r="BL922" s="211" t="s">
        <v>409</v>
      </c>
      <c r="BM922" s="211" t="s">
        <v>409</v>
      </c>
      <c r="BN922" s="211" t="s">
        <v>409</v>
      </c>
      <c r="BO922" s="211" t="s">
        <v>409</v>
      </c>
      <c r="BP922" s="211" t="s">
        <v>409</v>
      </c>
      <c r="BQ922" s="211" t="s">
        <v>409</v>
      </c>
      <c r="BR922" s="211" t="s">
        <v>409</v>
      </c>
      <c r="BS922" s="211" t="s">
        <v>409</v>
      </c>
      <c r="BT922" s="211" t="s">
        <v>409</v>
      </c>
      <c r="BU922" s="116"/>
      <c r="BV922" s="138">
        <v>0.217</v>
      </c>
      <c r="BX922" s="137">
        <v>26.824680210684726</v>
      </c>
      <c r="BY922" s="136">
        <v>0.18167239999999998</v>
      </c>
    </row>
    <row r="923" spans="1:77">
      <c r="A923" s="116">
        <v>170</v>
      </c>
      <c r="B923" s="116">
        <f>COUNTIFS($D$2:D923,D923,$F$2:F923,F923)</f>
        <v>1</v>
      </c>
      <c r="C923" s="189">
        <v>10787</v>
      </c>
      <c r="D923" s="154" t="s">
        <v>709</v>
      </c>
      <c r="E923" s="152" t="s">
        <v>1353</v>
      </c>
      <c r="F923" s="152">
        <v>450514432</v>
      </c>
      <c r="G923" s="152">
        <v>74</v>
      </c>
      <c r="H923" s="152" t="s">
        <v>1453</v>
      </c>
      <c r="I923" s="152" t="s">
        <v>60</v>
      </c>
      <c r="J923" s="153" t="s">
        <v>812</v>
      </c>
      <c r="K923" s="152" t="s">
        <v>670</v>
      </c>
      <c r="L923" s="152">
        <v>12</v>
      </c>
      <c r="M923" s="152">
        <v>8</v>
      </c>
      <c r="N923" s="152" t="s">
        <v>822</v>
      </c>
      <c r="P923" s="152" t="s">
        <v>1414</v>
      </c>
      <c r="S923" s="201"/>
      <c r="T923" s="201"/>
      <c r="U923" s="201"/>
      <c r="V923" s="202" t="s">
        <v>1430</v>
      </c>
      <c r="W923" s="202"/>
      <c r="X923" s="201"/>
      <c r="Y923" s="200"/>
      <c r="AA923" s="116" t="s">
        <v>1380</v>
      </c>
      <c r="AC923" s="209">
        <v>731</v>
      </c>
      <c r="AD923" s="148">
        <v>8800</v>
      </c>
      <c r="AG923" s="116" t="s">
        <v>781</v>
      </c>
      <c r="AH923" s="126">
        <v>8.3000000000000007</v>
      </c>
      <c r="AI923" s="125">
        <v>7.8</v>
      </c>
      <c r="AJ923" s="124">
        <v>82.8</v>
      </c>
      <c r="AK923" s="116">
        <v>7.2</v>
      </c>
      <c r="AL923" s="123">
        <v>0.3</v>
      </c>
      <c r="AM923" s="116">
        <v>3.2</v>
      </c>
      <c r="AN923" s="116" t="s">
        <v>124</v>
      </c>
      <c r="AO923" s="122">
        <v>37</v>
      </c>
      <c r="AP923" s="119" t="s">
        <v>124</v>
      </c>
      <c r="AQ923" s="116">
        <v>34.799999999999997</v>
      </c>
      <c r="AR923" s="116">
        <v>65.3</v>
      </c>
      <c r="AS923" s="142">
        <f t="shared" si="26"/>
        <v>0.53292496171516079</v>
      </c>
      <c r="AT923" s="120">
        <v>0.1</v>
      </c>
      <c r="AU923" s="116" t="s">
        <v>124</v>
      </c>
      <c r="AV923" s="116">
        <v>62.7</v>
      </c>
      <c r="AW923" s="119">
        <v>28.4</v>
      </c>
      <c r="AX923" s="140">
        <f t="shared" si="27"/>
        <v>3.4085999999999999</v>
      </c>
      <c r="AY923" s="118">
        <v>91.5</v>
      </c>
      <c r="AZ923" s="118">
        <v>10435</v>
      </c>
      <c r="BA923" s="140">
        <f t="shared" si="32"/>
        <v>8.5</v>
      </c>
      <c r="BB923" s="140">
        <f t="shared" si="28"/>
        <v>7.5114000000000001</v>
      </c>
      <c r="BC923" s="118">
        <v>16.100000000000001</v>
      </c>
      <c r="BD923" s="139">
        <f t="shared" si="29"/>
        <v>1.2558</v>
      </c>
      <c r="BE923" s="118">
        <v>27.6</v>
      </c>
      <c r="BF923" s="139">
        <f t="shared" si="30"/>
        <v>2.1528</v>
      </c>
      <c r="BG923" s="118">
        <v>52.6</v>
      </c>
      <c r="BH923" s="139">
        <f t="shared" si="31"/>
        <v>4.1028000000000002</v>
      </c>
      <c r="BI923" s="118">
        <v>0.12</v>
      </c>
      <c r="BJ923" s="117" t="s">
        <v>778</v>
      </c>
      <c r="BK923" s="211" t="s">
        <v>409</v>
      </c>
      <c r="BL923" s="211" t="s">
        <v>409</v>
      </c>
      <c r="BM923" s="211">
        <v>1023</v>
      </c>
      <c r="BN923" s="211">
        <v>65.400000000000006</v>
      </c>
      <c r="BO923" s="211">
        <v>34.6</v>
      </c>
      <c r="BP923" s="211" t="s">
        <v>409</v>
      </c>
      <c r="BQ923" s="211" t="s">
        <v>409</v>
      </c>
      <c r="BR923" s="211" t="s">
        <v>409</v>
      </c>
      <c r="BS923" s="211" t="s">
        <v>409</v>
      </c>
      <c r="BT923" s="210">
        <v>0</v>
      </c>
      <c r="BU923" s="116"/>
      <c r="BV923" s="138">
        <v>0.73099999999999998</v>
      </c>
      <c r="BX923" s="137">
        <v>2.6820239944475657</v>
      </c>
      <c r="BY923" s="136">
        <v>0.62031060000000005</v>
      </c>
    </row>
    <row r="924" spans="1:77">
      <c r="A924" s="116">
        <v>171</v>
      </c>
      <c r="B924" s="116">
        <f>COUNTIFS($D$2:D924,D924,$F$2:F924,F924)</f>
        <v>1</v>
      </c>
      <c r="C924" s="189">
        <v>10788</v>
      </c>
      <c r="D924" s="154" t="s">
        <v>1455</v>
      </c>
      <c r="E924" s="152" t="s">
        <v>1454</v>
      </c>
      <c r="F924" s="152">
        <v>495222134</v>
      </c>
      <c r="G924" s="152">
        <v>70</v>
      </c>
      <c r="H924" s="152" t="s">
        <v>1453</v>
      </c>
      <c r="I924" s="152" t="s">
        <v>60</v>
      </c>
      <c r="J924" s="194" t="s">
        <v>1031</v>
      </c>
      <c r="K924" s="152" t="s">
        <v>670</v>
      </c>
      <c r="L924" s="152">
        <v>3.5</v>
      </c>
      <c r="M924" s="152" t="s">
        <v>1452</v>
      </c>
      <c r="N924" s="152" t="s">
        <v>822</v>
      </c>
      <c r="P924" s="152" t="s">
        <v>1414</v>
      </c>
      <c r="Q924" s="131" t="s">
        <v>125</v>
      </c>
      <c r="S924" s="201"/>
      <c r="T924" s="201"/>
      <c r="U924" s="201"/>
      <c r="V924" s="202" t="s">
        <v>1430</v>
      </c>
      <c r="W924" s="202"/>
      <c r="X924" s="201"/>
      <c r="Y924" s="200"/>
      <c r="AA924" s="116" t="s">
        <v>1380</v>
      </c>
      <c r="AC924" s="209">
        <v>92.3</v>
      </c>
      <c r="AD924" s="148">
        <v>320</v>
      </c>
      <c r="AG924" s="116" t="s">
        <v>1451</v>
      </c>
      <c r="AH924" s="126">
        <v>30.7</v>
      </c>
      <c r="AI924" s="125">
        <v>15.3</v>
      </c>
      <c r="AJ924" s="124">
        <v>53.1</v>
      </c>
      <c r="AK924" s="116">
        <v>21.9</v>
      </c>
      <c r="AL924" s="123">
        <v>4.8</v>
      </c>
      <c r="AM924" s="116">
        <v>15.7</v>
      </c>
      <c r="AN924" s="116" t="s">
        <v>124</v>
      </c>
      <c r="AO924" s="122">
        <v>8</v>
      </c>
      <c r="AP924" s="119" t="s">
        <v>124</v>
      </c>
      <c r="AQ924" s="116">
        <v>66.7</v>
      </c>
      <c r="AR924" s="116">
        <v>33.6</v>
      </c>
      <c r="AS924" s="142">
        <f t="shared" si="26"/>
        <v>1.9851190476190477</v>
      </c>
      <c r="AT924" s="120">
        <v>0.4</v>
      </c>
      <c r="AU924" s="116" t="s">
        <v>124</v>
      </c>
      <c r="AV924" s="116">
        <v>51.1</v>
      </c>
      <c r="AW924" s="119">
        <v>21</v>
      </c>
      <c r="AX924" s="140">
        <f t="shared" si="27"/>
        <v>10.7865</v>
      </c>
      <c r="AY924" s="118">
        <v>85.6</v>
      </c>
      <c r="AZ924" s="118">
        <v>16117</v>
      </c>
      <c r="BA924" s="140">
        <f t="shared" si="32"/>
        <v>14.400000000000006</v>
      </c>
      <c r="BB924" s="140">
        <f t="shared" si="28"/>
        <v>14.841000000000001</v>
      </c>
      <c r="BC924" s="118">
        <v>16</v>
      </c>
      <c r="BD924" s="139">
        <f t="shared" si="29"/>
        <v>2.448</v>
      </c>
      <c r="BE924" s="118">
        <v>54.5</v>
      </c>
      <c r="BF924" s="139">
        <f t="shared" si="30"/>
        <v>8.3384999999999998</v>
      </c>
      <c r="BG924" s="118">
        <v>26.5</v>
      </c>
      <c r="BH924" s="139">
        <f t="shared" si="31"/>
        <v>4.0545000000000009</v>
      </c>
      <c r="BI924" s="118">
        <v>0.4</v>
      </c>
      <c r="BJ924" s="117" t="s">
        <v>780</v>
      </c>
      <c r="BK924" s="208" t="s">
        <v>409</v>
      </c>
      <c r="BL924" s="208" t="s">
        <v>409</v>
      </c>
      <c r="BM924" s="208" t="s">
        <v>409</v>
      </c>
      <c r="BN924" s="208" t="s">
        <v>409</v>
      </c>
      <c r="BO924" s="208" t="s">
        <v>409</v>
      </c>
      <c r="BP924" s="208" t="s">
        <v>409</v>
      </c>
      <c r="BQ924" s="208" t="s">
        <v>409</v>
      </c>
      <c r="BR924" s="208" t="s">
        <v>409</v>
      </c>
      <c r="BS924" s="208" t="s">
        <v>409</v>
      </c>
      <c r="BT924" s="208" t="s">
        <v>409</v>
      </c>
      <c r="BU924" s="116"/>
      <c r="BV924" s="138">
        <v>9.2299999999999993E-2</v>
      </c>
      <c r="BX924" s="137">
        <v>0.2367508268129386</v>
      </c>
      <c r="BY924" s="136">
        <v>7.4783799999999997E-2</v>
      </c>
    </row>
    <row r="925" spans="1:77">
      <c r="A925" s="116">
        <v>172</v>
      </c>
      <c r="B925" s="116">
        <f>COUNTIFS($D$2:D925,D925,$F$2:F925,F925)</f>
        <v>1</v>
      </c>
      <c r="C925" s="189">
        <v>10800</v>
      </c>
      <c r="D925" s="154" t="s">
        <v>710</v>
      </c>
      <c r="E925" s="152" t="s">
        <v>1450</v>
      </c>
      <c r="F925" s="152">
        <v>7361073687</v>
      </c>
      <c r="G925" s="152">
        <v>46</v>
      </c>
      <c r="H925" s="152" t="s">
        <v>1447</v>
      </c>
      <c r="I925" s="152" t="s">
        <v>711</v>
      </c>
      <c r="J925" s="153" t="s">
        <v>812</v>
      </c>
      <c r="K925" s="152" t="s">
        <v>670</v>
      </c>
      <c r="L925" s="152">
        <v>12</v>
      </c>
      <c r="M925" s="152" t="s">
        <v>860</v>
      </c>
      <c r="N925" s="152" t="s">
        <v>409</v>
      </c>
      <c r="P925" s="152" t="s">
        <v>1414</v>
      </c>
      <c r="Q925" s="131" t="s">
        <v>125</v>
      </c>
      <c r="S925" s="201"/>
      <c r="T925" s="201"/>
      <c r="U925" s="201"/>
      <c r="V925" s="202" t="s">
        <v>1430</v>
      </c>
      <c r="W925" s="202"/>
      <c r="X925" s="201"/>
      <c r="Y925" s="200"/>
      <c r="AA925" s="116" t="s">
        <v>1307</v>
      </c>
      <c r="AC925" s="209">
        <v>224</v>
      </c>
      <c r="AD925" s="148">
        <v>2900</v>
      </c>
      <c r="AG925" s="116" t="s">
        <v>777</v>
      </c>
      <c r="AH925" s="126">
        <v>33</v>
      </c>
      <c r="AI925" s="125">
        <v>57.5</v>
      </c>
      <c r="AJ925" s="124">
        <v>7.9</v>
      </c>
      <c r="AK925" s="116">
        <v>28.5</v>
      </c>
      <c r="AL925" s="123">
        <v>1.3</v>
      </c>
      <c r="AM925" s="116">
        <v>4.0999999999999996</v>
      </c>
      <c r="AN925" s="116" t="s">
        <v>124</v>
      </c>
      <c r="AO925" s="122">
        <v>24.4</v>
      </c>
      <c r="AP925" s="119" t="s">
        <v>124</v>
      </c>
      <c r="AQ925" s="116">
        <v>44.5</v>
      </c>
      <c r="AR925" s="116">
        <v>55.5</v>
      </c>
      <c r="AS925" s="142">
        <f t="shared" si="26"/>
        <v>0.80180180180180183</v>
      </c>
      <c r="AT925" s="120">
        <v>0.3</v>
      </c>
      <c r="AU925" s="116" t="s">
        <v>124</v>
      </c>
      <c r="AV925" s="116">
        <v>51.2</v>
      </c>
      <c r="AW925" s="119">
        <v>52.4</v>
      </c>
      <c r="AX925" s="140">
        <f t="shared" si="27"/>
        <v>15.525</v>
      </c>
      <c r="AY925" s="118">
        <v>86.4</v>
      </c>
      <c r="AZ925" s="118">
        <v>10019</v>
      </c>
      <c r="BA925" s="140">
        <f t="shared" si="32"/>
        <v>13.599999999999994</v>
      </c>
      <c r="BB925" s="140">
        <f t="shared" si="28"/>
        <v>57.04</v>
      </c>
      <c r="BC925" s="118">
        <v>10.5</v>
      </c>
      <c r="BD925" s="139">
        <f t="shared" si="29"/>
        <v>6.0374999999999996</v>
      </c>
      <c r="BE925" s="118">
        <v>16.5</v>
      </c>
      <c r="BF925" s="139">
        <f t="shared" si="30"/>
        <v>9.4875000000000007</v>
      </c>
      <c r="BG925" s="118">
        <v>72.2</v>
      </c>
      <c r="BH925" s="139">
        <f t="shared" si="31"/>
        <v>41.515000000000001</v>
      </c>
      <c r="BI925" s="118">
        <v>0.7</v>
      </c>
      <c r="BJ925" s="117" t="s">
        <v>172</v>
      </c>
      <c r="BK925" s="211" t="s">
        <v>409</v>
      </c>
      <c r="BL925" s="211" t="s">
        <v>409</v>
      </c>
      <c r="BM925" s="211" t="s">
        <v>409</v>
      </c>
      <c r="BN925" s="211" t="s">
        <v>409</v>
      </c>
      <c r="BO925" s="211" t="s">
        <v>409</v>
      </c>
      <c r="BP925" s="211" t="s">
        <v>409</v>
      </c>
      <c r="BQ925" s="211" t="s">
        <v>409</v>
      </c>
      <c r="BR925" s="211" t="s">
        <v>409</v>
      </c>
      <c r="BS925" s="211" t="s">
        <v>409</v>
      </c>
      <c r="BT925" s="211" t="s">
        <v>409</v>
      </c>
      <c r="BU925" s="116"/>
      <c r="BV925" s="138">
        <v>0.224</v>
      </c>
      <c r="BX925" s="137">
        <v>4.8320895522388057</v>
      </c>
      <c r="BY925" s="136">
        <v>0.16498299999999996</v>
      </c>
    </row>
    <row r="926" spans="1:77">
      <c r="A926" s="116">
        <v>173</v>
      </c>
      <c r="B926" s="116">
        <f>COUNTIFS($D$2:D926,D926,$F$2:F926,F926)</f>
        <v>1</v>
      </c>
      <c r="C926" s="189">
        <v>10801</v>
      </c>
      <c r="D926" s="154" t="s">
        <v>358</v>
      </c>
      <c r="E926" s="152" t="s">
        <v>1328</v>
      </c>
      <c r="F926" s="152">
        <v>5707302018</v>
      </c>
      <c r="G926" s="152">
        <v>62</v>
      </c>
      <c r="H926" s="152" t="s">
        <v>1447</v>
      </c>
      <c r="I926" s="152" t="s">
        <v>226</v>
      </c>
      <c r="J926" s="153" t="s">
        <v>812</v>
      </c>
      <c r="K926" s="152" t="s">
        <v>670</v>
      </c>
      <c r="L926" s="152">
        <v>12</v>
      </c>
      <c r="M926" s="152" t="s">
        <v>881</v>
      </c>
      <c r="N926" s="152" t="s">
        <v>822</v>
      </c>
      <c r="P926" s="152" t="s">
        <v>1414</v>
      </c>
      <c r="Q926" s="131" t="s">
        <v>125</v>
      </c>
      <c r="S926" s="201"/>
      <c r="T926" s="201"/>
      <c r="U926" s="201"/>
      <c r="V926" s="202" t="s">
        <v>1430</v>
      </c>
      <c r="W926" s="202"/>
      <c r="X926" s="201"/>
      <c r="Y926" s="200"/>
      <c r="Z926" s="112" t="s">
        <v>1244</v>
      </c>
      <c r="AA926" s="116" t="s">
        <v>1307</v>
      </c>
      <c r="AC926" s="209">
        <v>8785</v>
      </c>
      <c r="AD926" s="148">
        <v>105000</v>
      </c>
      <c r="AG926" s="116" t="s">
        <v>781</v>
      </c>
      <c r="AH926" s="126">
        <v>5.0999999999999996</v>
      </c>
      <c r="AI926" s="125">
        <v>27.4</v>
      </c>
      <c r="AJ926" s="124">
        <v>66.900000000000006</v>
      </c>
      <c r="AK926" s="116">
        <v>4.2</v>
      </c>
      <c r="AL926" s="123">
        <v>0.4</v>
      </c>
      <c r="AM926" s="116">
        <v>7.5</v>
      </c>
      <c r="AN926" s="116" t="s">
        <v>124</v>
      </c>
      <c r="AO926" s="122">
        <v>82.3</v>
      </c>
      <c r="AP926" s="119" t="s">
        <v>124</v>
      </c>
      <c r="AQ926" s="116">
        <v>77.599999999999994</v>
      </c>
      <c r="AR926" s="116">
        <v>22.4</v>
      </c>
      <c r="AS926" s="142">
        <f t="shared" si="26"/>
        <v>3.4642857142857144</v>
      </c>
      <c r="AT926" s="120">
        <v>0.2</v>
      </c>
      <c r="AU926" s="116" t="s">
        <v>124</v>
      </c>
      <c r="AV926" s="116">
        <v>51.8</v>
      </c>
      <c r="AW926" s="119">
        <v>15.3</v>
      </c>
      <c r="AX926" s="140">
        <f t="shared" si="27"/>
        <v>24.413399999999999</v>
      </c>
      <c r="AY926" s="118">
        <v>97.3</v>
      </c>
      <c r="AZ926" s="118">
        <v>22878</v>
      </c>
      <c r="BA926" s="140">
        <f t="shared" si="32"/>
        <v>2.7000000000000028</v>
      </c>
      <c r="BB926" s="140">
        <f t="shared" si="28"/>
        <v>27.153399999999998</v>
      </c>
      <c r="BC926" s="118">
        <v>80.7</v>
      </c>
      <c r="BD926" s="139">
        <f t="shared" si="29"/>
        <v>22.111799999999999</v>
      </c>
      <c r="BE926" s="118">
        <v>8.4</v>
      </c>
      <c r="BF926" s="139">
        <f t="shared" si="30"/>
        <v>2.3016000000000001</v>
      </c>
      <c r="BG926" s="118">
        <v>10</v>
      </c>
      <c r="BH926" s="139">
        <f t="shared" si="31"/>
        <v>2.74</v>
      </c>
      <c r="BI926" s="118">
        <v>0.1</v>
      </c>
      <c r="BJ926" s="117" t="s">
        <v>786</v>
      </c>
      <c r="BK926" s="211">
        <v>50.8</v>
      </c>
      <c r="BL926" s="211" t="s">
        <v>409</v>
      </c>
      <c r="BM926" s="211">
        <v>12773</v>
      </c>
      <c r="BN926" s="211">
        <v>54.3</v>
      </c>
      <c r="BO926" s="211">
        <v>45.7</v>
      </c>
      <c r="BP926" s="211" t="s">
        <v>409</v>
      </c>
      <c r="BQ926" s="211" t="s">
        <v>409</v>
      </c>
      <c r="BR926" s="211" t="s">
        <v>409</v>
      </c>
      <c r="BS926" s="211" t="s">
        <v>409</v>
      </c>
      <c r="BT926" s="210">
        <v>0</v>
      </c>
      <c r="BU926" s="116"/>
      <c r="BV926" s="138">
        <v>8.7850000000000001</v>
      </c>
      <c r="BX926" s="137">
        <v>73.954661073675751</v>
      </c>
      <c r="BY926" s="136">
        <v>8.4516847635726808</v>
      </c>
    </row>
    <row r="927" spans="1:77">
      <c r="A927" s="116">
        <v>174</v>
      </c>
      <c r="B927" s="116">
        <f>COUNTIFS($D$2:D927,D927,$F$2:F927,F927)</f>
        <v>2</v>
      </c>
      <c r="C927" s="189">
        <v>10802</v>
      </c>
      <c r="D927" s="154" t="s">
        <v>1449</v>
      </c>
      <c r="E927" s="152" t="s">
        <v>1250</v>
      </c>
      <c r="F927" s="152">
        <v>6656200210</v>
      </c>
      <c r="G927" s="152">
        <v>53</v>
      </c>
      <c r="H927" s="152" t="s">
        <v>1447</v>
      </c>
      <c r="I927" s="152" t="s">
        <v>1448</v>
      </c>
      <c r="J927" s="153" t="s">
        <v>812</v>
      </c>
      <c r="K927" s="152" t="s">
        <v>670</v>
      </c>
      <c r="L927" s="152">
        <v>24</v>
      </c>
      <c r="M927" s="152" t="s">
        <v>868</v>
      </c>
      <c r="N927" s="152" t="s">
        <v>409</v>
      </c>
      <c r="P927" s="152" t="s">
        <v>1414</v>
      </c>
      <c r="Q927" s="131" t="s">
        <v>125</v>
      </c>
      <c r="S927" s="201"/>
      <c r="T927" s="201"/>
      <c r="U927" s="201"/>
      <c r="V927" s="202" t="s">
        <v>1430</v>
      </c>
      <c r="W927" s="202"/>
      <c r="X927" s="201"/>
      <c r="Y927" s="200"/>
      <c r="AA927" s="116" t="s">
        <v>1307</v>
      </c>
      <c r="AC927" s="209">
        <v>185</v>
      </c>
      <c r="AD927" s="148">
        <v>4400</v>
      </c>
      <c r="AG927" s="116" t="s">
        <v>777</v>
      </c>
      <c r="AH927" s="126">
        <v>46.4</v>
      </c>
      <c r="AI927" s="125">
        <v>31</v>
      </c>
      <c r="AJ927" s="124">
        <v>21.9</v>
      </c>
      <c r="AK927" s="116">
        <v>43.3</v>
      </c>
      <c r="AL927" s="123">
        <v>0.6</v>
      </c>
      <c r="AM927" s="116">
        <v>1.3</v>
      </c>
      <c r="AN927" s="116" t="s">
        <v>124</v>
      </c>
      <c r="AO927" s="122">
        <v>67.900000000000006</v>
      </c>
      <c r="AP927" s="119" t="s">
        <v>124</v>
      </c>
      <c r="AQ927" s="116">
        <v>35.1</v>
      </c>
      <c r="AR927" s="116">
        <v>64.900000000000006</v>
      </c>
      <c r="AS927" s="142">
        <f t="shared" si="26"/>
        <v>0.54083204930662554</v>
      </c>
      <c r="AT927" s="120">
        <v>0.4</v>
      </c>
      <c r="AU927" s="116" t="s">
        <v>124</v>
      </c>
      <c r="AV927" s="116">
        <v>69.5</v>
      </c>
      <c r="AW927" s="119">
        <v>59.5</v>
      </c>
      <c r="AX927" s="140">
        <f t="shared" si="27"/>
        <v>11.780000000000001</v>
      </c>
      <c r="AY927" s="118">
        <v>89</v>
      </c>
      <c r="AZ927" s="118">
        <v>10294</v>
      </c>
      <c r="BA927" s="140">
        <f t="shared" si="32"/>
        <v>11</v>
      </c>
      <c r="BB927" s="140">
        <f t="shared" si="28"/>
        <v>30.225000000000001</v>
      </c>
      <c r="BC927" s="118">
        <v>16.2</v>
      </c>
      <c r="BD927" s="139">
        <f t="shared" si="29"/>
        <v>5.0220000000000002</v>
      </c>
      <c r="BE927" s="118">
        <v>21.8</v>
      </c>
      <c r="BF927" s="139">
        <f t="shared" si="30"/>
        <v>6.7580000000000009</v>
      </c>
      <c r="BG927" s="118">
        <v>59.5</v>
      </c>
      <c r="BH927" s="139">
        <f t="shared" si="31"/>
        <v>18.445</v>
      </c>
      <c r="BI927" s="118">
        <v>0.9</v>
      </c>
      <c r="BJ927" s="117" t="s">
        <v>172</v>
      </c>
      <c r="BK927" s="211" t="s">
        <v>409</v>
      </c>
      <c r="BL927" s="211" t="s">
        <v>409</v>
      </c>
      <c r="BM927" s="211" t="s">
        <v>409</v>
      </c>
      <c r="BN927" s="211" t="s">
        <v>409</v>
      </c>
      <c r="BO927" s="211" t="s">
        <v>409</v>
      </c>
      <c r="BP927" s="211" t="s">
        <v>409</v>
      </c>
      <c r="BQ927" s="211" t="s">
        <v>409</v>
      </c>
      <c r="BR927" s="211" t="s">
        <v>409</v>
      </c>
      <c r="BS927" s="211" t="s">
        <v>409</v>
      </c>
      <c r="BT927" s="211" t="s">
        <v>409</v>
      </c>
      <c r="BU927" s="116"/>
      <c r="BV927" s="138">
        <v>0.185</v>
      </c>
      <c r="BX927" s="137">
        <v>7.0467588672499764</v>
      </c>
      <c r="BY927" s="136">
        <v>0.19084519999999999</v>
      </c>
    </row>
    <row r="928" spans="1:77">
      <c r="A928" s="116">
        <v>175</v>
      </c>
      <c r="B928" s="116">
        <f>COUNTIFS($D$2:D928,D928,$F$2:F928,F928)</f>
        <v>5</v>
      </c>
      <c r="C928" s="189">
        <v>10803</v>
      </c>
      <c r="D928" s="154" t="s">
        <v>83</v>
      </c>
      <c r="E928" s="152" t="s">
        <v>941</v>
      </c>
      <c r="F928" s="152">
        <v>5712091671</v>
      </c>
      <c r="G928" s="152">
        <v>62</v>
      </c>
      <c r="H928" s="152" t="s">
        <v>1447</v>
      </c>
      <c r="I928" s="152" t="s">
        <v>60</v>
      </c>
      <c r="J928" s="153" t="s">
        <v>812</v>
      </c>
      <c r="K928" s="152" t="s">
        <v>670</v>
      </c>
      <c r="L928" s="152">
        <v>36</v>
      </c>
      <c r="M928" s="152" t="s">
        <v>844</v>
      </c>
      <c r="N928" s="152" t="s">
        <v>409</v>
      </c>
      <c r="P928" s="152" t="s">
        <v>1414</v>
      </c>
      <c r="Q928" s="131" t="s">
        <v>125</v>
      </c>
      <c r="S928" s="201"/>
      <c r="T928" s="201"/>
      <c r="U928" s="201"/>
      <c r="V928" s="202" t="s">
        <v>1430</v>
      </c>
      <c r="W928" s="202"/>
      <c r="X928" s="201"/>
      <c r="Y928" s="200"/>
      <c r="AA928" s="116" t="s">
        <v>1307</v>
      </c>
      <c r="AC928" s="209">
        <v>70</v>
      </c>
      <c r="AD928" s="148">
        <v>2500</v>
      </c>
      <c r="AG928" s="116" t="s">
        <v>781</v>
      </c>
      <c r="AH928" s="126">
        <v>28.3</v>
      </c>
      <c r="AI928" s="125">
        <v>67.900000000000006</v>
      </c>
      <c r="AJ928" s="124">
        <v>3.1</v>
      </c>
      <c r="AK928" s="116">
        <v>26.7</v>
      </c>
      <c r="AL928" s="123">
        <v>0.6</v>
      </c>
      <c r="AM928" s="116">
        <v>2</v>
      </c>
      <c r="AN928" s="116" t="s">
        <v>124</v>
      </c>
      <c r="AO928" s="122">
        <v>57.8</v>
      </c>
      <c r="AP928" s="119" t="s">
        <v>124</v>
      </c>
      <c r="AQ928" s="116">
        <v>29</v>
      </c>
      <c r="AR928" s="116">
        <v>71</v>
      </c>
      <c r="AS928" s="142">
        <f t="shared" si="26"/>
        <v>0.40845070422535212</v>
      </c>
      <c r="AT928" s="120">
        <v>0.1</v>
      </c>
      <c r="AU928" s="116" t="s">
        <v>124</v>
      </c>
      <c r="AV928" s="116">
        <v>57.7</v>
      </c>
      <c r="AW928" s="119">
        <v>37.1</v>
      </c>
      <c r="AX928" s="140">
        <f t="shared" si="27"/>
        <v>42.912800000000004</v>
      </c>
      <c r="AY928" s="118">
        <v>93.1</v>
      </c>
      <c r="AZ928" s="118">
        <v>19120</v>
      </c>
      <c r="BA928" s="140">
        <f t="shared" si="32"/>
        <v>6.9000000000000057</v>
      </c>
      <c r="BB928" s="140">
        <f t="shared" si="28"/>
        <v>66.949400000000011</v>
      </c>
      <c r="BC928" s="118">
        <v>41.3</v>
      </c>
      <c r="BD928" s="139">
        <f t="shared" si="29"/>
        <v>28.0427</v>
      </c>
      <c r="BE928" s="118">
        <v>21.9</v>
      </c>
      <c r="BF928" s="139">
        <f t="shared" si="30"/>
        <v>14.870100000000001</v>
      </c>
      <c r="BG928" s="118">
        <v>35.4</v>
      </c>
      <c r="BH928" s="139">
        <f t="shared" si="31"/>
        <v>24.036600000000004</v>
      </c>
      <c r="BI928" s="118">
        <v>1</v>
      </c>
      <c r="BJ928" s="117" t="s">
        <v>792</v>
      </c>
      <c r="BK928" s="211" t="s">
        <v>409</v>
      </c>
      <c r="BL928" s="211" t="s">
        <v>409</v>
      </c>
      <c r="BM928" s="211" t="s">
        <v>409</v>
      </c>
      <c r="BN928" s="211" t="s">
        <v>409</v>
      </c>
      <c r="BO928" s="211" t="s">
        <v>409</v>
      </c>
      <c r="BP928" s="211" t="s">
        <v>409</v>
      </c>
      <c r="BQ928" s="211" t="s">
        <v>409</v>
      </c>
      <c r="BR928" s="211" t="s">
        <v>409</v>
      </c>
      <c r="BS928" s="211" t="s">
        <v>409</v>
      </c>
      <c r="BT928" s="211" t="s">
        <v>409</v>
      </c>
      <c r="BU928" s="116"/>
      <c r="BV928" s="138">
        <v>7.0000000000000007E-2</v>
      </c>
      <c r="BX928" s="137">
        <v>18.821459982409852</v>
      </c>
      <c r="BY928" s="136">
        <v>5.4527199999999998E-2</v>
      </c>
    </row>
    <row r="929" spans="1:77">
      <c r="A929" s="116">
        <v>176</v>
      </c>
      <c r="B929" s="116">
        <f>COUNTIFS($D$2:D929,D929,$F$2:F929,F929)</f>
        <v>1</v>
      </c>
      <c r="C929" s="189">
        <v>10808</v>
      </c>
      <c r="D929" s="154" t="s">
        <v>359</v>
      </c>
      <c r="E929" s="152" t="s">
        <v>888</v>
      </c>
      <c r="F929" s="152">
        <v>5801291914</v>
      </c>
      <c r="G929" s="152">
        <v>61</v>
      </c>
      <c r="H929" s="152" t="s">
        <v>1446</v>
      </c>
      <c r="I929" s="152" t="s">
        <v>55</v>
      </c>
      <c r="J929" s="153" t="s">
        <v>812</v>
      </c>
      <c r="K929" s="152" t="s">
        <v>670</v>
      </c>
      <c r="L929" s="152">
        <v>10</v>
      </c>
      <c r="M929" s="152" t="s">
        <v>828</v>
      </c>
      <c r="N929" s="152" t="s">
        <v>409</v>
      </c>
      <c r="P929" s="152" t="s">
        <v>1414</v>
      </c>
      <c r="Q929" s="131" t="s">
        <v>125</v>
      </c>
      <c r="S929" s="201"/>
      <c r="T929" s="201"/>
      <c r="U929" s="201"/>
      <c r="V929" s="202" t="s">
        <v>1430</v>
      </c>
      <c r="W929" s="202"/>
      <c r="X929" s="201"/>
      <c r="Y929" s="200"/>
      <c r="Z929" s="112" t="s">
        <v>1244</v>
      </c>
      <c r="AA929" s="116" t="s">
        <v>1307</v>
      </c>
      <c r="AC929" s="209">
        <v>23186</v>
      </c>
      <c r="AD929" s="148">
        <v>231000</v>
      </c>
      <c r="AG929" s="116" t="s">
        <v>777</v>
      </c>
      <c r="AH929" s="126">
        <v>6.6</v>
      </c>
      <c r="AI929" s="125">
        <v>2.9</v>
      </c>
      <c r="AJ929" s="124">
        <v>90.3</v>
      </c>
      <c r="AK929" s="116">
        <v>5.8</v>
      </c>
      <c r="AL929" s="123">
        <v>0.4</v>
      </c>
      <c r="AM929" s="116">
        <v>5.6</v>
      </c>
      <c r="AN929" s="116" t="s">
        <v>124</v>
      </c>
      <c r="AO929" s="122">
        <v>38.4</v>
      </c>
      <c r="AP929" s="119" t="s">
        <v>124</v>
      </c>
      <c r="AQ929" s="116">
        <v>82.9</v>
      </c>
      <c r="AR929" s="116">
        <v>17.100000000000001</v>
      </c>
      <c r="AS929" s="142">
        <f t="shared" si="26"/>
        <v>4.8479532163742691</v>
      </c>
      <c r="AT929" s="120">
        <v>0.3</v>
      </c>
      <c r="AU929" s="116" t="s">
        <v>124</v>
      </c>
      <c r="AV929" s="116">
        <v>45</v>
      </c>
      <c r="AW929" s="119">
        <v>14.3</v>
      </c>
      <c r="AX929" s="140">
        <f t="shared" si="27"/>
        <v>1.5862999999999998</v>
      </c>
      <c r="AY929" s="118">
        <v>90.6</v>
      </c>
      <c r="AZ929" s="118">
        <v>11854</v>
      </c>
      <c r="BA929" s="140">
        <f t="shared" si="32"/>
        <v>9.4000000000000057</v>
      </c>
      <c r="BB929" s="140">
        <f t="shared" si="28"/>
        <v>2.8767999999999994</v>
      </c>
      <c r="BC929" s="118">
        <v>28.5</v>
      </c>
      <c r="BD929" s="139">
        <f t="shared" si="29"/>
        <v>0.8264999999999999</v>
      </c>
      <c r="BE929" s="118">
        <v>26.2</v>
      </c>
      <c r="BF929" s="139">
        <f t="shared" si="30"/>
        <v>0.75979999999999992</v>
      </c>
      <c r="BG929" s="118">
        <v>44.5</v>
      </c>
      <c r="BH929" s="139">
        <f t="shared" si="31"/>
        <v>1.2904999999999998</v>
      </c>
      <c r="BI929" s="118">
        <v>0</v>
      </c>
      <c r="BJ929" s="116" t="s">
        <v>778</v>
      </c>
      <c r="BK929" s="211" t="s">
        <v>409</v>
      </c>
      <c r="BL929" s="211" t="s">
        <v>409</v>
      </c>
      <c r="BM929" s="211">
        <v>26596</v>
      </c>
      <c r="BN929" s="211">
        <v>88.6</v>
      </c>
      <c r="BO929" s="211">
        <v>11.4</v>
      </c>
      <c r="BP929" s="211" t="s">
        <v>409</v>
      </c>
      <c r="BQ929" s="211" t="s">
        <v>409</v>
      </c>
      <c r="BR929" s="211" t="s">
        <v>409</v>
      </c>
      <c r="BS929" s="211" t="s">
        <v>409</v>
      </c>
      <c r="BT929" s="210">
        <v>0</v>
      </c>
      <c r="BU929" s="116"/>
      <c r="BV929" s="138">
        <v>23.186</v>
      </c>
      <c r="BX929" s="137">
        <v>79.254624889604457</v>
      </c>
      <c r="BY929" s="136">
        <v>25.84458254563641</v>
      </c>
    </row>
    <row r="930" spans="1:77">
      <c r="A930" s="116">
        <v>177</v>
      </c>
      <c r="B930" s="116">
        <f>COUNTIFS($D$2:D930,D930,$F$2:F930,F930)</f>
        <v>1</v>
      </c>
      <c r="C930" s="189">
        <v>10810</v>
      </c>
      <c r="D930" s="154" t="s">
        <v>1393</v>
      </c>
      <c r="E930" s="152" t="s">
        <v>1004</v>
      </c>
      <c r="F930" s="152">
        <v>6754190234</v>
      </c>
      <c r="G930" s="152">
        <v>52</v>
      </c>
      <c r="H930" s="152" t="s">
        <v>1445</v>
      </c>
      <c r="I930" s="152" t="s">
        <v>60</v>
      </c>
      <c r="J930" s="153" t="s">
        <v>812</v>
      </c>
      <c r="K930" s="152" t="s">
        <v>670</v>
      </c>
      <c r="L930" s="152">
        <v>21</v>
      </c>
      <c r="M930" s="152" t="s">
        <v>919</v>
      </c>
      <c r="N930" s="152" t="s">
        <v>822</v>
      </c>
      <c r="P930" s="152" t="s">
        <v>1414</v>
      </c>
      <c r="Q930" s="131" t="s">
        <v>125</v>
      </c>
      <c r="S930" s="201"/>
      <c r="T930" s="201"/>
      <c r="U930" s="201"/>
      <c r="V930" s="202" t="s">
        <v>1430</v>
      </c>
      <c r="W930" s="202"/>
      <c r="X930" s="201"/>
      <c r="Y930" s="200"/>
      <c r="AA930" s="116" t="s">
        <v>901</v>
      </c>
      <c r="AC930" s="209">
        <v>24.7</v>
      </c>
      <c r="AD930" s="148">
        <v>519</v>
      </c>
      <c r="AG930" s="116" t="s">
        <v>777</v>
      </c>
      <c r="AH930" s="126">
        <v>19.2</v>
      </c>
      <c r="AI930" s="125">
        <v>75</v>
      </c>
      <c r="AJ930" s="124">
        <v>3.8</v>
      </c>
      <c r="AK930" s="116">
        <v>16.100000000000001</v>
      </c>
      <c r="AL930" s="123">
        <v>1</v>
      </c>
      <c r="AM930" s="116">
        <v>5.3</v>
      </c>
      <c r="AN930" s="116" t="s">
        <v>124</v>
      </c>
      <c r="AO930" s="122">
        <v>55.6</v>
      </c>
      <c r="AP930" s="119" t="s">
        <v>124</v>
      </c>
      <c r="AQ930" s="116">
        <v>95.7</v>
      </c>
      <c r="AR930" s="116">
        <v>4.3</v>
      </c>
      <c r="AS930" s="142">
        <f t="shared" si="26"/>
        <v>22.255813953488374</v>
      </c>
      <c r="AT930" s="120">
        <v>0</v>
      </c>
      <c r="AU930" s="116" t="s">
        <v>124</v>
      </c>
      <c r="AV930" s="116">
        <v>31.3</v>
      </c>
      <c r="AW930" s="119" t="s">
        <v>124</v>
      </c>
      <c r="AX930" s="140">
        <f t="shared" si="27"/>
        <v>62.625</v>
      </c>
      <c r="AY930" s="118">
        <v>97.6</v>
      </c>
      <c r="AZ930" s="118">
        <v>11273</v>
      </c>
      <c r="BA930" s="140">
        <f t="shared" si="32"/>
        <v>2.4000000000000057</v>
      </c>
      <c r="BB930" s="140">
        <f t="shared" si="28"/>
        <v>72.599999999999994</v>
      </c>
      <c r="BC930" s="118">
        <v>53.6</v>
      </c>
      <c r="BD930" s="139">
        <f t="shared" si="29"/>
        <v>40.200000000000003</v>
      </c>
      <c r="BE930" s="118">
        <v>29.9</v>
      </c>
      <c r="BF930" s="139">
        <f t="shared" si="30"/>
        <v>22.425000000000001</v>
      </c>
      <c r="BG930" s="118">
        <v>13.3</v>
      </c>
      <c r="BH930" s="139">
        <f t="shared" si="31"/>
        <v>9.9749999999999996</v>
      </c>
      <c r="BI930" s="118">
        <v>1.2</v>
      </c>
      <c r="BJ930" s="117" t="s">
        <v>172</v>
      </c>
      <c r="BK930" s="211" t="s">
        <v>409</v>
      </c>
      <c r="BL930" s="211" t="s">
        <v>409</v>
      </c>
      <c r="BM930" s="211" t="s">
        <v>409</v>
      </c>
      <c r="BN930" s="211" t="s">
        <v>409</v>
      </c>
      <c r="BO930" s="211" t="s">
        <v>409</v>
      </c>
      <c r="BP930" s="211" t="s">
        <v>409</v>
      </c>
      <c r="BQ930" s="211" t="s">
        <v>409</v>
      </c>
      <c r="BR930" s="211" t="s">
        <v>409</v>
      </c>
      <c r="BS930" s="211" t="s">
        <v>409</v>
      </c>
      <c r="BT930" s="211" t="s">
        <v>409</v>
      </c>
      <c r="BU930" s="116"/>
      <c r="BV930" s="138">
        <v>2.47E-2</v>
      </c>
      <c r="BX930" s="137">
        <v>2.9638239139909923</v>
      </c>
      <c r="BY930" s="136">
        <v>2.6041683366733469E-2</v>
      </c>
    </row>
    <row r="931" spans="1:77">
      <c r="A931" s="116">
        <v>178</v>
      </c>
      <c r="B931" s="116">
        <f>COUNTIFS($D$2:D931,D931,$F$2:F931,F931)</f>
        <v>2</v>
      </c>
      <c r="C931" s="189">
        <v>10811</v>
      </c>
      <c r="D931" s="154" t="s">
        <v>358</v>
      </c>
      <c r="E931" s="152" t="s">
        <v>1328</v>
      </c>
      <c r="F931" s="152">
        <v>5707302018</v>
      </c>
      <c r="G931" s="152">
        <v>62</v>
      </c>
      <c r="H931" s="152" t="s">
        <v>1445</v>
      </c>
      <c r="I931" s="152" t="s">
        <v>226</v>
      </c>
      <c r="J931" s="153" t="s">
        <v>812</v>
      </c>
      <c r="K931" s="152" t="s">
        <v>670</v>
      </c>
      <c r="L931" s="152">
        <v>9</v>
      </c>
      <c r="M931" s="152" t="s">
        <v>881</v>
      </c>
      <c r="N931" s="152" t="s">
        <v>409</v>
      </c>
      <c r="P931" s="152" t="s">
        <v>1414</v>
      </c>
      <c r="Q931" s="131" t="s">
        <v>125</v>
      </c>
      <c r="S931" s="201"/>
      <c r="T931" s="201"/>
      <c r="U931" s="201"/>
      <c r="V931" s="202" t="s">
        <v>1430</v>
      </c>
      <c r="W931" s="202"/>
      <c r="X931" s="201"/>
      <c r="Y931" s="200"/>
      <c r="Z931" s="112" t="s">
        <v>1244</v>
      </c>
      <c r="AA931" s="116" t="s">
        <v>901</v>
      </c>
      <c r="AC931" s="209">
        <v>666</v>
      </c>
      <c r="AD931" s="148">
        <v>13000</v>
      </c>
      <c r="AG931" s="116" t="s">
        <v>781</v>
      </c>
      <c r="AH931" s="126">
        <v>41.6</v>
      </c>
      <c r="AI931" s="125">
        <v>18.3</v>
      </c>
      <c r="AJ931" s="124">
        <v>38.299999999999997</v>
      </c>
      <c r="AK931" s="116">
        <v>38.9</v>
      </c>
      <c r="AL931" s="123">
        <v>0.4</v>
      </c>
      <c r="AM931" s="116">
        <v>0.9</v>
      </c>
      <c r="AN931" s="116" t="s">
        <v>124</v>
      </c>
      <c r="AO931" s="122">
        <v>69.599999999999994</v>
      </c>
      <c r="AP931" s="119" t="s">
        <v>124</v>
      </c>
      <c r="AQ931" s="116">
        <v>67.2</v>
      </c>
      <c r="AR931" s="116">
        <v>32.799999999999997</v>
      </c>
      <c r="AS931" s="142">
        <f t="shared" si="26"/>
        <v>2.0487804878048781</v>
      </c>
      <c r="AT931" s="120">
        <v>0.5</v>
      </c>
      <c r="AU931" s="116" t="s">
        <v>124</v>
      </c>
      <c r="AV931" s="116">
        <v>62.8</v>
      </c>
      <c r="AW931" s="119">
        <v>49.3</v>
      </c>
      <c r="AX931" s="140">
        <f t="shared" si="27"/>
        <v>7.5579000000000001</v>
      </c>
      <c r="AY931" s="118">
        <v>89.6</v>
      </c>
      <c r="AZ931" s="118">
        <v>9322</v>
      </c>
      <c r="BA931" s="140">
        <f t="shared" si="32"/>
        <v>10.400000000000006</v>
      </c>
      <c r="BB931" s="140">
        <f t="shared" si="28"/>
        <v>17.952300000000001</v>
      </c>
      <c r="BC931" s="118">
        <v>24.5</v>
      </c>
      <c r="BD931" s="139">
        <f t="shared" si="29"/>
        <v>4.4835000000000003</v>
      </c>
      <c r="BE931" s="118">
        <v>16.8</v>
      </c>
      <c r="BF931" s="139">
        <f t="shared" si="30"/>
        <v>3.0743999999999998</v>
      </c>
      <c r="BG931" s="118">
        <v>56.8</v>
      </c>
      <c r="BH931" s="139">
        <f t="shared" si="31"/>
        <v>10.394400000000001</v>
      </c>
      <c r="BI931" s="118">
        <v>0.95</v>
      </c>
      <c r="BJ931" s="117" t="s">
        <v>790</v>
      </c>
      <c r="BK931" s="211" t="s">
        <v>409</v>
      </c>
      <c r="BL931" s="211" t="s">
        <v>409</v>
      </c>
      <c r="BM931" s="211" t="s">
        <v>409</v>
      </c>
      <c r="BN931" s="211" t="s">
        <v>409</v>
      </c>
      <c r="BO931" s="211" t="s">
        <v>409</v>
      </c>
      <c r="BP931" s="211" t="s">
        <v>409</v>
      </c>
      <c r="BQ931" s="211" t="s">
        <v>409</v>
      </c>
      <c r="BR931" s="211" t="s">
        <v>409</v>
      </c>
      <c r="BS931" s="211" t="s">
        <v>409</v>
      </c>
      <c r="BT931" s="215" t="s">
        <v>415</v>
      </c>
      <c r="BU931" s="116"/>
      <c r="BV931" s="138">
        <v>0.66600000000000004</v>
      </c>
      <c r="BX931" s="137">
        <v>14.844245702027374</v>
      </c>
      <c r="BY931" s="136">
        <v>0.62591620000000003</v>
      </c>
    </row>
    <row r="932" spans="1:77">
      <c r="A932" s="116">
        <v>179</v>
      </c>
      <c r="B932" s="116">
        <f>COUNTIFS($D$2:D932,D932,$F$2:F932,F932)</f>
        <v>1</v>
      </c>
      <c r="C932" s="189">
        <v>10815</v>
      </c>
      <c r="D932" s="154" t="s">
        <v>1444</v>
      </c>
      <c r="E932" s="152" t="s">
        <v>838</v>
      </c>
      <c r="F932" s="152">
        <v>6403301223</v>
      </c>
      <c r="G932" s="152">
        <v>55</v>
      </c>
      <c r="H932" s="152" t="s">
        <v>1442</v>
      </c>
      <c r="I932" s="152" t="s">
        <v>1443</v>
      </c>
      <c r="J932" s="153" t="s">
        <v>812</v>
      </c>
      <c r="K932" s="152" t="s">
        <v>670</v>
      </c>
      <c r="L932" s="152">
        <v>33</v>
      </c>
      <c r="M932" s="152" t="s">
        <v>919</v>
      </c>
      <c r="N932" s="152" t="s">
        <v>409</v>
      </c>
      <c r="P932" s="152" t="s">
        <v>1414</v>
      </c>
      <c r="Q932" s="131" t="s">
        <v>125</v>
      </c>
      <c r="S932" s="201"/>
      <c r="T932" s="201"/>
      <c r="U932" s="201"/>
      <c r="V932" s="202" t="s">
        <v>1430</v>
      </c>
      <c r="W932" s="202"/>
      <c r="X932" s="201"/>
      <c r="Y932" s="200"/>
      <c r="AA932" s="116" t="s">
        <v>901</v>
      </c>
      <c r="AC932" s="209">
        <v>171.3</v>
      </c>
      <c r="AD932" s="148">
        <v>5700</v>
      </c>
      <c r="AG932" s="127" t="s">
        <v>781</v>
      </c>
      <c r="AH932" s="126">
        <v>25.9</v>
      </c>
      <c r="AI932" s="125">
        <v>67.5</v>
      </c>
      <c r="AJ932" s="124">
        <v>4.9000000000000004</v>
      </c>
      <c r="AK932" s="116">
        <v>23.3</v>
      </c>
      <c r="AL932" s="123">
        <v>0.6</v>
      </c>
      <c r="AM932" s="116">
        <v>2.2000000000000002</v>
      </c>
      <c r="AN932" s="116" t="s">
        <v>124</v>
      </c>
      <c r="AO932" s="122">
        <v>77.400000000000006</v>
      </c>
      <c r="AP932" s="119" t="s">
        <v>124</v>
      </c>
      <c r="AQ932" s="116">
        <v>39.9</v>
      </c>
      <c r="AR932" s="116">
        <v>60</v>
      </c>
      <c r="AS932" s="142">
        <f t="shared" si="26"/>
        <v>0.66499999999999992</v>
      </c>
      <c r="AT932" s="120">
        <v>0</v>
      </c>
      <c r="AU932" s="116" t="s">
        <v>124</v>
      </c>
      <c r="AV932" s="116">
        <v>54.7</v>
      </c>
      <c r="AW932" s="119">
        <v>63.8</v>
      </c>
      <c r="AX932" s="140">
        <f t="shared" si="27"/>
        <v>38.407499999999999</v>
      </c>
      <c r="AY932" s="118">
        <v>92.4</v>
      </c>
      <c r="AZ932" s="118">
        <v>10364</v>
      </c>
      <c r="BA932" s="140">
        <f t="shared" si="32"/>
        <v>7.5999999999999943</v>
      </c>
      <c r="BB932" s="140">
        <f t="shared" si="28"/>
        <v>65.88</v>
      </c>
      <c r="BC932" s="118">
        <v>31.9</v>
      </c>
      <c r="BD932" s="139">
        <f t="shared" si="29"/>
        <v>21.532499999999999</v>
      </c>
      <c r="BE932" s="118">
        <v>25</v>
      </c>
      <c r="BF932" s="139">
        <f t="shared" si="30"/>
        <v>16.875</v>
      </c>
      <c r="BG932" s="118">
        <v>40.700000000000003</v>
      </c>
      <c r="BH932" s="139">
        <f t="shared" si="31"/>
        <v>27.4725</v>
      </c>
      <c r="BI932" s="118">
        <v>0.24</v>
      </c>
      <c r="BJ932" s="117" t="s">
        <v>792</v>
      </c>
      <c r="BK932" s="208" t="s">
        <v>409</v>
      </c>
      <c r="BL932" s="208" t="s">
        <v>409</v>
      </c>
      <c r="BM932" s="208" t="s">
        <v>409</v>
      </c>
      <c r="BN932" s="208" t="s">
        <v>409</v>
      </c>
      <c r="BO932" s="208" t="s">
        <v>409</v>
      </c>
      <c r="BP932" s="208" t="s">
        <v>409</v>
      </c>
      <c r="BQ932" s="208" t="s">
        <v>409</v>
      </c>
      <c r="BR932" s="208" t="s">
        <v>409</v>
      </c>
      <c r="BS932" s="208" t="s">
        <v>409</v>
      </c>
      <c r="BT932" s="208" t="s">
        <v>409</v>
      </c>
      <c r="BU932" s="116"/>
      <c r="BV932" s="138">
        <v>0.17130000000000001</v>
      </c>
      <c r="BX932" s="137">
        <v>23.241252302025782</v>
      </c>
      <c r="BY932" s="136">
        <v>0.1607788</v>
      </c>
    </row>
    <row r="933" spans="1:77">
      <c r="A933" s="116">
        <v>180</v>
      </c>
      <c r="B933" s="116">
        <f>COUNTIFS($D$2:D933,D933,$F$2:F933,F933)</f>
        <v>2</v>
      </c>
      <c r="C933" s="189">
        <v>10816</v>
      </c>
      <c r="D933" s="154" t="s">
        <v>92</v>
      </c>
      <c r="E933" s="152" t="s">
        <v>1012</v>
      </c>
      <c r="F933" s="152">
        <v>5604300097</v>
      </c>
      <c r="G933" s="152">
        <v>63</v>
      </c>
      <c r="H933" s="152" t="s">
        <v>1442</v>
      </c>
      <c r="I933" s="152" t="s">
        <v>60</v>
      </c>
      <c r="J933" s="153" t="s">
        <v>812</v>
      </c>
      <c r="K933" s="152" t="s">
        <v>670</v>
      </c>
      <c r="L933" s="152">
        <v>16</v>
      </c>
      <c r="M933" s="152" t="s">
        <v>857</v>
      </c>
      <c r="N933" s="152" t="s">
        <v>409</v>
      </c>
      <c r="P933" s="152" t="s">
        <v>1414</v>
      </c>
      <c r="Q933" s="131" t="s">
        <v>125</v>
      </c>
      <c r="S933" s="201"/>
      <c r="T933" s="201"/>
      <c r="U933" s="201"/>
      <c r="V933" s="202" t="s">
        <v>1430</v>
      </c>
      <c r="W933" s="202"/>
      <c r="X933" s="201"/>
      <c r="Y933" s="200"/>
      <c r="AA933" s="116" t="s">
        <v>901</v>
      </c>
      <c r="AC933" s="209">
        <v>72.599999999999994</v>
      </c>
      <c r="AD933" s="148">
        <v>1000</v>
      </c>
      <c r="AG933" s="127" t="s">
        <v>777</v>
      </c>
      <c r="AH933" s="126">
        <v>39</v>
      </c>
      <c r="AI933" s="125">
        <v>25</v>
      </c>
      <c r="AJ933" s="124">
        <v>32.5</v>
      </c>
      <c r="AK933" s="116">
        <v>35.299999999999997</v>
      </c>
      <c r="AL933" s="123">
        <v>0.4</v>
      </c>
      <c r="AM933" s="116">
        <v>1</v>
      </c>
      <c r="AN933" s="116" t="s">
        <v>124</v>
      </c>
      <c r="AO933" s="122">
        <v>8.3000000000000007</v>
      </c>
      <c r="AP933" s="119" t="s">
        <v>124</v>
      </c>
      <c r="AQ933" s="116">
        <v>39.799999999999997</v>
      </c>
      <c r="AR933" s="116">
        <v>60.2</v>
      </c>
      <c r="AS933" s="142">
        <f t="shared" si="26"/>
        <v>0.66112956810631218</v>
      </c>
      <c r="AT933" s="120">
        <v>0.4</v>
      </c>
      <c r="AU933" s="116" t="s">
        <v>124</v>
      </c>
      <c r="AV933" s="116">
        <v>40.700000000000003</v>
      </c>
      <c r="AW933" s="119">
        <v>50.5</v>
      </c>
      <c r="AX933" s="140">
        <f t="shared" si="27"/>
        <v>8.4499999999999993</v>
      </c>
      <c r="AY933" s="118">
        <v>76.5</v>
      </c>
      <c r="AZ933" s="118">
        <v>7221</v>
      </c>
      <c r="BA933" s="140">
        <f t="shared" si="32"/>
        <v>23.5</v>
      </c>
      <c r="BB933" s="140">
        <f t="shared" si="28"/>
        <v>23.924999999999997</v>
      </c>
      <c r="BC933" s="118">
        <v>15.9</v>
      </c>
      <c r="BD933" s="139">
        <f t="shared" si="29"/>
        <v>3.9750000000000001</v>
      </c>
      <c r="BE933" s="118">
        <v>17.899999999999999</v>
      </c>
      <c r="BF933" s="139">
        <f t="shared" si="30"/>
        <v>4.4749999999999996</v>
      </c>
      <c r="BG933" s="118">
        <v>61.9</v>
      </c>
      <c r="BH933" s="139">
        <f t="shared" si="31"/>
        <v>15.475</v>
      </c>
      <c r="BI933" s="118">
        <v>0.13</v>
      </c>
      <c r="BJ933" s="117" t="s">
        <v>790</v>
      </c>
      <c r="BK933" s="211" t="s">
        <v>409</v>
      </c>
      <c r="BL933" s="211" t="s">
        <v>409</v>
      </c>
      <c r="BM933" s="211" t="s">
        <v>409</v>
      </c>
      <c r="BN933" s="211" t="s">
        <v>409</v>
      </c>
      <c r="BO933" s="211" t="s">
        <v>409</v>
      </c>
      <c r="BP933" s="211" t="s">
        <v>409</v>
      </c>
      <c r="BQ933" s="211" t="s">
        <v>409</v>
      </c>
      <c r="BR933" s="211" t="s">
        <v>409</v>
      </c>
      <c r="BS933" s="211" t="s">
        <v>409</v>
      </c>
      <c r="BT933" s="211" t="s">
        <v>409</v>
      </c>
      <c r="BU933" s="116"/>
      <c r="BV933" s="138">
        <v>7.2599999999999998E-2</v>
      </c>
      <c r="BX933" s="137">
        <v>9.4004065040650406</v>
      </c>
      <c r="BY933" s="136">
        <v>4.7137999999999999E-2</v>
      </c>
    </row>
    <row r="934" spans="1:77">
      <c r="A934" s="116">
        <v>181</v>
      </c>
      <c r="B934" s="116">
        <f>COUNTIFS($D$2:D934,D934,$F$2:F934,F934)</f>
        <v>3</v>
      </c>
      <c r="C934" s="189">
        <v>10831</v>
      </c>
      <c r="D934" s="154" t="s">
        <v>593</v>
      </c>
      <c r="E934" s="152" t="s">
        <v>1441</v>
      </c>
      <c r="F934" s="152">
        <v>6609101235</v>
      </c>
      <c r="G934" s="152">
        <v>53</v>
      </c>
      <c r="H934" s="152" t="s">
        <v>1440</v>
      </c>
      <c r="I934" s="152" t="s">
        <v>594</v>
      </c>
      <c r="J934" s="153" t="s">
        <v>812</v>
      </c>
      <c r="K934" s="152" t="s">
        <v>670</v>
      </c>
      <c r="L934" s="152">
        <v>8</v>
      </c>
      <c r="M934" s="152" t="s">
        <v>906</v>
      </c>
      <c r="N934" s="152" t="s">
        <v>409</v>
      </c>
      <c r="P934" s="152" t="s">
        <v>1414</v>
      </c>
      <c r="S934" s="201"/>
      <c r="T934" s="201"/>
      <c r="U934" s="201"/>
      <c r="V934" s="202" t="s">
        <v>1430</v>
      </c>
      <c r="W934" s="202"/>
      <c r="X934" s="201"/>
      <c r="Y934" s="200"/>
      <c r="AA934" s="116" t="s">
        <v>1380</v>
      </c>
      <c r="AC934" s="209">
        <v>301</v>
      </c>
      <c r="AD934" s="148">
        <v>2400</v>
      </c>
      <c r="AG934" s="127" t="s">
        <v>777</v>
      </c>
      <c r="AH934" s="126">
        <v>16.899999999999999</v>
      </c>
      <c r="AI934" s="125">
        <v>40.700000000000003</v>
      </c>
      <c r="AJ934" s="124">
        <v>41.6</v>
      </c>
      <c r="AK934" s="116">
        <v>14</v>
      </c>
      <c r="AL934" s="123">
        <v>0.5</v>
      </c>
      <c r="AM934" s="116">
        <v>3</v>
      </c>
      <c r="AN934" s="116" t="s">
        <v>124</v>
      </c>
      <c r="AO934" s="122">
        <v>39.1</v>
      </c>
      <c r="AP934" s="119" t="s">
        <v>124</v>
      </c>
      <c r="AQ934" s="116">
        <v>52.3</v>
      </c>
      <c r="AR934" s="116">
        <v>47.6</v>
      </c>
      <c r="AS934" s="142">
        <f t="shared" si="26"/>
        <v>1.0987394957983192</v>
      </c>
      <c r="AT934" s="120">
        <v>0.2</v>
      </c>
      <c r="AU934" s="116" t="s">
        <v>124</v>
      </c>
      <c r="AV934" s="116">
        <v>63.2</v>
      </c>
      <c r="AW934" s="119">
        <v>57.5</v>
      </c>
      <c r="AX934" s="140">
        <f t="shared" ref="AX934:AX941" si="33">BD934+BF934</f>
        <v>26.129400000000004</v>
      </c>
      <c r="AY934" s="118">
        <v>90.8</v>
      </c>
      <c r="AZ934" s="118">
        <v>12240</v>
      </c>
      <c r="BA934" s="140">
        <f t="shared" si="32"/>
        <v>9.2000000000000028</v>
      </c>
      <c r="BB934" s="140">
        <f t="shared" ref="BB934:BB941" si="34">BD934+BF934+BH934</f>
        <v>40.170900000000003</v>
      </c>
      <c r="BC934" s="118">
        <v>18.600000000000001</v>
      </c>
      <c r="BD934" s="139">
        <f t="shared" si="29"/>
        <v>7.5702000000000007</v>
      </c>
      <c r="BE934" s="118">
        <v>45.6</v>
      </c>
      <c r="BF934" s="139">
        <f t="shared" si="30"/>
        <v>18.559200000000004</v>
      </c>
      <c r="BG934" s="118">
        <v>34.5</v>
      </c>
      <c r="BH934" s="139">
        <f t="shared" si="31"/>
        <v>14.041500000000001</v>
      </c>
      <c r="BI934" s="118">
        <v>0.14000000000000001</v>
      </c>
      <c r="BJ934" s="117" t="s">
        <v>786</v>
      </c>
      <c r="BK934" s="214" t="s">
        <v>409</v>
      </c>
      <c r="BL934" s="214" t="s">
        <v>409</v>
      </c>
      <c r="BM934" s="214" t="s">
        <v>409</v>
      </c>
      <c r="BN934" s="214" t="s">
        <v>409</v>
      </c>
      <c r="BO934" s="214" t="s">
        <v>409</v>
      </c>
      <c r="BP934" s="214" t="s">
        <v>409</v>
      </c>
      <c r="BQ934" s="214" t="s">
        <v>409</v>
      </c>
      <c r="BR934" s="214" t="s">
        <v>409</v>
      </c>
      <c r="BS934" s="214" t="s">
        <v>409</v>
      </c>
      <c r="BT934" s="215" t="s">
        <v>1439</v>
      </c>
      <c r="BU934" s="116"/>
      <c r="BV934" s="138">
        <v>0.30099999999999999</v>
      </c>
      <c r="BX934" s="137">
        <v>8.0971206922273602</v>
      </c>
      <c r="BY934" s="136">
        <v>0.27665456364091023</v>
      </c>
    </row>
    <row r="935" spans="1:77">
      <c r="A935" s="116">
        <v>182</v>
      </c>
      <c r="B935" s="116">
        <f>COUNTIFS($D$2:D935,D935,$F$2:F935,F935)</f>
        <v>2</v>
      </c>
      <c r="C935" s="189">
        <v>10838</v>
      </c>
      <c r="D935" s="154" t="s">
        <v>1438</v>
      </c>
      <c r="E935" s="152" t="s">
        <v>1437</v>
      </c>
      <c r="F935" s="152">
        <v>6653292316</v>
      </c>
      <c r="G935" s="152">
        <v>53</v>
      </c>
      <c r="H935" s="152" t="s">
        <v>1434</v>
      </c>
      <c r="I935" s="152" t="s">
        <v>1436</v>
      </c>
      <c r="J935" s="153" t="s">
        <v>812</v>
      </c>
      <c r="K935" s="152" t="s">
        <v>670</v>
      </c>
      <c r="L935" s="152">
        <v>11</v>
      </c>
      <c r="M935" s="152" t="s">
        <v>844</v>
      </c>
      <c r="N935" s="152" t="s">
        <v>409</v>
      </c>
      <c r="P935" s="152" t="s">
        <v>1414</v>
      </c>
      <c r="S935" s="201"/>
      <c r="T935" s="201"/>
      <c r="U935" s="201"/>
      <c r="V935" s="202" t="s">
        <v>1430</v>
      </c>
      <c r="W935" s="202"/>
      <c r="X935" s="201"/>
      <c r="Y935" s="200"/>
      <c r="AA935" s="116" t="s">
        <v>1307</v>
      </c>
      <c r="AC935" s="209">
        <v>88</v>
      </c>
      <c r="AD935" s="148">
        <v>978</v>
      </c>
      <c r="AG935" s="127" t="s">
        <v>777</v>
      </c>
      <c r="AH935" s="126">
        <v>21</v>
      </c>
      <c r="AI935" s="125">
        <v>45</v>
      </c>
      <c r="AJ935" s="124">
        <v>33.200000000000003</v>
      </c>
      <c r="AK935" s="116">
        <v>18.399999999999999</v>
      </c>
      <c r="AL935" s="123">
        <v>1</v>
      </c>
      <c r="AM935" s="116">
        <v>4.8</v>
      </c>
      <c r="AN935" s="116" t="s">
        <v>124</v>
      </c>
      <c r="AO935" s="122">
        <v>42.4</v>
      </c>
      <c r="AP935" s="119" t="s">
        <v>124</v>
      </c>
      <c r="AQ935" s="116">
        <v>50.9</v>
      </c>
      <c r="AR935" s="116">
        <v>49.1</v>
      </c>
      <c r="AS935" s="142">
        <f t="shared" si="26"/>
        <v>1.0366598778004072</v>
      </c>
      <c r="AT935" s="120">
        <v>0</v>
      </c>
      <c r="AU935" s="116" t="s">
        <v>124</v>
      </c>
      <c r="AV935" s="116">
        <v>38.4</v>
      </c>
      <c r="AW935" s="119">
        <v>35.6</v>
      </c>
      <c r="AX935" s="140">
        <f t="shared" si="33"/>
        <v>32.4</v>
      </c>
      <c r="AY935" s="118">
        <v>98.4</v>
      </c>
      <c r="AZ935" s="118">
        <v>11146</v>
      </c>
      <c r="BA935" s="140">
        <f t="shared" si="32"/>
        <v>1.5999999999999943</v>
      </c>
      <c r="BB935" s="140">
        <f t="shared" si="34"/>
        <v>44.055</v>
      </c>
      <c r="BC935" s="118">
        <v>33.4</v>
      </c>
      <c r="BD935" s="139">
        <f t="shared" si="29"/>
        <v>15.03</v>
      </c>
      <c r="BE935" s="118">
        <v>38.6</v>
      </c>
      <c r="BF935" s="139">
        <f t="shared" si="30"/>
        <v>17.37</v>
      </c>
      <c r="BG935" s="118">
        <v>25.9</v>
      </c>
      <c r="BH935" s="139">
        <f t="shared" si="31"/>
        <v>11.654999999999999</v>
      </c>
      <c r="BI935" s="118">
        <v>0.02</v>
      </c>
      <c r="BJ935" s="116" t="s">
        <v>789</v>
      </c>
      <c r="BK935" s="211" t="s">
        <v>409</v>
      </c>
      <c r="BL935" s="211" t="s">
        <v>409</v>
      </c>
      <c r="BM935" s="211">
        <v>288</v>
      </c>
      <c r="BN935" s="211">
        <v>65.599999999999994</v>
      </c>
      <c r="BO935" s="211">
        <v>34.4</v>
      </c>
      <c r="BP935" s="211" t="s">
        <v>409</v>
      </c>
      <c r="BQ935" s="211" t="s">
        <v>409</v>
      </c>
      <c r="BR935" s="211" t="s">
        <v>409</v>
      </c>
      <c r="BS935" s="211" t="s">
        <v>409</v>
      </c>
      <c r="BT935" s="210">
        <v>0</v>
      </c>
      <c r="BU935" s="116"/>
      <c r="BV935" s="138">
        <v>8.7999999999999995E-2</v>
      </c>
      <c r="BX935" s="137">
        <v>5.1511603884030022</v>
      </c>
      <c r="BY935" s="136">
        <v>9.1169767998086584E-2</v>
      </c>
    </row>
    <row r="936" spans="1:77">
      <c r="A936" s="116">
        <v>183</v>
      </c>
      <c r="B936" s="116">
        <f>COUNTIFS($D$2:D936,D936,$F$2:F936,F936)</f>
        <v>1</v>
      </c>
      <c r="C936" s="189">
        <v>10839</v>
      </c>
      <c r="D936" s="154" t="s">
        <v>1435</v>
      </c>
      <c r="E936" s="152" t="s">
        <v>1022</v>
      </c>
      <c r="F936" s="152">
        <v>385828463</v>
      </c>
      <c r="G936" s="152">
        <v>81</v>
      </c>
      <c r="H936" s="152" t="s">
        <v>1434</v>
      </c>
      <c r="I936" s="152" t="s">
        <v>1433</v>
      </c>
      <c r="J936" s="194" t="s">
        <v>1031</v>
      </c>
      <c r="K936" s="152" t="s">
        <v>670</v>
      </c>
      <c r="L936" s="152">
        <v>4</v>
      </c>
      <c r="M936" s="152">
        <v>10</v>
      </c>
      <c r="N936" s="152" t="s">
        <v>822</v>
      </c>
      <c r="P936" s="152" t="s">
        <v>1414</v>
      </c>
      <c r="S936" s="201"/>
      <c r="T936" s="201"/>
      <c r="U936" s="201"/>
      <c r="V936" s="202" t="s">
        <v>1430</v>
      </c>
      <c r="W936" s="202"/>
      <c r="X936" s="201"/>
      <c r="Y936" s="200"/>
      <c r="AA936" s="116" t="s">
        <v>1307</v>
      </c>
      <c r="AC936" s="209">
        <v>586</v>
      </c>
      <c r="AD936" s="148">
        <v>2300</v>
      </c>
      <c r="AG936" s="127" t="s">
        <v>787</v>
      </c>
      <c r="AH936" s="126">
        <v>48</v>
      </c>
      <c r="AI936" s="125">
        <v>34.700000000000003</v>
      </c>
      <c r="AJ936" s="124">
        <v>15.4</v>
      </c>
      <c r="AK936" s="116">
        <v>40.4</v>
      </c>
      <c r="AL936" s="123">
        <v>2</v>
      </c>
      <c r="AM936" s="116">
        <v>4.0999999999999996</v>
      </c>
      <c r="AN936" s="116" t="s">
        <v>124</v>
      </c>
      <c r="AO936" s="122">
        <v>38.5</v>
      </c>
      <c r="AP936" s="119" t="s">
        <v>124</v>
      </c>
      <c r="AQ936" s="116">
        <v>56.7</v>
      </c>
      <c r="AR936" s="116">
        <v>43.3</v>
      </c>
      <c r="AS936" s="142">
        <f t="shared" si="26"/>
        <v>1.3094688221709008</v>
      </c>
      <c r="AT936" s="120">
        <v>1.5</v>
      </c>
      <c r="AU936" s="116" t="s">
        <v>124</v>
      </c>
      <c r="AV936" s="116">
        <v>45.9</v>
      </c>
      <c r="AW936" s="119">
        <v>57.2</v>
      </c>
      <c r="AX936" s="140">
        <f t="shared" si="33"/>
        <v>17.211200000000002</v>
      </c>
      <c r="AY936" s="118">
        <v>82.4</v>
      </c>
      <c r="AZ936" s="118">
        <v>7381</v>
      </c>
      <c r="BA936" s="140">
        <f t="shared" si="32"/>
        <v>17.599999999999994</v>
      </c>
      <c r="BB936" s="140">
        <f t="shared" si="34"/>
        <v>33.763100000000009</v>
      </c>
      <c r="BC936" s="118">
        <v>23.8</v>
      </c>
      <c r="BD936" s="139">
        <f t="shared" si="29"/>
        <v>8.2586000000000013</v>
      </c>
      <c r="BE936" s="118">
        <v>25.8</v>
      </c>
      <c r="BF936" s="139">
        <f t="shared" si="30"/>
        <v>8.9526000000000003</v>
      </c>
      <c r="BG936" s="118">
        <v>47.7</v>
      </c>
      <c r="BH936" s="139">
        <f t="shared" si="31"/>
        <v>16.551900000000003</v>
      </c>
      <c r="BI936" s="118">
        <v>1.4</v>
      </c>
      <c r="BJ936" s="117" t="s">
        <v>173</v>
      </c>
      <c r="BK936" s="211">
        <v>1.9</v>
      </c>
      <c r="BL936" s="211">
        <v>2.1</v>
      </c>
      <c r="BM936" s="211">
        <v>1439</v>
      </c>
      <c r="BN936" s="211">
        <v>47.9</v>
      </c>
      <c r="BO936" s="211">
        <v>52.1</v>
      </c>
      <c r="BP936" s="211" t="s">
        <v>409</v>
      </c>
      <c r="BQ936" s="211" t="s">
        <v>409</v>
      </c>
      <c r="BR936" s="211" t="s">
        <v>409</v>
      </c>
      <c r="BS936" s="211" t="s">
        <v>409</v>
      </c>
      <c r="BT936" s="210">
        <v>0</v>
      </c>
      <c r="BU936" s="116"/>
      <c r="BV936" s="138">
        <v>0.58599999999999997</v>
      </c>
      <c r="BX936" s="137">
        <v>0.62652631578947371</v>
      </c>
      <c r="BY936" s="136">
        <v>0.37914239999999999</v>
      </c>
    </row>
    <row r="937" spans="1:77">
      <c r="A937" s="116">
        <v>184</v>
      </c>
      <c r="B937" s="116">
        <f>COUNTIFS($D$2:D937,D937,$F$2:F937,F937)</f>
        <v>1</v>
      </c>
      <c r="C937" s="189">
        <v>10846</v>
      </c>
      <c r="D937" s="154" t="s">
        <v>1432</v>
      </c>
      <c r="E937" s="152" t="s">
        <v>941</v>
      </c>
      <c r="F937" s="152">
        <v>7111154259</v>
      </c>
      <c r="G937" s="152">
        <v>48</v>
      </c>
      <c r="H937" s="152" t="s">
        <v>1431</v>
      </c>
      <c r="I937" s="152" t="s">
        <v>1141</v>
      </c>
      <c r="J937" s="153" t="s">
        <v>812</v>
      </c>
      <c r="K937" s="152" t="s">
        <v>670</v>
      </c>
      <c r="L937" s="152">
        <v>9</v>
      </c>
      <c r="M937" s="152">
        <v>1</v>
      </c>
      <c r="N937" s="152" t="s">
        <v>409</v>
      </c>
      <c r="P937" s="152" t="s">
        <v>1414</v>
      </c>
      <c r="S937" s="201"/>
      <c r="T937" s="201"/>
      <c r="U937" s="201"/>
      <c r="V937" s="202" t="s">
        <v>1430</v>
      </c>
      <c r="W937" s="202"/>
      <c r="X937" s="201"/>
      <c r="Y937" s="200"/>
      <c r="AA937" s="116" t="s">
        <v>1307</v>
      </c>
      <c r="AC937" s="209">
        <v>474</v>
      </c>
      <c r="AD937" s="148">
        <v>4200</v>
      </c>
      <c r="AG937" s="127" t="s">
        <v>777</v>
      </c>
      <c r="AH937" s="126">
        <v>45.9</v>
      </c>
      <c r="AI937" s="125">
        <v>50.6</v>
      </c>
      <c r="AJ937" s="124">
        <v>2.7</v>
      </c>
      <c r="AK937" s="116">
        <v>42.2</v>
      </c>
      <c r="AL937" s="123">
        <v>0.9</v>
      </c>
      <c r="AM937" s="116">
        <v>1.9</v>
      </c>
      <c r="AN937" s="116" t="s">
        <v>124</v>
      </c>
      <c r="AO937" s="122">
        <v>40.299999999999997</v>
      </c>
      <c r="AP937" s="119" t="s">
        <v>124</v>
      </c>
      <c r="AQ937" s="116">
        <v>25.5</v>
      </c>
      <c r="AR937" s="116">
        <v>74.5</v>
      </c>
      <c r="AS937" s="142">
        <f t="shared" si="26"/>
        <v>0.34228187919463088</v>
      </c>
      <c r="AT937" s="120">
        <v>0.6</v>
      </c>
      <c r="AU937" s="116" t="s">
        <v>124</v>
      </c>
      <c r="AV937" s="116">
        <v>44.9</v>
      </c>
      <c r="AW937" s="119">
        <v>65.400000000000006</v>
      </c>
      <c r="AX937" s="140">
        <f t="shared" si="33"/>
        <v>7.9442000000000004</v>
      </c>
      <c r="AY937" s="118">
        <v>90.5</v>
      </c>
      <c r="AZ937" s="118">
        <v>7479</v>
      </c>
      <c r="BA937" s="140">
        <f t="shared" si="32"/>
        <v>9.5</v>
      </c>
      <c r="BB937" s="140">
        <f t="shared" si="34"/>
        <v>49.942200000000007</v>
      </c>
      <c r="BC937" s="118">
        <v>9.1999999999999993</v>
      </c>
      <c r="BD937" s="139">
        <f t="shared" si="29"/>
        <v>4.6551999999999998</v>
      </c>
      <c r="BE937" s="118">
        <v>6.5</v>
      </c>
      <c r="BF937" s="139">
        <f t="shared" si="30"/>
        <v>3.2890000000000001</v>
      </c>
      <c r="BG937" s="118">
        <v>83</v>
      </c>
      <c r="BH937" s="139">
        <f t="shared" si="31"/>
        <v>41.998000000000005</v>
      </c>
      <c r="BI937" s="118">
        <v>0.78</v>
      </c>
      <c r="BJ937" s="117" t="s">
        <v>792</v>
      </c>
      <c r="BK937" s="208" t="s">
        <v>409</v>
      </c>
      <c r="BL937" s="208" t="s">
        <v>409</v>
      </c>
      <c r="BM937" s="208" t="s">
        <v>409</v>
      </c>
      <c r="BN937" s="208" t="s">
        <v>409</v>
      </c>
      <c r="BO937" s="208" t="s">
        <v>409</v>
      </c>
      <c r="BP937" s="208" t="s">
        <v>409</v>
      </c>
      <c r="BQ937" s="208" t="s">
        <v>409</v>
      </c>
      <c r="BR937" s="208" t="s">
        <v>409</v>
      </c>
      <c r="BS937" s="208" t="s">
        <v>409</v>
      </c>
      <c r="BT937" s="208" t="s">
        <v>409</v>
      </c>
      <c r="BU937" s="116"/>
      <c r="BV937" s="138">
        <v>0.47399999999999998</v>
      </c>
      <c r="BX937" s="137">
        <v>33.986702357309383</v>
      </c>
      <c r="BY937" s="136">
        <v>0.50119580209895043</v>
      </c>
    </row>
    <row r="938" spans="1:77">
      <c r="A938" s="116">
        <v>185</v>
      </c>
      <c r="B938" s="116">
        <f>COUNTIFS($D$2:D938,D938,$F$2:F938,F938)</f>
        <v>1</v>
      </c>
      <c r="C938" s="189">
        <v>10847</v>
      </c>
      <c r="D938" s="154" t="s">
        <v>712</v>
      </c>
      <c r="E938" s="152" t="s">
        <v>1401</v>
      </c>
      <c r="F938" s="152">
        <v>8106245785</v>
      </c>
      <c r="G938" s="152">
        <v>38</v>
      </c>
      <c r="H938" s="152" t="s">
        <v>1431</v>
      </c>
      <c r="I938" s="152" t="s">
        <v>60</v>
      </c>
      <c r="J938" s="153" t="s">
        <v>812</v>
      </c>
      <c r="K938" s="152" t="s">
        <v>670</v>
      </c>
      <c r="L938" s="152">
        <v>5</v>
      </c>
      <c r="M938" s="152">
        <v>3</v>
      </c>
      <c r="N938" s="152" t="s">
        <v>822</v>
      </c>
      <c r="P938" s="152" t="s">
        <v>1414</v>
      </c>
      <c r="S938" s="201"/>
      <c r="T938" s="201"/>
      <c r="U938" s="201"/>
      <c r="V938" s="202" t="s">
        <v>1430</v>
      </c>
      <c r="W938" s="202"/>
      <c r="X938" s="201"/>
      <c r="Y938" s="200"/>
      <c r="AA938" s="116" t="s">
        <v>1307</v>
      </c>
      <c r="AC938" s="209">
        <v>67</v>
      </c>
      <c r="AD938" s="148">
        <v>335</v>
      </c>
      <c r="AG938" s="127" t="s">
        <v>781</v>
      </c>
      <c r="AH938" s="126">
        <v>30.1</v>
      </c>
      <c r="AI938" s="125">
        <v>67.099999999999994</v>
      </c>
      <c r="AJ938" s="124">
        <v>1.5</v>
      </c>
      <c r="AK938" s="116">
        <v>27</v>
      </c>
      <c r="AL938" s="123">
        <v>0.9</v>
      </c>
      <c r="AM938" s="116">
        <v>3</v>
      </c>
      <c r="AN938" s="116" t="s">
        <v>124</v>
      </c>
      <c r="AO938" s="122">
        <v>56</v>
      </c>
      <c r="AP938" s="119" t="s">
        <v>124</v>
      </c>
      <c r="AQ938" s="116">
        <v>30.9</v>
      </c>
      <c r="AR938" s="116">
        <v>69.099999999999994</v>
      </c>
      <c r="AS938" s="142">
        <f t="shared" si="26"/>
        <v>0.447178002894356</v>
      </c>
      <c r="AT938" s="120">
        <v>0</v>
      </c>
      <c r="AU938" s="116" t="s">
        <v>124</v>
      </c>
      <c r="AV938" s="116">
        <v>50.5</v>
      </c>
      <c r="AW938" s="119">
        <v>70.099999999999994</v>
      </c>
      <c r="AX938" s="140">
        <f t="shared" si="33"/>
        <v>46.902899999999995</v>
      </c>
      <c r="AY938" s="118">
        <v>92.9</v>
      </c>
      <c r="AZ938" s="118">
        <v>9280</v>
      </c>
      <c r="BA938" s="140">
        <f t="shared" si="32"/>
        <v>7.0999999999999943</v>
      </c>
      <c r="BB938" s="140">
        <f t="shared" si="34"/>
        <v>65.959299999999985</v>
      </c>
      <c r="BC938" s="118">
        <v>41.3</v>
      </c>
      <c r="BD938" s="139">
        <f t="shared" si="29"/>
        <v>27.712299999999995</v>
      </c>
      <c r="BE938" s="118">
        <v>28.6</v>
      </c>
      <c r="BF938" s="139">
        <f t="shared" si="30"/>
        <v>19.1906</v>
      </c>
      <c r="BG938" s="118">
        <v>28.4</v>
      </c>
      <c r="BH938" s="139">
        <f t="shared" si="31"/>
        <v>19.056399999999996</v>
      </c>
      <c r="BI938" s="118">
        <v>0.02</v>
      </c>
      <c r="BJ938" s="117" t="s">
        <v>792</v>
      </c>
      <c r="BK938" s="211" t="s">
        <v>409</v>
      </c>
      <c r="BL938" s="211" t="s">
        <v>409</v>
      </c>
      <c r="BM938" s="211" t="s">
        <v>409</v>
      </c>
      <c r="BN938" s="211" t="s">
        <v>409</v>
      </c>
      <c r="BO938" s="211" t="s">
        <v>409</v>
      </c>
      <c r="BP938" s="211" t="s">
        <v>409</v>
      </c>
      <c r="BQ938" s="211" t="s">
        <v>409</v>
      </c>
      <c r="BR938" s="211" t="s">
        <v>409</v>
      </c>
      <c r="BS938" s="211" t="s">
        <v>409</v>
      </c>
      <c r="BT938" s="211" t="s">
        <v>409</v>
      </c>
      <c r="BU938" s="116"/>
      <c r="BV938" s="138">
        <v>6.7000000000000004E-2</v>
      </c>
      <c r="BX938" s="137">
        <v>7.6040609137055837</v>
      </c>
      <c r="BY938" s="136">
        <v>9.5422599999999996E-2</v>
      </c>
    </row>
    <row r="939" spans="1:77">
      <c r="A939" s="116">
        <v>186</v>
      </c>
      <c r="B939" s="116">
        <f>COUNTIFS($D$2:D939,D939,$F$2:F939,F939)</f>
        <v>1</v>
      </c>
      <c r="C939" s="189">
        <v>10851</v>
      </c>
      <c r="D939" s="154" t="s">
        <v>740</v>
      </c>
      <c r="E939" s="152" t="s">
        <v>1429</v>
      </c>
      <c r="F939" s="152">
        <v>7311208190</v>
      </c>
      <c r="G939" s="152">
        <v>46</v>
      </c>
      <c r="H939" s="152" t="s">
        <v>1427</v>
      </c>
      <c r="I939" s="152" t="s">
        <v>225</v>
      </c>
      <c r="J939" s="153" t="s">
        <v>812</v>
      </c>
      <c r="K939" s="152" t="s">
        <v>670</v>
      </c>
      <c r="L939" s="152">
        <v>9</v>
      </c>
      <c r="M939" s="152" t="s">
        <v>1397</v>
      </c>
      <c r="N939" s="152" t="s">
        <v>409</v>
      </c>
      <c r="P939" s="152" t="s">
        <v>1414</v>
      </c>
      <c r="S939" s="201"/>
      <c r="T939" s="201"/>
      <c r="U939" s="201"/>
      <c r="V939" s="202" t="s">
        <v>1407</v>
      </c>
      <c r="W939" s="202"/>
      <c r="X939" s="201"/>
      <c r="Y939" s="200"/>
      <c r="AA939" s="116" t="s">
        <v>1380</v>
      </c>
      <c r="AC939" s="209">
        <v>85</v>
      </c>
      <c r="AD939" s="148">
        <v>762</v>
      </c>
      <c r="AG939" s="127" t="s">
        <v>777</v>
      </c>
      <c r="AH939" s="126">
        <v>23.9</v>
      </c>
      <c r="AI939" s="125">
        <v>69</v>
      </c>
      <c r="AJ939" s="124">
        <v>6.9</v>
      </c>
      <c r="AK939" s="116">
        <v>21.7</v>
      </c>
      <c r="AL939" s="123">
        <v>0.4</v>
      </c>
      <c r="AM939" s="116">
        <v>1.7</v>
      </c>
      <c r="AN939" s="116" t="s">
        <v>124</v>
      </c>
      <c r="AO939" s="122">
        <v>26.8</v>
      </c>
      <c r="AP939" s="119" t="s">
        <v>124</v>
      </c>
      <c r="AQ939" s="116">
        <v>31.7</v>
      </c>
      <c r="AR939" s="116">
        <v>68.3</v>
      </c>
      <c r="AS939" s="142">
        <f t="shared" si="26"/>
        <v>0.46412884333821375</v>
      </c>
      <c r="AT939" s="120">
        <v>0.2</v>
      </c>
      <c r="AU939" s="116" t="s">
        <v>124</v>
      </c>
      <c r="AV939" s="116">
        <v>52.5</v>
      </c>
      <c r="AW939" s="119">
        <v>50.4</v>
      </c>
      <c r="AX939" s="140">
        <f t="shared" si="33"/>
        <v>20.493000000000002</v>
      </c>
      <c r="AY939" s="118">
        <v>89.9</v>
      </c>
      <c r="AZ939" s="118">
        <v>8430</v>
      </c>
      <c r="BA939" s="140">
        <f t="shared" si="32"/>
        <v>10.099999999999994</v>
      </c>
      <c r="BB939" s="140">
        <f t="shared" si="34"/>
        <v>68.31</v>
      </c>
      <c r="BC939" s="118">
        <v>14.9</v>
      </c>
      <c r="BD939" s="139">
        <f t="shared" si="29"/>
        <v>10.281000000000001</v>
      </c>
      <c r="BE939" s="118">
        <v>14.8</v>
      </c>
      <c r="BF939" s="139">
        <f t="shared" si="30"/>
        <v>10.212</v>
      </c>
      <c r="BG939" s="118">
        <v>69.3</v>
      </c>
      <c r="BH939" s="139">
        <f t="shared" si="31"/>
        <v>47.817</v>
      </c>
      <c r="BI939" s="118">
        <v>2.6</v>
      </c>
      <c r="BJ939" s="117" t="s">
        <v>792</v>
      </c>
      <c r="BK939" s="211" t="s">
        <v>409</v>
      </c>
      <c r="BL939" s="211" t="s">
        <v>409</v>
      </c>
      <c r="BM939" s="211">
        <v>115</v>
      </c>
      <c r="BN939" s="211">
        <v>14.8</v>
      </c>
      <c r="BO939" s="211">
        <v>85.2</v>
      </c>
      <c r="BP939" s="211" t="s">
        <v>409</v>
      </c>
      <c r="BQ939" s="211" t="s">
        <v>409</v>
      </c>
      <c r="BR939" s="211" t="s">
        <v>409</v>
      </c>
      <c r="BS939" s="211" t="s">
        <v>409</v>
      </c>
      <c r="BT939" s="210">
        <v>0</v>
      </c>
      <c r="BU939" s="116"/>
      <c r="BV939" s="138">
        <v>8.5000000000000006E-2</v>
      </c>
      <c r="BX939" s="137">
        <v>26.250595521676988</v>
      </c>
      <c r="BY939" s="136">
        <v>7.0162318840579704E-2</v>
      </c>
    </row>
    <row r="940" spans="1:77">
      <c r="A940" s="116">
        <v>187</v>
      </c>
      <c r="B940" s="116">
        <f>COUNTIFS($D$2:D940,D940,$F$2:F940,F940)</f>
        <v>1</v>
      </c>
      <c r="C940" s="189">
        <v>10852</v>
      </c>
      <c r="D940" s="154" t="s">
        <v>1428</v>
      </c>
      <c r="E940" s="152" t="s">
        <v>1253</v>
      </c>
      <c r="F940" s="152">
        <v>7258235325</v>
      </c>
      <c r="G940" s="152">
        <v>47</v>
      </c>
      <c r="H940" s="152" t="s">
        <v>1427</v>
      </c>
      <c r="I940" s="152" t="s">
        <v>1426</v>
      </c>
      <c r="J940" s="153" t="s">
        <v>812</v>
      </c>
      <c r="K940" s="152" t="s">
        <v>670</v>
      </c>
      <c r="L940" s="152">
        <v>16</v>
      </c>
      <c r="M940" s="152">
        <v>1</v>
      </c>
      <c r="N940" s="152" t="s">
        <v>409</v>
      </c>
      <c r="P940" s="152" t="s">
        <v>1414</v>
      </c>
      <c r="S940" s="201"/>
      <c r="T940" s="201"/>
      <c r="U940" s="201"/>
      <c r="V940" s="202" t="s">
        <v>1407</v>
      </c>
      <c r="W940" s="202"/>
      <c r="X940" s="201"/>
      <c r="Y940" s="200"/>
      <c r="AA940" s="116" t="s">
        <v>1380</v>
      </c>
      <c r="AC940" s="209">
        <v>73</v>
      </c>
      <c r="AD940" s="148">
        <v>1200</v>
      </c>
      <c r="AG940" s="127" t="s">
        <v>781</v>
      </c>
      <c r="AH940" s="126">
        <v>54.2</v>
      </c>
      <c r="AI940" s="125">
        <v>38.6</v>
      </c>
      <c r="AJ940" s="124">
        <v>6.9</v>
      </c>
      <c r="AK940" s="116">
        <v>49.2</v>
      </c>
      <c r="AL940" s="123">
        <v>1.5</v>
      </c>
      <c r="AM940" s="116">
        <v>2.7</v>
      </c>
      <c r="AN940" s="116" t="s">
        <v>124</v>
      </c>
      <c r="AO940" s="122">
        <v>15.8</v>
      </c>
      <c r="AP940" s="119" t="s">
        <v>124</v>
      </c>
      <c r="AQ940" s="116">
        <v>49.8</v>
      </c>
      <c r="AR940" s="116">
        <v>50.2</v>
      </c>
      <c r="AS940" s="142">
        <f t="shared" si="26"/>
        <v>0.99203187250996006</v>
      </c>
      <c r="AT940" s="120">
        <v>0.5</v>
      </c>
      <c r="AU940" s="116" t="s">
        <v>124</v>
      </c>
      <c r="AV940" s="116">
        <v>60.9</v>
      </c>
      <c r="AW940" s="119">
        <v>66.599999999999994</v>
      </c>
      <c r="AX940" s="140">
        <f t="shared" si="33"/>
        <v>29.374600000000001</v>
      </c>
      <c r="AY940" s="118">
        <v>93.8</v>
      </c>
      <c r="AZ940" s="118">
        <v>19668</v>
      </c>
      <c r="BA940" s="140">
        <f t="shared" si="32"/>
        <v>6.2000000000000028</v>
      </c>
      <c r="BB940" s="140">
        <f t="shared" si="34"/>
        <v>38.445599999999999</v>
      </c>
      <c r="BC940" s="118">
        <v>28.9</v>
      </c>
      <c r="BD940" s="139">
        <f t="shared" si="29"/>
        <v>11.1554</v>
      </c>
      <c r="BE940" s="118">
        <v>47.2</v>
      </c>
      <c r="BF940" s="139">
        <f t="shared" si="30"/>
        <v>18.219200000000001</v>
      </c>
      <c r="BG940" s="118">
        <v>23.5</v>
      </c>
      <c r="BH940" s="139">
        <f t="shared" si="31"/>
        <v>9.0709999999999997</v>
      </c>
      <c r="BI940" s="118">
        <v>0.8</v>
      </c>
      <c r="BJ940" s="117" t="s">
        <v>173</v>
      </c>
      <c r="BK940" s="211" t="s">
        <v>409</v>
      </c>
      <c r="BL940" s="211" t="s">
        <v>409</v>
      </c>
      <c r="BM940" s="211" t="s">
        <v>409</v>
      </c>
      <c r="BN940" s="211" t="s">
        <v>409</v>
      </c>
      <c r="BO940" s="211" t="s">
        <v>409</v>
      </c>
      <c r="BP940" s="211" t="s">
        <v>409</v>
      </c>
      <c r="BQ940" s="211" t="s">
        <v>409</v>
      </c>
      <c r="BR940" s="211" t="s">
        <v>409</v>
      </c>
      <c r="BS940" s="211" t="s">
        <v>409</v>
      </c>
      <c r="BT940" s="211" t="s">
        <v>409</v>
      </c>
      <c r="BU940" s="116"/>
      <c r="BV940" s="138">
        <v>7.2999999999999995E-2</v>
      </c>
      <c r="BX940" s="137">
        <v>18.422796554009278</v>
      </c>
      <c r="BY940" s="136">
        <v>7.083440000000002E-2</v>
      </c>
    </row>
    <row r="941" spans="1:77">
      <c r="A941" s="116">
        <v>188</v>
      </c>
      <c r="B941" s="116">
        <f>COUNTIFS($D$2:D941,D941,$F$2:F941,F941)</f>
        <v>1</v>
      </c>
      <c r="C941" s="189">
        <v>10853</v>
      </c>
      <c r="D941" s="154" t="s">
        <v>360</v>
      </c>
      <c r="E941" s="152" t="s">
        <v>838</v>
      </c>
      <c r="F941" s="152">
        <v>5806241705</v>
      </c>
      <c r="G941" s="152">
        <v>61</v>
      </c>
      <c r="H941" s="152" t="s">
        <v>1425</v>
      </c>
      <c r="I941" s="152" t="s">
        <v>55</v>
      </c>
      <c r="J941" s="153" t="s">
        <v>812</v>
      </c>
      <c r="K941" s="152" t="s">
        <v>670</v>
      </c>
      <c r="L941" s="152">
        <v>20</v>
      </c>
      <c r="M941" s="152" t="s">
        <v>828</v>
      </c>
      <c r="N941" s="152" t="s">
        <v>409</v>
      </c>
      <c r="P941" s="152" t="s">
        <v>1414</v>
      </c>
      <c r="S941" s="201"/>
      <c r="T941" s="201"/>
      <c r="U941" s="201"/>
      <c r="V941" s="202" t="s">
        <v>1407</v>
      </c>
      <c r="W941" s="202"/>
      <c r="X941" s="201"/>
      <c r="Y941" s="200"/>
      <c r="Z941" s="112" t="s">
        <v>1244</v>
      </c>
      <c r="AA941" s="116" t="s">
        <v>901</v>
      </c>
      <c r="AC941" s="209">
        <v>397.8</v>
      </c>
      <c r="AD941" s="148">
        <v>7900</v>
      </c>
      <c r="AG941" s="127" t="s">
        <v>777</v>
      </c>
      <c r="AH941" s="126">
        <v>46.3</v>
      </c>
      <c r="AI941" s="125">
        <v>16.7</v>
      </c>
      <c r="AJ941" s="124">
        <v>35.700000000000003</v>
      </c>
      <c r="AK941" s="116">
        <v>42.8</v>
      </c>
      <c r="AL941" s="123">
        <v>1.2</v>
      </c>
      <c r="AM941" s="116">
        <v>2.5</v>
      </c>
      <c r="AN941" s="116" t="s">
        <v>124</v>
      </c>
      <c r="AO941" s="122">
        <v>19.399999999999999</v>
      </c>
      <c r="AP941" s="119" t="s">
        <v>124</v>
      </c>
      <c r="AQ941" s="116">
        <v>81.599999999999994</v>
      </c>
      <c r="AR941" s="116">
        <v>18.399999999999999</v>
      </c>
      <c r="AS941" s="142">
        <f t="shared" si="26"/>
        <v>4.4347826086956523</v>
      </c>
      <c r="AT941" s="120">
        <v>1.2</v>
      </c>
      <c r="AU941" s="116" t="s">
        <v>124</v>
      </c>
      <c r="AV941" s="116">
        <v>61</v>
      </c>
      <c r="AW941" s="119">
        <v>44.2</v>
      </c>
      <c r="AX941" s="140">
        <f t="shared" si="33"/>
        <v>7.1642999999999999</v>
      </c>
      <c r="AY941" s="118">
        <v>83</v>
      </c>
      <c r="AZ941" s="118">
        <v>11120</v>
      </c>
      <c r="BA941" s="140">
        <f t="shared" si="32"/>
        <v>17</v>
      </c>
      <c r="BB941" s="140">
        <f t="shared" si="34"/>
        <v>16.265799999999999</v>
      </c>
      <c r="BC941" s="118">
        <v>11.7</v>
      </c>
      <c r="BD941" s="139">
        <f t="shared" si="29"/>
        <v>1.9539</v>
      </c>
      <c r="BE941" s="118">
        <v>31.2</v>
      </c>
      <c r="BF941" s="139">
        <f t="shared" si="30"/>
        <v>5.2103999999999999</v>
      </c>
      <c r="BG941" s="118">
        <v>54.5</v>
      </c>
      <c r="BH941" s="139">
        <f t="shared" si="31"/>
        <v>9.1014999999999997</v>
      </c>
      <c r="BI941" s="118">
        <v>0.8</v>
      </c>
      <c r="BJ941" s="117" t="s">
        <v>790</v>
      </c>
      <c r="BK941" s="211" t="s">
        <v>409</v>
      </c>
      <c r="BL941" s="211" t="s">
        <v>409</v>
      </c>
      <c r="BM941" s="211" t="s">
        <v>409</v>
      </c>
      <c r="BN941" s="211" t="s">
        <v>409</v>
      </c>
      <c r="BO941" s="211" t="s">
        <v>409</v>
      </c>
      <c r="BP941" s="211" t="s">
        <v>409</v>
      </c>
      <c r="BQ941" s="211" t="s">
        <v>409</v>
      </c>
      <c r="BR941" s="211" t="s">
        <v>409</v>
      </c>
      <c r="BS941" s="211" t="s">
        <v>409</v>
      </c>
      <c r="BT941" s="211" t="s">
        <v>409</v>
      </c>
      <c r="BU941" s="116"/>
      <c r="BV941" s="138">
        <v>0.39779999999999999</v>
      </c>
      <c r="BX941" s="137">
        <v>20.971794264043613</v>
      </c>
      <c r="BY941" s="136">
        <v>0.56375853963490874</v>
      </c>
    </row>
    <row r="942" spans="1:77">
      <c r="A942" s="116">
        <v>189</v>
      </c>
      <c r="B942" s="116">
        <f>COUNTIFS($D$2:D942,D942,$F$2:F942,F942)</f>
        <v>3</v>
      </c>
      <c r="C942" s="189">
        <v>10854</v>
      </c>
      <c r="D942" s="154" t="s">
        <v>1243</v>
      </c>
      <c r="E942" s="152" t="s">
        <v>834</v>
      </c>
      <c r="F942" s="152">
        <v>490406010</v>
      </c>
      <c r="G942" s="152">
        <v>70</v>
      </c>
      <c r="H942" s="152" t="s">
        <v>1425</v>
      </c>
      <c r="I942" s="152" t="s">
        <v>1424</v>
      </c>
      <c r="J942" s="194" t="s">
        <v>1031</v>
      </c>
      <c r="K942" s="152" t="s">
        <v>670</v>
      </c>
      <c r="L942" s="152">
        <v>10</v>
      </c>
      <c r="M942" s="152" t="s">
        <v>881</v>
      </c>
      <c r="N942" s="152" t="s">
        <v>822</v>
      </c>
      <c r="P942" s="152" t="s">
        <v>1414</v>
      </c>
      <c r="S942" s="201"/>
      <c r="T942" s="201"/>
      <c r="U942" s="201"/>
      <c r="V942" s="202" t="s">
        <v>1407</v>
      </c>
      <c r="W942" s="202"/>
      <c r="X942" s="201"/>
      <c r="Y942" s="200"/>
      <c r="AA942" s="116" t="s">
        <v>901</v>
      </c>
      <c r="AC942" s="209">
        <v>41.9</v>
      </c>
      <c r="AD942" s="148">
        <v>419</v>
      </c>
      <c r="AG942" s="127" t="s">
        <v>1384</v>
      </c>
      <c r="AH942" s="126" t="s">
        <v>124</v>
      </c>
      <c r="AI942" s="125" t="s">
        <v>124</v>
      </c>
      <c r="AJ942" s="124" t="s">
        <v>124</v>
      </c>
      <c r="AK942" s="116" t="s">
        <v>124</v>
      </c>
      <c r="AL942" s="116" t="s">
        <v>124</v>
      </c>
      <c r="AM942" s="116" t="s">
        <v>124</v>
      </c>
      <c r="AN942" s="116" t="s">
        <v>124</v>
      </c>
      <c r="AO942" s="116" t="s">
        <v>124</v>
      </c>
      <c r="AP942" s="119" t="s">
        <v>124</v>
      </c>
      <c r="AQ942" s="116" t="s">
        <v>124</v>
      </c>
      <c r="AR942" s="116" t="s">
        <v>124</v>
      </c>
      <c r="AS942" s="142" t="s">
        <v>124</v>
      </c>
      <c r="AT942" s="120" t="s">
        <v>124</v>
      </c>
      <c r="AU942" s="116" t="s">
        <v>124</v>
      </c>
      <c r="AV942" s="116" t="s">
        <v>124</v>
      </c>
      <c r="AW942" s="119" t="s">
        <v>124</v>
      </c>
      <c r="AX942" s="140" t="s">
        <v>124</v>
      </c>
      <c r="AY942" s="140" t="s">
        <v>124</v>
      </c>
      <c r="AZ942" s="140" t="s">
        <v>124</v>
      </c>
      <c r="BA942" s="140" t="s">
        <v>124</v>
      </c>
      <c r="BB942" s="140" t="s">
        <v>124</v>
      </c>
      <c r="BC942" s="140" t="s">
        <v>124</v>
      </c>
      <c r="BD942" s="140" t="s">
        <v>124</v>
      </c>
      <c r="BE942" s="140" t="s">
        <v>124</v>
      </c>
      <c r="BF942" s="140" t="s">
        <v>124</v>
      </c>
      <c r="BG942" s="140" t="s">
        <v>124</v>
      </c>
      <c r="BH942" s="140" t="s">
        <v>124</v>
      </c>
      <c r="BI942" s="140" t="s">
        <v>124</v>
      </c>
      <c r="BJ942" s="117" t="s">
        <v>124</v>
      </c>
      <c r="BK942" s="211">
        <v>43</v>
      </c>
      <c r="BL942" s="211" t="s">
        <v>409</v>
      </c>
      <c r="BM942" s="211">
        <v>110</v>
      </c>
      <c r="BN942" s="211">
        <v>18.2</v>
      </c>
      <c r="BO942" s="211">
        <v>81.8</v>
      </c>
      <c r="BP942" s="211" t="s">
        <v>409</v>
      </c>
      <c r="BQ942" s="211" t="s">
        <v>409</v>
      </c>
      <c r="BR942" s="211" t="s">
        <v>409</v>
      </c>
      <c r="BS942" s="211" t="s">
        <v>409</v>
      </c>
      <c r="BT942" s="211" t="s">
        <v>409</v>
      </c>
      <c r="BU942" s="116"/>
      <c r="BV942" s="138">
        <v>4.19E-2</v>
      </c>
      <c r="BX942" s="137">
        <v>20.172413793103448</v>
      </c>
      <c r="BY942" s="136">
        <v>5.9623200000000008E-2</v>
      </c>
    </row>
    <row r="943" spans="1:77">
      <c r="A943" s="116">
        <v>190</v>
      </c>
      <c r="B943" s="116">
        <f>COUNTIFS($D$2:D943,D943,$F$2:F943,F943)</f>
        <v>1</v>
      </c>
      <c r="C943" s="189">
        <v>10858</v>
      </c>
      <c r="D943" s="154" t="s">
        <v>497</v>
      </c>
      <c r="E943" s="152" t="s">
        <v>1074</v>
      </c>
      <c r="F943" s="152">
        <v>6801260719</v>
      </c>
      <c r="G943" s="152">
        <v>51</v>
      </c>
      <c r="H943" s="152" t="s">
        <v>1420</v>
      </c>
      <c r="I943" s="152" t="s">
        <v>163</v>
      </c>
      <c r="J943" s="153" t="s">
        <v>812</v>
      </c>
      <c r="K943" s="152" t="s">
        <v>670</v>
      </c>
      <c r="L943" s="152">
        <v>12</v>
      </c>
      <c r="M943" s="152" t="s">
        <v>828</v>
      </c>
      <c r="N943" s="152" t="s">
        <v>409</v>
      </c>
      <c r="P943" s="152" t="s">
        <v>1414</v>
      </c>
      <c r="S943" s="201"/>
      <c r="T943" s="201"/>
      <c r="U943" s="201"/>
      <c r="V943" s="202" t="s">
        <v>1407</v>
      </c>
      <c r="W943" s="202"/>
      <c r="X943" s="201"/>
      <c r="Y943" s="200"/>
      <c r="AA943" s="116" t="s">
        <v>1380</v>
      </c>
      <c r="AC943" s="209">
        <v>1786</v>
      </c>
      <c r="AD943" s="148">
        <v>21440</v>
      </c>
      <c r="AG943" s="127" t="s">
        <v>781</v>
      </c>
      <c r="AH943" s="126">
        <v>83.4</v>
      </c>
      <c r="AI943" s="125">
        <v>12.5</v>
      </c>
      <c r="AJ943" s="124">
        <v>1.1000000000000001</v>
      </c>
      <c r="AK943" s="116">
        <v>80</v>
      </c>
      <c r="AL943" s="123">
        <v>1.5</v>
      </c>
      <c r="AM943" s="116">
        <v>1.8</v>
      </c>
      <c r="AN943" s="116" t="s">
        <v>124</v>
      </c>
      <c r="AO943" s="122">
        <v>12.7</v>
      </c>
      <c r="AP943" s="119" t="s">
        <v>124</v>
      </c>
      <c r="AQ943" s="116">
        <v>58.3</v>
      </c>
      <c r="AR943" s="116">
        <v>41.7</v>
      </c>
      <c r="AS943" s="142">
        <f t="shared" ref="AS943:AS956" si="35">AQ943/AR943</f>
        <v>1.398081534772182</v>
      </c>
      <c r="AT943" s="120">
        <v>0.5</v>
      </c>
      <c r="AU943" s="116" t="s">
        <v>124</v>
      </c>
      <c r="AV943" s="116">
        <v>58.3</v>
      </c>
      <c r="AW943" s="119">
        <v>41.7</v>
      </c>
      <c r="AX943" s="140">
        <f t="shared" ref="AX943:AX956" si="36">BD943+BF943</f>
        <v>8.9875000000000007</v>
      </c>
      <c r="AY943" s="118">
        <v>76.7</v>
      </c>
      <c r="AZ943" s="118">
        <v>20715</v>
      </c>
      <c r="BA943" s="140">
        <f t="shared" ref="BA943:BA956" si="37">100-AY943</f>
        <v>23.299999999999997</v>
      </c>
      <c r="BB943" s="140">
        <f t="shared" ref="BB943:BB956" si="38">BD943+BF943+BH943</f>
        <v>12.2125</v>
      </c>
      <c r="BC943" s="118">
        <v>50.9</v>
      </c>
      <c r="BD943" s="139">
        <f t="shared" ref="BD943:BD956" si="39">BC943*AI943/100</f>
        <v>6.3624999999999998</v>
      </c>
      <c r="BE943" s="118">
        <v>21</v>
      </c>
      <c r="BF943" s="139">
        <f t="shared" ref="BF943:BF956" si="40">BE943*AI943/100</f>
        <v>2.625</v>
      </c>
      <c r="BG943" s="118">
        <v>25.8</v>
      </c>
      <c r="BH943" s="139">
        <f t="shared" ref="BH943:BH956" si="41">BG943*AI943/100</f>
        <v>3.2250000000000001</v>
      </c>
      <c r="BI943" s="118">
        <v>0.9</v>
      </c>
      <c r="BJ943" s="117" t="s">
        <v>793</v>
      </c>
      <c r="BK943" s="211" t="s">
        <v>409</v>
      </c>
      <c r="BL943" s="211" t="s">
        <v>409</v>
      </c>
      <c r="BM943" s="211" t="s">
        <v>409</v>
      </c>
      <c r="BN943" s="211" t="s">
        <v>409</v>
      </c>
      <c r="BO943" s="211" t="s">
        <v>409</v>
      </c>
      <c r="BP943" s="211" t="s">
        <v>409</v>
      </c>
      <c r="BQ943" s="211" t="s">
        <v>409</v>
      </c>
      <c r="BR943" s="211" t="s">
        <v>409</v>
      </c>
      <c r="BS943" s="211" t="s">
        <v>409</v>
      </c>
      <c r="BT943" s="211" t="s">
        <v>409</v>
      </c>
      <c r="BU943" s="116"/>
      <c r="BV943" s="138">
        <v>1.786</v>
      </c>
      <c r="BX943" s="137">
        <v>32.781880147685314</v>
      </c>
      <c r="BY943" s="136">
        <v>1.7646174000000003</v>
      </c>
    </row>
    <row r="944" spans="1:77">
      <c r="A944" s="116">
        <v>191</v>
      </c>
      <c r="B944" s="116">
        <f>COUNTIFS($D$2:D944,D944,$F$2:F944,F944)</f>
        <v>1</v>
      </c>
      <c r="C944" s="189">
        <v>10859</v>
      </c>
      <c r="D944" s="154" t="s">
        <v>1423</v>
      </c>
      <c r="E944" s="152" t="s">
        <v>1422</v>
      </c>
      <c r="F944" s="152">
        <v>6712190012</v>
      </c>
      <c r="G944" s="152">
        <v>52</v>
      </c>
      <c r="H944" s="152" t="s">
        <v>1420</v>
      </c>
      <c r="I944" s="152" t="s">
        <v>163</v>
      </c>
      <c r="J944" s="194" t="s">
        <v>1230</v>
      </c>
      <c r="K944" s="152" t="s">
        <v>670</v>
      </c>
      <c r="L944" s="152">
        <v>4</v>
      </c>
      <c r="M944" s="152" t="s">
        <v>1261</v>
      </c>
      <c r="N944" s="152" t="s">
        <v>409</v>
      </c>
      <c r="P944" s="152" t="s">
        <v>1414</v>
      </c>
      <c r="S944" s="201"/>
      <c r="T944" s="201"/>
      <c r="U944" s="201"/>
      <c r="V944" s="202" t="s">
        <v>1407</v>
      </c>
      <c r="W944" s="202"/>
      <c r="X944" s="201"/>
      <c r="Y944" s="200"/>
      <c r="AA944" s="116" t="s">
        <v>1380</v>
      </c>
      <c r="AC944" s="209">
        <v>64.2</v>
      </c>
      <c r="AD944" s="148">
        <v>257</v>
      </c>
      <c r="AG944" s="127" t="s">
        <v>801</v>
      </c>
      <c r="AH944" s="126">
        <v>23.1</v>
      </c>
      <c r="AI944" s="125">
        <v>24.6</v>
      </c>
      <c r="AJ944" s="124">
        <v>48.8</v>
      </c>
      <c r="AK944" s="116">
        <v>21.6</v>
      </c>
      <c r="AL944" s="123">
        <v>0.3</v>
      </c>
      <c r="AM944" s="116">
        <v>1.4</v>
      </c>
      <c r="AN944" s="116" t="s">
        <v>124</v>
      </c>
      <c r="AO944" s="122">
        <v>42.1</v>
      </c>
      <c r="AP944" s="119" t="s">
        <v>124</v>
      </c>
      <c r="AQ944" s="116">
        <v>45.3</v>
      </c>
      <c r="AR944" s="116">
        <v>54.7</v>
      </c>
      <c r="AS944" s="142">
        <f t="shared" si="35"/>
        <v>0.82815356489945147</v>
      </c>
      <c r="AT944" s="120">
        <v>0.1</v>
      </c>
      <c r="AU944" s="116" t="s">
        <v>124</v>
      </c>
      <c r="AV944" s="116">
        <v>60.4</v>
      </c>
      <c r="AW944" s="119">
        <v>73.7</v>
      </c>
      <c r="AX944" s="140">
        <f t="shared" si="36"/>
        <v>13.776</v>
      </c>
      <c r="AY944" s="118">
        <v>91.4</v>
      </c>
      <c r="AZ944" s="118">
        <v>14250</v>
      </c>
      <c r="BA944" s="140">
        <f t="shared" si="37"/>
        <v>8.5999999999999943</v>
      </c>
      <c r="BB944" s="140">
        <f t="shared" si="38"/>
        <v>24.009599999999999</v>
      </c>
      <c r="BC944" s="118">
        <v>24.6</v>
      </c>
      <c r="BD944" s="139">
        <f t="shared" si="39"/>
        <v>6.0516000000000005</v>
      </c>
      <c r="BE944" s="118">
        <v>31.4</v>
      </c>
      <c r="BF944" s="139">
        <f t="shared" si="40"/>
        <v>7.7244000000000002</v>
      </c>
      <c r="BG944" s="118">
        <v>41.6</v>
      </c>
      <c r="BH944" s="139">
        <f t="shared" si="41"/>
        <v>10.233600000000001</v>
      </c>
      <c r="BI944" s="118">
        <v>0.21</v>
      </c>
      <c r="BJ944" s="117" t="s">
        <v>786</v>
      </c>
      <c r="BK944" s="211" t="s">
        <v>409</v>
      </c>
      <c r="BL944" s="211" t="s">
        <v>409</v>
      </c>
      <c r="BM944" s="211" t="s">
        <v>409</v>
      </c>
      <c r="BN944" s="211" t="s">
        <v>409</v>
      </c>
      <c r="BO944" s="211" t="s">
        <v>409</v>
      </c>
      <c r="BP944" s="211" t="s">
        <v>409</v>
      </c>
      <c r="BQ944" s="211" t="s">
        <v>409</v>
      </c>
      <c r="BR944" s="211" t="s">
        <v>409</v>
      </c>
      <c r="BS944" s="211" t="s">
        <v>409</v>
      </c>
      <c r="BT944" s="211" t="s">
        <v>409</v>
      </c>
      <c r="BU944" s="116"/>
      <c r="BV944" s="138">
        <v>6.4200000000000007E-2</v>
      </c>
      <c r="BX944" s="137">
        <v>5.4167951485250283</v>
      </c>
      <c r="BY944" s="136">
        <v>6.7139800000000013E-2</v>
      </c>
    </row>
    <row r="945" spans="1:77">
      <c r="A945" s="116">
        <v>192</v>
      </c>
      <c r="B945" s="116">
        <f>COUNTIFS($D$2:D945,D945,$F$2:F945,F945)</f>
        <v>1</v>
      </c>
      <c r="C945" s="189">
        <v>10860</v>
      </c>
      <c r="D945" s="154" t="s">
        <v>1421</v>
      </c>
      <c r="E945" s="152" t="s">
        <v>1001</v>
      </c>
      <c r="F945" s="152">
        <v>7005295880</v>
      </c>
      <c r="G945" s="152">
        <v>49</v>
      </c>
      <c r="H945" s="152" t="s">
        <v>1420</v>
      </c>
      <c r="I945" s="152" t="s">
        <v>164</v>
      </c>
      <c r="J945" s="194" t="s">
        <v>1230</v>
      </c>
      <c r="K945" s="152" t="s">
        <v>670</v>
      </c>
      <c r="L945" s="152">
        <v>8</v>
      </c>
      <c r="M945" s="152" t="s">
        <v>1261</v>
      </c>
      <c r="N945" s="152" t="s">
        <v>409</v>
      </c>
      <c r="P945" s="152" t="s">
        <v>1414</v>
      </c>
      <c r="S945" s="201"/>
      <c r="T945" s="201"/>
      <c r="U945" s="201"/>
      <c r="V945" s="202" t="s">
        <v>1407</v>
      </c>
      <c r="W945" s="202"/>
      <c r="X945" s="201"/>
      <c r="Y945" s="200"/>
      <c r="AA945" s="116" t="s">
        <v>1380</v>
      </c>
      <c r="AC945" s="209">
        <v>55.3</v>
      </c>
      <c r="AD945" s="148">
        <v>442</v>
      </c>
      <c r="AG945" s="127" t="s">
        <v>801</v>
      </c>
      <c r="AH945" s="126">
        <v>39</v>
      </c>
      <c r="AI945" s="125">
        <v>49.7</v>
      </c>
      <c r="AJ945" s="124">
        <v>10.9</v>
      </c>
      <c r="AK945" s="116">
        <v>38.4</v>
      </c>
      <c r="AL945" s="123">
        <v>0.5</v>
      </c>
      <c r="AM945" s="116">
        <v>1.4</v>
      </c>
      <c r="AN945" s="116" t="s">
        <v>124</v>
      </c>
      <c r="AO945" s="122">
        <v>33.299999999999997</v>
      </c>
      <c r="AP945" s="119" t="s">
        <v>124</v>
      </c>
      <c r="AQ945" s="116">
        <v>19.899999999999999</v>
      </c>
      <c r="AR945" s="116">
        <v>80.099999999999994</v>
      </c>
      <c r="AS945" s="142">
        <f t="shared" si="35"/>
        <v>0.24843945068664169</v>
      </c>
      <c r="AT945" s="120">
        <v>0.1</v>
      </c>
      <c r="AU945" s="116" t="s">
        <v>124</v>
      </c>
      <c r="AV945" s="116">
        <v>50.6</v>
      </c>
      <c r="AW945" s="119">
        <v>41.9</v>
      </c>
      <c r="AX945" s="140">
        <f t="shared" si="36"/>
        <v>22.017099999999999</v>
      </c>
      <c r="AY945" s="118">
        <v>95.5</v>
      </c>
      <c r="AZ945" s="118">
        <v>15030</v>
      </c>
      <c r="BA945" s="140">
        <f t="shared" si="37"/>
        <v>4.5</v>
      </c>
      <c r="BB945" s="140">
        <f t="shared" si="38"/>
        <v>49.153300000000002</v>
      </c>
      <c r="BC945" s="118">
        <v>25.2</v>
      </c>
      <c r="BD945" s="139">
        <f t="shared" si="39"/>
        <v>12.5244</v>
      </c>
      <c r="BE945" s="118">
        <v>19.100000000000001</v>
      </c>
      <c r="BF945" s="139">
        <f t="shared" si="40"/>
        <v>9.492700000000001</v>
      </c>
      <c r="BG945" s="118">
        <v>54.6</v>
      </c>
      <c r="BH945" s="139">
        <f t="shared" si="41"/>
        <v>27.136200000000002</v>
      </c>
      <c r="BI945" s="118">
        <v>0.26</v>
      </c>
      <c r="BJ945" s="116" t="s">
        <v>792</v>
      </c>
      <c r="BK945" s="211" t="s">
        <v>409</v>
      </c>
      <c r="BL945" s="211" t="s">
        <v>409</v>
      </c>
      <c r="BM945" s="211" t="s">
        <v>409</v>
      </c>
      <c r="BN945" s="211" t="s">
        <v>409</v>
      </c>
      <c r="BO945" s="211" t="s">
        <v>409</v>
      </c>
      <c r="BP945" s="211" t="s">
        <v>409</v>
      </c>
      <c r="BQ945" s="211" t="s">
        <v>409</v>
      </c>
      <c r="BR945" s="211" t="s">
        <v>409</v>
      </c>
      <c r="BS945" s="211" t="s">
        <v>409</v>
      </c>
      <c r="BT945" s="211" t="s">
        <v>409</v>
      </c>
      <c r="BU945" s="116"/>
      <c r="BV945" s="138">
        <v>5.5299999999999995E-2</v>
      </c>
      <c r="BX945" s="137">
        <v>8.9768510337515455</v>
      </c>
      <c r="BY945" s="136">
        <v>6.4719200000000005E-2</v>
      </c>
    </row>
    <row r="946" spans="1:77">
      <c r="A946" s="116">
        <v>193</v>
      </c>
      <c r="B946" s="116">
        <f>COUNTIFS($D$2:D946,D946,$F$2:F946,F946)</f>
        <v>1</v>
      </c>
      <c r="C946" s="189">
        <v>10885</v>
      </c>
      <c r="D946" s="154" t="s">
        <v>361</v>
      </c>
      <c r="E946" s="152" t="s">
        <v>838</v>
      </c>
      <c r="F946" s="152">
        <v>6704290626</v>
      </c>
      <c r="G946" s="152">
        <f t="shared" ref="G946:G962" si="42">LEFT(H946,4)-CONCATENATE(19,LEFT(F946,2))</f>
        <v>52</v>
      </c>
      <c r="H946" s="152" t="s">
        <v>1418</v>
      </c>
      <c r="I946" s="152" t="s">
        <v>60</v>
      </c>
      <c r="J946" s="153" t="s">
        <v>812</v>
      </c>
      <c r="K946" s="152" t="s">
        <v>670</v>
      </c>
      <c r="L946" s="152">
        <v>12</v>
      </c>
      <c r="M946" s="152" t="s">
        <v>828</v>
      </c>
      <c r="N946" s="152" t="s">
        <v>409</v>
      </c>
      <c r="P946" s="152" t="s">
        <v>1414</v>
      </c>
      <c r="S946" s="201"/>
      <c r="T946" s="201"/>
      <c r="U946" s="201"/>
      <c r="V946" s="202" t="s">
        <v>1407</v>
      </c>
      <c r="W946" s="202"/>
      <c r="X946" s="201"/>
      <c r="Y946" s="200"/>
      <c r="Z946" s="112" t="s">
        <v>1244</v>
      </c>
      <c r="AA946" s="116" t="s">
        <v>1396</v>
      </c>
      <c r="AC946" s="148">
        <v>40858</v>
      </c>
      <c r="AD946" s="148">
        <v>490300</v>
      </c>
      <c r="AE946" s="112"/>
      <c r="AF946" s="112"/>
      <c r="AG946" s="112" t="s">
        <v>777</v>
      </c>
      <c r="AH946" s="126">
        <v>1.8</v>
      </c>
      <c r="AI946" s="125">
        <v>1.7</v>
      </c>
      <c r="AJ946" s="124">
        <v>96</v>
      </c>
      <c r="AK946" s="116">
        <v>1.6</v>
      </c>
      <c r="AL946" s="123">
        <v>0</v>
      </c>
      <c r="AM946" s="116">
        <v>1.3</v>
      </c>
      <c r="AN946" s="116" t="s">
        <v>124</v>
      </c>
      <c r="AO946" s="122">
        <v>26.1</v>
      </c>
      <c r="AP946" s="119" t="s">
        <v>124</v>
      </c>
      <c r="AQ946" s="116">
        <v>85.4</v>
      </c>
      <c r="AR946" s="116">
        <v>14.6</v>
      </c>
      <c r="AS946" s="142">
        <f t="shared" si="35"/>
        <v>5.8493150684931514</v>
      </c>
      <c r="AT946" s="120">
        <v>0.2</v>
      </c>
      <c r="AU946" s="116" t="s">
        <v>124</v>
      </c>
      <c r="AV946" s="116">
        <v>10.4</v>
      </c>
      <c r="AW946" s="119">
        <v>4.4000000000000004</v>
      </c>
      <c r="AX946" s="140">
        <f t="shared" si="36"/>
        <v>1.2069999999999999</v>
      </c>
      <c r="AY946" s="118">
        <v>94</v>
      </c>
      <c r="AZ946" s="118">
        <v>22184</v>
      </c>
      <c r="BA946" s="140">
        <f t="shared" si="37"/>
        <v>6</v>
      </c>
      <c r="BB946" s="140">
        <f t="shared" si="38"/>
        <v>1.6659999999999999</v>
      </c>
      <c r="BC946" s="118">
        <v>29.7</v>
      </c>
      <c r="BD946" s="139">
        <f t="shared" si="39"/>
        <v>0.5048999999999999</v>
      </c>
      <c r="BE946" s="118">
        <v>41.3</v>
      </c>
      <c r="BF946" s="139">
        <f t="shared" si="40"/>
        <v>0.70209999999999995</v>
      </c>
      <c r="BG946" s="118">
        <v>27</v>
      </c>
      <c r="BH946" s="139">
        <f t="shared" si="41"/>
        <v>0.45899999999999996</v>
      </c>
      <c r="BI946" s="118">
        <v>0.01</v>
      </c>
      <c r="BJ946" s="117" t="s">
        <v>778</v>
      </c>
      <c r="BK946" s="211">
        <v>81.3</v>
      </c>
      <c r="BL946" s="211" t="s">
        <v>409</v>
      </c>
      <c r="BM946" s="211">
        <v>44629</v>
      </c>
      <c r="BN946" s="211">
        <v>94.9</v>
      </c>
      <c r="BO946" s="211">
        <v>5.0999999999999996</v>
      </c>
      <c r="BP946" s="211" t="s">
        <v>409</v>
      </c>
      <c r="BQ946" s="211" t="s">
        <v>409</v>
      </c>
      <c r="BR946" s="211" t="s">
        <v>409</v>
      </c>
      <c r="BS946" s="211" t="s">
        <v>409</v>
      </c>
      <c r="BT946" s="210">
        <v>0</v>
      </c>
      <c r="BU946" s="116"/>
      <c r="BV946" s="138">
        <v>40.857999999999997</v>
      </c>
      <c r="BX946" s="137">
        <v>84.148521755543086</v>
      </c>
      <c r="BY946" s="136">
        <v>40.895145200000002</v>
      </c>
    </row>
    <row r="947" spans="1:77">
      <c r="A947" s="116">
        <v>194</v>
      </c>
      <c r="B947" s="116">
        <f>COUNTIFS($D$2:D947,D947,$F$2:F947,F947)</f>
        <v>1</v>
      </c>
      <c r="C947" s="189">
        <v>10886</v>
      </c>
      <c r="D947" s="154" t="s">
        <v>713</v>
      </c>
      <c r="E947" s="152" t="s">
        <v>1419</v>
      </c>
      <c r="F947" s="152">
        <v>5808100078</v>
      </c>
      <c r="G947" s="152">
        <f t="shared" si="42"/>
        <v>61</v>
      </c>
      <c r="H947" s="152" t="s">
        <v>1418</v>
      </c>
      <c r="I947" s="152" t="s">
        <v>714</v>
      </c>
      <c r="J947" s="153" t="s">
        <v>812</v>
      </c>
      <c r="K947" s="152" t="s">
        <v>670</v>
      </c>
      <c r="L947" s="152">
        <v>10</v>
      </c>
      <c r="M947" s="152" t="s">
        <v>1397</v>
      </c>
      <c r="N947" s="152" t="s">
        <v>409</v>
      </c>
      <c r="P947" s="152" t="s">
        <v>1414</v>
      </c>
      <c r="S947" s="201"/>
      <c r="T947" s="201"/>
      <c r="U947" s="201"/>
      <c r="V947" s="202" t="s">
        <v>1407</v>
      </c>
      <c r="W947" s="202"/>
      <c r="X947" s="201"/>
      <c r="Y947" s="200"/>
      <c r="AA947" s="116" t="s">
        <v>1396</v>
      </c>
      <c r="AC947" s="148">
        <v>155.30000000000001</v>
      </c>
      <c r="AD947" s="148">
        <v>1550</v>
      </c>
      <c r="AE947" s="112"/>
      <c r="AF947" s="112"/>
      <c r="AG947" s="112" t="s">
        <v>801</v>
      </c>
      <c r="AH947" s="126">
        <v>26.4</v>
      </c>
      <c r="AI947" s="125">
        <v>63.8</v>
      </c>
      <c r="AJ947" s="124">
        <v>9.4</v>
      </c>
      <c r="AK947" s="116">
        <v>23.8</v>
      </c>
      <c r="AL947" s="123">
        <v>0.4</v>
      </c>
      <c r="AM947" s="116">
        <v>1.4</v>
      </c>
      <c r="AN947" s="116" t="s">
        <v>124</v>
      </c>
      <c r="AO947" s="122">
        <v>56.4</v>
      </c>
      <c r="AP947" s="119" t="s">
        <v>124</v>
      </c>
      <c r="AQ947" s="116">
        <v>42.8</v>
      </c>
      <c r="AR947" s="116">
        <v>57.2</v>
      </c>
      <c r="AS947" s="142">
        <f t="shared" si="35"/>
        <v>0.74825174825174812</v>
      </c>
      <c r="AT947" s="120">
        <v>0.02</v>
      </c>
      <c r="AU947" s="116" t="s">
        <v>124</v>
      </c>
      <c r="AV947" s="116">
        <v>67.099999999999994</v>
      </c>
      <c r="AW947" s="119">
        <v>62</v>
      </c>
      <c r="AX947" s="140">
        <f t="shared" si="36"/>
        <v>49.253599999999992</v>
      </c>
      <c r="AY947" s="118">
        <v>94.9</v>
      </c>
      <c r="AZ947" s="118">
        <v>15819</v>
      </c>
      <c r="BA947" s="140">
        <f t="shared" si="37"/>
        <v>5.0999999999999943</v>
      </c>
      <c r="BB947" s="140">
        <f t="shared" si="38"/>
        <v>63.672399999999996</v>
      </c>
      <c r="BC947" s="118">
        <v>26.5</v>
      </c>
      <c r="BD947" s="139">
        <f t="shared" si="39"/>
        <v>16.906999999999996</v>
      </c>
      <c r="BE947" s="118">
        <v>50.7</v>
      </c>
      <c r="BF947" s="139">
        <f t="shared" si="40"/>
        <v>32.346599999999995</v>
      </c>
      <c r="BG947" s="118">
        <v>22.6</v>
      </c>
      <c r="BH947" s="139">
        <f t="shared" si="41"/>
        <v>14.418800000000001</v>
      </c>
      <c r="BI947" s="118">
        <v>0.5</v>
      </c>
      <c r="BJ947" s="117" t="s">
        <v>792</v>
      </c>
      <c r="BK947" s="214" t="s">
        <v>409</v>
      </c>
      <c r="BL947" s="214" t="s">
        <v>409</v>
      </c>
      <c r="BM947" s="214" t="s">
        <v>409</v>
      </c>
      <c r="BN947" s="214" t="s">
        <v>409</v>
      </c>
      <c r="BO947" s="214" t="s">
        <v>409</v>
      </c>
      <c r="BP947" s="214" t="s">
        <v>409</v>
      </c>
      <c r="BQ947" s="214" t="s">
        <v>409</v>
      </c>
      <c r="BR947" s="214" t="s">
        <v>409</v>
      </c>
      <c r="BS947" s="214" t="s">
        <v>409</v>
      </c>
      <c r="BT947" s="214" t="s">
        <v>409</v>
      </c>
      <c r="BU947" s="116"/>
      <c r="BV947" s="138">
        <v>0.15530000000000002</v>
      </c>
      <c r="BX947" s="137">
        <v>16.079393398751115</v>
      </c>
      <c r="BY947" s="136">
        <v>0.18371080000000001</v>
      </c>
    </row>
    <row r="948" spans="1:77">
      <c r="A948" s="116">
        <v>195</v>
      </c>
      <c r="B948" s="116">
        <f>COUNTIFS($D$2:D948,D948,$F$2:F948,F948)</f>
        <v>2</v>
      </c>
      <c r="C948" s="189">
        <v>10899</v>
      </c>
      <c r="D948" s="154" t="s">
        <v>361</v>
      </c>
      <c r="E948" s="152" t="s">
        <v>838</v>
      </c>
      <c r="F948" s="152">
        <v>6704290626</v>
      </c>
      <c r="G948" s="152">
        <f t="shared" si="42"/>
        <v>52</v>
      </c>
      <c r="H948" s="152" t="s">
        <v>1415</v>
      </c>
      <c r="I948" s="152" t="s">
        <v>60</v>
      </c>
      <c r="J948" s="153" t="s">
        <v>812</v>
      </c>
      <c r="K948" s="152" t="s">
        <v>670</v>
      </c>
      <c r="L948" s="152">
        <v>10</v>
      </c>
      <c r="M948" s="152" t="s">
        <v>881</v>
      </c>
      <c r="N948" s="152" t="s">
        <v>409</v>
      </c>
      <c r="P948" s="152" t="s">
        <v>1414</v>
      </c>
      <c r="S948" s="201"/>
      <c r="T948" s="201"/>
      <c r="U948" s="201"/>
      <c r="V948" s="202" t="s">
        <v>1407</v>
      </c>
      <c r="W948" s="202"/>
      <c r="X948" s="201"/>
      <c r="Y948" s="200"/>
      <c r="Z948" s="112" t="s">
        <v>1244</v>
      </c>
      <c r="AA948" s="116" t="s">
        <v>901</v>
      </c>
      <c r="AC948" s="148">
        <v>7164.3</v>
      </c>
      <c r="AD948" s="148">
        <v>7160</v>
      </c>
      <c r="AE948" s="112"/>
      <c r="AF948" s="112"/>
      <c r="AG948" s="112" t="s">
        <v>777</v>
      </c>
      <c r="AH948" s="126">
        <v>19.899999999999999</v>
      </c>
      <c r="AI948" s="125">
        <v>5.6</v>
      </c>
      <c r="AJ948" s="124">
        <v>73.7</v>
      </c>
      <c r="AK948" s="116">
        <v>18.899999999999999</v>
      </c>
      <c r="AL948" s="123">
        <v>0.5</v>
      </c>
      <c r="AM948" s="116">
        <v>2.6</v>
      </c>
      <c r="AN948" s="116" t="s">
        <v>124</v>
      </c>
      <c r="AO948" s="122">
        <v>16.899999999999999</v>
      </c>
      <c r="AP948" s="119" t="s">
        <v>124</v>
      </c>
      <c r="AQ948" s="116">
        <v>85.8</v>
      </c>
      <c r="AR948" s="116">
        <v>14.2</v>
      </c>
      <c r="AS948" s="142">
        <f t="shared" si="35"/>
        <v>6.042253521126761</v>
      </c>
      <c r="AT948" s="120">
        <v>0.7</v>
      </c>
      <c r="AU948" s="116" t="s">
        <v>124</v>
      </c>
      <c r="AV948" s="116">
        <v>15.5</v>
      </c>
      <c r="AW948" s="119">
        <v>14.1</v>
      </c>
      <c r="AX948" s="140">
        <f t="shared" si="36"/>
        <v>2.1895999999999995</v>
      </c>
      <c r="AY948" s="118">
        <v>64.8</v>
      </c>
      <c r="AZ948" s="118">
        <v>8993</v>
      </c>
      <c r="BA948" s="140">
        <f t="shared" si="37"/>
        <v>35.200000000000003</v>
      </c>
      <c r="BB948" s="140">
        <f t="shared" si="38"/>
        <v>5.4935999999999989</v>
      </c>
      <c r="BC948" s="118">
        <v>12</v>
      </c>
      <c r="BD948" s="139">
        <f t="shared" si="39"/>
        <v>0.67199999999999993</v>
      </c>
      <c r="BE948" s="118">
        <v>27.1</v>
      </c>
      <c r="BF948" s="139">
        <f t="shared" si="40"/>
        <v>1.5175999999999998</v>
      </c>
      <c r="BG948" s="118">
        <v>59</v>
      </c>
      <c r="BH948" s="139">
        <f t="shared" si="41"/>
        <v>3.3039999999999998</v>
      </c>
      <c r="BI948" s="118">
        <v>0.6</v>
      </c>
      <c r="BJ948" s="117" t="s">
        <v>790</v>
      </c>
      <c r="BK948" s="211">
        <v>6.8</v>
      </c>
      <c r="BL948" s="211" t="s">
        <v>409</v>
      </c>
      <c r="BM948" s="211">
        <v>49037</v>
      </c>
      <c r="BN948" s="211">
        <v>94.5</v>
      </c>
      <c r="BO948" s="211">
        <v>5.5</v>
      </c>
      <c r="BP948" s="211" t="s">
        <v>409</v>
      </c>
      <c r="BQ948" s="211" t="s">
        <v>409</v>
      </c>
      <c r="BR948" s="211" t="s">
        <v>409</v>
      </c>
      <c r="BS948" s="211" t="s">
        <v>409</v>
      </c>
      <c r="BT948" s="210" t="s">
        <v>409</v>
      </c>
      <c r="BU948" s="116"/>
      <c r="BV948" s="138">
        <v>7.1642999999999999</v>
      </c>
      <c r="BX948" s="137">
        <v>61.729162928851942</v>
      </c>
      <c r="BY948" s="136">
        <v>19.7248324</v>
      </c>
    </row>
    <row r="949" spans="1:77">
      <c r="A949" s="116">
        <v>196</v>
      </c>
      <c r="B949" s="116">
        <f>COUNTIFS($D$2:D949,D949,$F$2:F949,F949)</f>
        <v>1</v>
      </c>
      <c r="C949" s="189">
        <v>10900</v>
      </c>
      <c r="D949" s="154" t="s">
        <v>1417</v>
      </c>
      <c r="E949" s="152" t="s">
        <v>1416</v>
      </c>
      <c r="F949" s="152">
        <v>5459243240</v>
      </c>
      <c r="G949" s="152">
        <f t="shared" si="42"/>
        <v>65</v>
      </c>
      <c r="H949" s="152" t="s">
        <v>1415</v>
      </c>
      <c r="I949" s="152" t="s">
        <v>60</v>
      </c>
      <c r="J949" s="194" t="s">
        <v>1031</v>
      </c>
      <c r="K949" s="152" t="s">
        <v>670</v>
      </c>
      <c r="L949" s="152">
        <v>11</v>
      </c>
      <c r="M949" s="152" t="s">
        <v>919</v>
      </c>
      <c r="N949" s="152" t="s">
        <v>409</v>
      </c>
      <c r="P949" s="152" t="s">
        <v>1414</v>
      </c>
      <c r="S949" s="201"/>
      <c r="T949" s="201"/>
      <c r="U949" s="201"/>
      <c r="V949" s="202" t="s">
        <v>1407</v>
      </c>
      <c r="W949" s="202"/>
      <c r="X949" s="201"/>
      <c r="Y949" s="200"/>
      <c r="AA949" s="116" t="s">
        <v>901</v>
      </c>
      <c r="AC949" s="148">
        <v>203.5</v>
      </c>
      <c r="AD949" s="148">
        <v>2200</v>
      </c>
      <c r="AE949" s="112"/>
      <c r="AF949" s="112"/>
      <c r="AG949" s="112" t="s">
        <v>781</v>
      </c>
      <c r="AH949" s="126">
        <v>34.6</v>
      </c>
      <c r="AI949" s="125">
        <v>39.5</v>
      </c>
      <c r="AJ949" s="124">
        <v>25</v>
      </c>
      <c r="AK949" s="116">
        <v>28.8</v>
      </c>
      <c r="AL949" s="123">
        <v>2.4</v>
      </c>
      <c r="AM949" s="116">
        <v>6.9</v>
      </c>
      <c r="AN949" s="116" t="s">
        <v>124</v>
      </c>
      <c r="AO949" s="122">
        <v>17.100000000000001</v>
      </c>
      <c r="AP949" s="119" t="s">
        <v>124</v>
      </c>
      <c r="AQ949" s="116">
        <v>46.1</v>
      </c>
      <c r="AR949" s="116">
        <v>53.9</v>
      </c>
      <c r="AS949" s="142">
        <f t="shared" si="35"/>
        <v>0.85528756957328389</v>
      </c>
      <c r="AT949" s="120">
        <v>1.6</v>
      </c>
      <c r="AU949" s="116" t="s">
        <v>124</v>
      </c>
      <c r="AV949" s="116">
        <v>61</v>
      </c>
      <c r="AW949" s="119">
        <v>50.7</v>
      </c>
      <c r="AX949" s="140">
        <f t="shared" si="36"/>
        <v>9.9934999999999992</v>
      </c>
      <c r="AY949" s="118">
        <v>84.4</v>
      </c>
      <c r="AZ949" s="118">
        <v>7852</v>
      </c>
      <c r="BA949" s="140">
        <f t="shared" si="37"/>
        <v>15.599999999999994</v>
      </c>
      <c r="BB949" s="140">
        <f t="shared" si="38"/>
        <v>38.828499999999998</v>
      </c>
      <c r="BC949" s="118">
        <v>7.4</v>
      </c>
      <c r="BD949" s="139">
        <f t="shared" si="39"/>
        <v>2.923</v>
      </c>
      <c r="BE949" s="118">
        <v>17.899999999999999</v>
      </c>
      <c r="BF949" s="139">
        <f t="shared" si="40"/>
        <v>7.0704999999999991</v>
      </c>
      <c r="BG949" s="118">
        <v>73</v>
      </c>
      <c r="BH949" s="139">
        <f t="shared" si="41"/>
        <v>28.835000000000001</v>
      </c>
      <c r="BI949" s="118">
        <v>1.9</v>
      </c>
      <c r="BJ949" s="117" t="s">
        <v>172</v>
      </c>
      <c r="BK949" s="211" t="s">
        <v>409</v>
      </c>
      <c r="BL949" s="211" t="s">
        <v>409</v>
      </c>
      <c r="BM949" s="211" t="s">
        <v>409</v>
      </c>
      <c r="BN949" s="211" t="s">
        <v>409</v>
      </c>
      <c r="BO949" s="211" t="s">
        <v>409</v>
      </c>
      <c r="BP949" s="211" t="s">
        <v>409</v>
      </c>
      <c r="BQ949" s="211" t="s">
        <v>409</v>
      </c>
      <c r="BR949" s="211" t="s">
        <v>409</v>
      </c>
      <c r="BS949" s="211" t="s">
        <v>409</v>
      </c>
      <c r="BT949" s="211" t="s">
        <v>409</v>
      </c>
      <c r="BU949" s="116"/>
      <c r="BV949" s="138">
        <v>0.20349999999999999</v>
      </c>
      <c r="BX949" s="137">
        <v>10.399901713864487</v>
      </c>
      <c r="BY949" s="136">
        <v>0.2156882</v>
      </c>
    </row>
    <row r="950" spans="1:77">
      <c r="A950" s="116">
        <v>197</v>
      </c>
      <c r="B950" s="116">
        <f>COUNTIFS($D$2:D950,D950,$F$2:F950,F950)</f>
        <v>1</v>
      </c>
      <c r="C950" s="189">
        <v>11029</v>
      </c>
      <c r="D950" s="154" t="s">
        <v>1413</v>
      </c>
      <c r="E950" s="152" t="s">
        <v>1412</v>
      </c>
      <c r="F950" s="152">
        <v>455325447</v>
      </c>
      <c r="G950" s="152">
        <f t="shared" si="42"/>
        <v>74</v>
      </c>
      <c r="H950" s="152" t="s">
        <v>1411</v>
      </c>
      <c r="I950" s="152" t="s">
        <v>977</v>
      </c>
      <c r="J950" s="194" t="s">
        <v>1031</v>
      </c>
      <c r="K950" s="152" t="s">
        <v>670</v>
      </c>
      <c r="L950" s="152">
        <v>7</v>
      </c>
      <c r="M950" s="152" t="s">
        <v>1410</v>
      </c>
      <c r="N950" s="152" t="s">
        <v>822</v>
      </c>
      <c r="P950" s="152" t="s">
        <v>1357</v>
      </c>
      <c r="S950" s="201"/>
      <c r="T950" s="201"/>
      <c r="U950" s="201"/>
      <c r="V950" s="202" t="s">
        <v>1409</v>
      </c>
      <c r="W950" s="202"/>
      <c r="X950" s="201"/>
      <c r="Y950" s="200"/>
      <c r="AA950" s="116" t="s">
        <v>901</v>
      </c>
      <c r="AC950" s="148">
        <v>245.3</v>
      </c>
      <c r="AD950" s="148">
        <v>1700</v>
      </c>
      <c r="AE950" s="112"/>
      <c r="AF950" s="112"/>
      <c r="AG950" s="112" t="s">
        <v>808</v>
      </c>
      <c r="AH950" s="126">
        <v>20.2</v>
      </c>
      <c r="AI950" s="125">
        <v>57.9</v>
      </c>
      <c r="AJ950" s="124">
        <v>21.1</v>
      </c>
      <c r="AK950" s="116">
        <v>17.2</v>
      </c>
      <c r="AL950" s="123">
        <v>1</v>
      </c>
      <c r="AM950" s="116">
        <v>4.8</v>
      </c>
      <c r="AN950" s="116" t="s">
        <v>124</v>
      </c>
      <c r="AO950" s="122">
        <v>23.4</v>
      </c>
      <c r="AP950" s="119" t="s">
        <v>124</v>
      </c>
      <c r="AQ950" s="116">
        <v>34.9</v>
      </c>
      <c r="AR950" s="116">
        <v>65.2</v>
      </c>
      <c r="AS950" s="142">
        <f t="shared" si="35"/>
        <v>0.53527607361963181</v>
      </c>
      <c r="AT950" s="120">
        <v>0.3</v>
      </c>
      <c r="AU950" s="116" t="s">
        <v>124</v>
      </c>
      <c r="AV950" s="116">
        <v>62.4</v>
      </c>
      <c r="AW950" s="119">
        <v>57.3</v>
      </c>
      <c r="AX950" s="140">
        <f t="shared" si="36"/>
        <v>11.579999999999998</v>
      </c>
      <c r="AY950" s="118">
        <v>88.6</v>
      </c>
      <c r="AZ950" s="118">
        <v>9218</v>
      </c>
      <c r="BA950" s="140">
        <f t="shared" si="37"/>
        <v>11.400000000000006</v>
      </c>
      <c r="BB950" s="140">
        <f t="shared" si="38"/>
        <v>56.857799999999997</v>
      </c>
      <c r="BC950" s="118">
        <v>8.8000000000000007</v>
      </c>
      <c r="BD950" s="139">
        <f t="shared" si="39"/>
        <v>5.0952000000000002</v>
      </c>
      <c r="BE950" s="118">
        <v>11.2</v>
      </c>
      <c r="BF950" s="139">
        <f t="shared" si="40"/>
        <v>6.484799999999999</v>
      </c>
      <c r="BG950" s="118">
        <v>78.2</v>
      </c>
      <c r="BH950" s="139">
        <f t="shared" si="41"/>
        <v>45.277799999999999</v>
      </c>
      <c r="BI950" s="118">
        <v>0.2</v>
      </c>
      <c r="BJ950" s="117" t="s">
        <v>172</v>
      </c>
      <c r="BK950" s="211" t="s">
        <v>409</v>
      </c>
      <c r="BL950" s="211" t="s">
        <v>409</v>
      </c>
      <c r="BM950" s="211" t="s">
        <v>409</v>
      </c>
      <c r="BN950" s="211" t="s">
        <v>409</v>
      </c>
      <c r="BO950" s="211" t="s">
        <v>409</v>
      </c>
      <c r="BP950" s="211" t="s">
        <v>409</v>
      </c>
      <c r="BQ950" s="211" t="s">
        <v>409</v>
      </c>
      <c r="BR950" s="211" t="s">
        <v>409</v>
      </c>
      <c r="BS950" s="211" t="s">
        <v>409</v>
      </c>
      <c r="BT950" s="211" t="s">
        <v>409</v>
      </c>
      <c r="BU950" s="116"/>
      <c r="BV950" s="138">
        <v>0.24530000000000002</v>
      </c>
      <c r="BX950" s="137">
        <v>1.3730643394043414</v>
      </c>
      <c r="BY950" s="136">
        <v>0.2283008</v>
      </c>
    </row>
    <row r="951" spans="1:77">
      <c r="A951" s="116">
        <v>198</v>
      </c>
      <c r="B951" s="116">
        <f>COUNTIFS($D$2:D951,D951,$F$2:F951,F951)</f>
        <v>2</v>
      </c>
      <c r="C951" s="189">
        <v>11042</v>
      </c>
      <c r="D951" s="154" t="s">
        <v>716</v>
      </c>
      <c r="E951" s="152" t="s">
        <v>1086</v>
      </c>
      <c r="F951" s="152">
        <v>6359070212</v>
      </c>
      <c r="G951" s="152">
        <f t="shared" si="42"/>
        <v>56</v>
      </c>
      <c r="H951" s="152" t="s">
        <v>1405</v>
      </c>
      <c r="I951" s="152" t="s">
        <v>717</v>
      </c>
      <c r="J951" s="153" t="s">
        <v>812</v>
      </c>
      <c r="K951" s="152" t="s">
        <v>670</v>
      </c>
      <c r="L951" s="152">
        <v>27</v>
      </c>
      <c r="M951" s="152" t="s">
        <v>906</v>
      </c>
      <c r="N951" s="152" t="s">
        <v>409</v>
      </c>
      <c r="P951" s="152" t="s">
        <v>1357</v>
      </c>
      <c r="S951" s="201"/>
      <c r="T951" s="201"/>
      <c r="U951" s="201"/>
      <c r="V951" s="202" t="s">
        <v>1407</v>
      </c>
      <c r="W951" s="202"/>
      <c r="X951" s="201"/>
      <c r="Y951" s="200"/>
      <c r="AA951" s="116" t="s">
        <v>901</v>
      </c>
      <c r="AC951" s="148">
        <v>208.9</v>
      </c>
      <c r="AD951" s="148">
        <v>5600</v>
      </c>
      <c r="AE951" s="112"/>
      <c r="AF951" s="112"/>
      <c r="AG951" s="112" t="s">
        <v>777</v>
      </c>
      <c r="AH951" s="126">
        <v>28</v>
      </c>
      <c r="AI951" s="125">
        <v>65.900000000000006</v>
      </c>
      <c r="AJ951" s="124">
        <v>5.6</v>
      </c>
      <c r="AK951" s="116">
        <v>22.9</v>
      </c>
      <c r="AL951" s="123">
        <v>1.1000000000000001</v>
      </c>
      <c r="AM951" s="116">
        <v>3.7</v>
      </c>
      <c r="AN951" s="116" t="s">
        <v>124</v>
      </c>
      <c r="AO951" s="122">
        <v>46.2</v>
      </c>
      <c r="AP951" s="119" t="s">
        <v>124</v>
      </c>
      <c r="AQ951" s="116">
        <v>48.7</v>
      </c>
      <c r="AR951" s="116">
        <v>51.3</v>
      </c>
      <c r="AS951" s="142">
        <f t="shared" si="35"/>
        <v>0.94931773879142312</v>
      </c>
      <c r="AT951" s="120">
        <v>0.5</v>
      </c>
      <c r="AU951" s="116" t="s">
        <v>124</v>
      </c>
      <c r="AV951" s="116">
        <v>39.4</v>
      </c>
      <c r="AW951" s="119">
        <v>30</v>
      </c>
      <c r="AX951" s="140">
        <f t="shared" si="36"/>
        <v>27.216700000000003</v>
      </c>
      <c r="AY951" s="118">
        <v>91.2</v>
      </c>
      <c r="AZ951" s="118">
        <v>9862</v>
      </c>
      <c r="BA951" s="140">
        <f t="shared" si="37"/>
        <v>8.7999999999999972</v>
      </c>
      <c r="BB951" s="140">
        <f t="shared" si="38"/>
        <v>65.109200000000016</v>
      </c>
      <c r="BC951" s="118">
        <v>20.100000000000001</v>
      </c>
      <c r="BD951" s="139">
        <f t="shared" si="39"/>
        <v>13.245900000000001</v>
      </c>
      <c r="BE951" s="118">
        <v>21.2</v>
      </c>
      <c r="BF951" s="139">
        <f t="shared" si="40"/>
        <v>13.970800000000002</v>
      </c>
      <c r="BG951" s="118">
        <v>57.5</v>
      </c>
      <c r="BH951" s="139">
        <f t="shared" si="41"/>
        <v>37.892500000000005</v>
      </c>
      <c r="BI951" s="118">
        <v>0.9</v>
      </c>
      <c r="BJ951" s="117" t="s">
        <v>172</v>
      </c>
      <c r="BK951" s="211" t="s">
        <v>409</v>
      </c>
      <c r="BL951" s="211" t="s">
        <v>409</v>
      </c>
      <c r="BM951" s="211" t="s">
        <v>409</v>
      </c>
      <c r="BN951" s="211" t="s">
        <v>409</v>
      </c>
      <c r="BO951" s="211" t="s">
        <v>409</v>
      </c>
      <c r="BP951" s="211" t="s">
        <v>409</v>
      </c>
      <c r="BQ951" s="211" t="s">
        <v>409</v>
      </c>
      <c r="BR951" s="211" t="s">
        <v>409</v>
      </c>
      <c r="BS951" s="211" t="s">
        <v>409</v>
      </c>
      <c r="BT951" s="211" t="s">
        <v>409</v>
      </c>
      <c r="BU951" s="116"/>
      <c r="BV951" s="138">
        <v>0.2089</v>
      </c>
      <c r="BX951" s="137">
        <v>22.787821122740247</v>
      </c>
      <c r="BY951" s="136">
        <v>0.18307380000000001</v>
      </c>
    </row>
    <row r="952" spans="1:77">
      <c r="A952" s="116">
        <v>199</v>
      </c>
      <c r="B952" s="116">
        <f>COUNTIFS($D$2:D952,D952,$F$2:F952,F952)</f>
        <v>1</v>
      </c>
      <c r="C952" s="189">
        <v>11043</v>
      </c>
      <c r="D952" s="154" t="s">
        <v>362</v>
      </c>
      <c r="E952" s="152" t="s">
        <v>1408</v>
      </c>
      <c r="F952" s="152">
        <v>6955165679</v>
      </c>
      <c r="G952" s="152">
        <f t="shared" si="42"/>
        <v>50</v>
      </c>
      <c r="H952" s="152" t="s">
        <v>1405</v>
      </c>
      <c r="I952" s="152" t="s">
        <v>363</v>
      </c>
      <c r="J952" s="153" t="s">
        <v>812</v>
      </c>
      <c r="K952" s="152" t="s">
        <v>670</v>
      </c>
      <c r="L952" s="152">
        <v>19</v>
      </c>
      <c r="M952" s="152" t="s">
        <v>919</v>
      </c>
      <c r="N952" s="152" t="s">
        <v>409</v>
      </c>
      <c r="P952" s="152" t="s">
        <v>1357</v>
      </c>
      <c r="S952" s="201"/>
      <c r="T952" s="201"/>
      <c r="U952" s="201"/>
      <c r="V952" s="202" t="s">
        <v>1407</v>
      </c>
      <c r="W952" s="202"/>
      <c r="X952" s="201"/>
      <c r="Y952" s="200"/>
      <c r="Z952" s="112" t="s">
        <v>1244</v>
      </c>
      <c r="AA952" s="116" t="s">
        <v>901</v>
      </c>
      <c r="AC952" s="148">
        <v>292.10000000000002</v>
      </c>
      <c r="AD952" s="148">
        <v>5500</v>
      </c>
      <c r="AE952" s="112"/>
      <c r="AF952" s="112"/>
      <c r="AG952" s="112" t="s">
        <v>781</v>
      </c>
      <c r="AH952" s="126">
        <v>32.700000000000003</v>
      </c>
      <c r="AI952" s="125">
        <v>36.1</v>
      </c>
      <c r="AJ952" s="124">
        <v>29.3</v>
      </c>
      <c r="AK952" s="116">
        <v>28.9</v>
      </c>
      <c r="AL952" s="123">
        <v>0.5</v>
      </c>
      <c r="AM952" s="116">
        <v>1.5</v>
      </c>
      <c r="AN952" s="116" t="s">
        <v>124</v>
      </c>
      <c r="AO952" s="122">
        <v>53.7</v>
      </c>
      <c r="AP952" s="119" t="s">
        <v>124</v>
      </c>
      <c r="AQ952" s="116">
        <v>49.3</v>
      </c>
      <c r="AR952" s="116">
        <v>50.7</v>
      </c>
      <c r="AS952" s="142">
        <f t="shared" si="35"/>
        <v>0.97238658777120301</v>
      </c>
      <c r="AT952" s="120">
        <v>1.2</v>
      </c>
      <c r="AU952" s="116" t="s">
        <v>124</v>
      </c>
      <c r="AV952" s="116">
        <v>56.7</v>
      </c>
      <c r="AW952" s="119">
        <v>48.7</v>
      </c>
      <c r="AX952" s="140">
        <f t="shared" si="36"/>
        <v>16.1006</v>
      </c>
      <c r="AY952" s="118">
        <v>89.9</v>
      </c>
      <c r="AZ952" s="118">
        <v>10087</v>
      </c>
      <c r="BA952" s="140">
        <f t="shared" si="37"/>
        <v>10.099999999999994</v>
      </c>
      <c r="BB952" s="140">
        <f t="shared" si="38"/>
        <v>35.1614</v>
      </c>
      <c r="BC952" s="118">
        <v>23.1</v>
      </c>
      <c r="BD952" s="139">
        <f t="shared" si="39"/>
        <v>8.3391000000000002</v>
      </c>
      <c r="BE952" s="118">
        <v>21.5</v>
      </c>
      <c r="BF952" s="139">
        <f t="shared" si="40"/>
        <v>7.7614999999999998</v>
      </c>
      <c r="BG952" s="118">
        <v>52.8</v>
      </c>
      <c r="BH952" s="139">
        <f t="shared" si="41"/>
        <v>19.0608</v>
      </c>
      <c r="BI952" s="118">
        <v>0.1</v>
      </c>
      <c r="BJ952" s="117" t="s">
        <v>172</v>
      </c>
      <c r="BK952" s="211" t="s">
        <v>409</v>
      </c>
      <c r="BL952" s="211" t="s">
        <v>409</v>
      </c>
      <c r="BM952" s="211" t="s">
        <v>409</v>
      </c>
      <c r="BN952" s="211" t="s">
        <v>409</v>
      </c>
      <c r="BO952" s="211" t="s">
        <v>409</v>
      </c>
      <c r="BP952" s="211" t="s">
        <v>409</v>
      </c>
      <c r="BQ952" s="211" t="s">
        <v>409</v>
      </c>
      <c r="BR952" s="211" t="s">
        <v>409</v>
      </c>
      <c r="BS952" s="211" t="s">
        <v>409</v>
      </c>
      <c r="BT952" s="211" t="s">
        <v>409</v>
      </c>
      <c r="BU952" s="116"/>
      <c r="BV952" s="138">
        <v>0.29210000000000003</v>
      </c>
      <c r="BX952" s="137">
        <v>25.420875420875422</v>
      </c>
      <c r="BY952" s="136">
        <v>0.2693236</v>
      </c>
    </row>
    <row r="953" spans="1:77">
      <c r="A953" s="116">
        <v>200</v>
      </c>
      <c r="B953" s="116">
        <f>COUNTIFS($D$2:D953,D953,$F$2:F953,F953)</f>
        <v>2</v>
      </c>
      <c r="C953" s="189">
        <v>11044</v>
      </c>
      <c r="D953" s="154" t="s">
        <v>273</v>
      </c>
      <c r="E953" s="152" t="s">
        <v>1406</v>
      </c>
      <c r="F953" s="152">
        <v>6601090188</v>
      </c>
      <c r="G953" s="152">
        <f t="shared" si="42"/>
        <v>53</v>
      </c>
      <c r="H953" s="152" t="s">
        <v>1405</v>
      </c>
      <c r="I953" s="152" t="s">
        <v>60</v>
      </c>
      <c r="J953" s="153" t="s">
        <v>812</v>
      </c>
      <c r="K953" s="152" t="s">
        <v>670</v>
      </c>
      <c r="L953" s="152">
        <v>32</v>
      </c>
      <c r="M953" s="152" t="s">
        <v>881</v>
      </c>
      <c r="N953" s="152" t="s">
        <v>409</v>
      </c>
      <c r="P953" s="152" t="s">
        <v>1357</v>
      </c>
      <c r="S953" s="201"/>
      <c r="T953" s="201"/>
      <c r="U953" s="201"/>
      <c r="V953" s="202" t="s">
        <v>1372</v>
      </c>
      <c r="W953" s="202"/>
      <c r="X953" s="201"/>
      <c r="Y953" s="200"/>
      <c r="Z953" s="112" t="s">
        <v>1244</v>
      </c>
      <c r="AA953" s="116" t="s">
        <v>901</v>
      </c>
      <c r="AC953" s="148">
        <v>2530</v>
      </c>
      <c r="AD953" s="148">
        <v>80900</v>
      </c>
      <c r="AE953" s="112"/>
      <c r="AF953" s="112"/>
      <c r="AG953" s="112" t="s">
        <v>777</v>
      </c>
      <c r="AH953" s="126">
        <v>11.6</v>
      </c>
      <c r="AI953" s="125">
        <v>5.0999999999999996</v>
      </c>
      <c r="AJ953" s="124">
        <v>82.9</v>
      </c>
      <c r="AK953" s="116">
        <v>10.9</v>
      </c>
      <c r="AL953" s="123">
        <v>0.1</v>
      </c>
      <c r="AM953" s="116">
        <v>1</v>
      </c>
      <c r="AN953" s="116" t="s">
        <v>124</v>
      </c>
      <c r="AO953" s="122">
        <v>44.1</v>
      </c>
      <c r="AP953" s="119" t="s">
        <v>124</v>
      </c>
      <c r="AQ953" s="116">
        <v>64.599999999999994</v>
      </c>
      <c r="AR953" s="116">
        <v>35.4</v>
      </c>
      <c r="AS953" s="142">
        <f t="shared" si="35"/>
        <v>1.8248587570621468</v>
      </c>
      <c r="AT953" s="120">
        <v>0.4</v>
      </c>
      <c r="AU953" s="116" t="s">
        <v>124</v>
      </c>
      <c r="AV953" s="116">
        <v>23.9</v>
      </c>
      <c r="AW953" s="119">
        <v>37.700000000000003</v>
      </c>
      <c r="AX953" s="140">
        <f t="shared" si="36"/>
        <v>3.8403</v>
      </c>
      <c r="AY953" s="118">
        <v>90.6</v>
      </c>
      <c r="AZ953" s="118">
        <v>15709</v>
      </c>
      <c r="BA953" s="140">
        <f t="shared" si="37"/>
        <v>9.4000000000000057</v>
      </c>
      <c r="BB953" s="140">
        <f t="shared" si="38"/>
        <v>4.9979999999999993</v>
      </c>
      <c r="BC953" s="118">
        <v>45</v>
      </c>
      <c r="BD953" s="139">
        <f t="shared" si="39"/>
        <v>2.2949999999999999</v>
      </c>
      <c r="BE953" s="118">
        <v>30.3</v>
      </c>
      <c r="BF953" s="139">
        <f t="shared" si="40"/>
        <v>1.5453000000000001</v>
      </c>
      <c r="BG953" s="118">
        <v>22.7</v>
      </c>
      <c r="BH953" s="139">
        <f t="shared" si="41"/>
        <v>1.1576999999999997</v>
      </c>
      <c r="BI953" s="118">
        <v>0</v>
      </c>
      <c r="BJ953" s="117" t="s">
        <v>778</v>
      </c>
      <c r="BK953" s="211" t="s">
        <v>409</v>
      </c>
      <c r="BL953" s="211" t="s">
        <v>409</v>
      </c>
      <c r="BM953" s="211" t="s">
        <v>409</v>
      </c>
      <c r="BN953" s="211" t="s">
        <v>409</v>
      </c>
      <c r="BO953" s="211" t="s">
        <v>409</v>
      </c>
      <c r="BP953" s="211" t="s">
        <v>409</v>
      </c>
      <c r="BQ953" s="211" t="s">
        <v>409</v>
      </c>
      <c r="BR953" s="211" t="s">
        <v>409</v>
      </c>
      <c r="BS953" s="211" t="s">
        <v>409</v>
      </c>
      <c r="BT953" s="211" t="s">
        <v>409</v>
      </c>
      <c r="BU953" s="116"/>
      <c r="BV953" s="138">
        <v>2.5299999999999998</v>
      </c>
      <c r="BX953" s="137">
        <v>60.501932871080569</v>
      </c>
      <c r="BY953" s="136">
        <v>2.5123279999999997</v>
      </c>
    </row>
    <row r="954" spans="1:77">
      <c r="A954" s="116">
        <v>201</v>
      </c>
      <c r="B954" s="116">
        <f>COUNTIFS($D$2:D954,D954,$F$2:F954,F954)</f>
        <v>1</v>
      </c>
      <c r="C954" s="189">
        <v>11052</v>
      </c>
      <c r="D954" s="154" t="s">
        <v>1404</v>
      </c>
      <c r="E954" s="152" t="s">
        <v>1403</v>
      </c>
      <c r="F954" s="152">
        <v>525316312</v>
      </c>
      <c r="G954" s="152">
        <f t="shared" si="42"/>
        <v>67</v>
      </c>
      <c r="H954" s="152" t="s">
        <v>1400</v>
      </c>
      <c r="I954" s="152" t="s">
        <v>1402</v>
      </c>
      <c r="J954" s="153" t="s">
        <v>812</v>
      </c>
      <c r="K954" s="152" t="s">
        <v>670</v>
      </c>
      <c r="L954" s="152">
        <v>10.5</v>
      </c>
      <c r="M954" s="152" t="s">
        <v>885</v>
      </c>
      <c r="N954" s="152" t="s">
        <v>822</v>
      </c>
      <c r="P954" s="152" t="s">
        <v>1357</v>
      </c>
      <c r="S954" s="201"/>
      <c r="T954" s="201"/>
      <c r="U954" s="201"/>
      <c r="V954" s="202" t="s">
        <v>1372</v>
      </c>
      <c r="W954" s="202"/>
      <c r="X954" s="201"/>
      <c r="Y954" s="200"/>
      <c r="AA954" s="116" t="s">
        <v>1307</v>
      </c>
      <c r="AC954" s="148">
        <v>3580</v>
      </c>
      <c r="AD954" s="148">
        <v>37500</v>
      </c>
      <c r="AE954" s="134">
        <v>3</v>
      </c>
      <c r="AF954" s="134">
        <v>4.7</v>
      </c>
      <c r="AG954" s="112" t="s">
        <v>781</v>
      </c>
      <c r="AH954" s="126">
        <v>39</v>
      </c>
      <c r="AI954" s="125">
        <v>21.6</v>
      </c>
      <c r="AJ954" s="124">
        <v>38.9</v>
      </c>
      <c r="AK954" s="116">
        <v>36.5</v>
      </c>
      <c r="AL954" s="123">
        <v>0.4</v>
      </c>
      <c r="AM954" s="116">
        <v>1</v>
      </c>
      <c r="AN954" s="116" t="s">
        <v>124</v>
      </c>
      <c r="AO954" s="122">
        <v>26.5</v>
      </c>
      <c r="AP954" s="119" t="s">
        <v>124</v>
      </c>
      <c r="AQ954" s="116">
        <v>48.4</v>
      </c>
      <c r="AR954" s="116">
        <v>51.6</v>
      </c>
      <c r="AS954" s="142">
        <f t="shared" si="35"/>
        <v>0.93798449612403101</v>
      </c>
      <c r="AT954" s="120">
        <v>0.5</v>
      </c>
      <c r="AU954" s="116" t="s">
        <v>124</v>
      </c>
      <c r="AV954" s="116">
        <v>55.7</v>
      </c>
      <c r="AW954" s="119">
        <v>71.8</v>
      </c>
      <c r="AX954" s="140">
        <f t="shared" si="36"/>
        <v>17.798400000000001</v>
      </c>
      <c r="AY954" s="118">
        <v>85.2</v>
      </c>
      <c r="AZ954" s="118">
        <v>19714</v>
      </c>
      <c r="BA954" s="140">
        <f t="shared" si="37"/>
        <v>14.799999999999997</v>
      </c>
      <c r="BB954" s="140">
        <f t="shared" si="38"/>
        <v>21.362400000000001</v>
      </c>
      <c r="BC954" s="118">
        <v>32.5</v>
      </c>
      <c r="BD954" s="139">
        <f t="shared" si="39"/>
        <v>7.02</v>
      </c>
      <c r="BE954" s="118">
        <v>49.9</v>
      </c>
      <c r="BF954" s="139">
        <f t="shared" si="40"/>
        <v>10.778400000000001</v>
      </c>
      <c r="BG954" s="118">
        <v>16.5</v>
      </c>
      <c r="BH954" s="139">
        <f t="shared" si="41"/>
        <v>3.5640000000000005</v>
      </c>
      <c r="BI954" s="118">
        <v>0.04</v>
      </c>
      <c r="BJ954" s="117" t="s">
        <v>780</v>
      </c>
      <c r="BK954" s="211" t="s">
        <v>409</v>
      </c>
      <c r="BL954" s="211" t="s">
        <v>409</v>
      </c>
      <c r="BM954" s="211" t="s">
        <v>409</v>
      </c>
      <c r="BN954" s="211" t="s">
        <v>409</v>
      </c>
      <c r="BO954" s="211" t="s">
        <v>409</v>
      </c>
      <c r="BP954" s="211" t="s">
        <v>409</v>
      </c>
      <c r="BQ954" s="211" t="s">
        <v>409</v>
      </c>
      <c r="BR954" s="211" t="s">
        <v>409</v>
      </c>
      <c r="BS954" s="211" t="s">
        <v>409</v>
      </c>
      <c r="BT954" s="211" t="s">
        <v>409</v>
      </c>
      <c r="BU954" s="116"/>
      <c r="BV954" s="138">
        <v>3.58</v>
      </c>
      <c r="BX954" s="137">
        <v>15.114670969228996</v>
      </c>
      <c r="BY954" s="136">
        <v>3.6758722000000006</v>
      </c>
    </row>
    <row r="955" spans="1:77">
      <c r="A955" s="116">
        <v>202</v>
      </c>
      <c r="B955" s="116">
        <f>COUNTIFS($D$2:D955,D955,$F$2:F955,F955)</f>
        <v>2</v>
      </c>
      <c r="C955" s="189">
        <v>11053</v>
      </c>
      <c r="D955" s="154" t="s">
        <v>712</v>
      </c>
      <c r="E955" s="152" t="s">
        <v>1401</v>
      </c>
      <c r="F955" s="152">
        <v>8106245785</v>
      </c>
      <c r="G955" s="152">
        <f t="shared" si="42"/>
        <v>38</v>
      </c>
      <c r="H955" s="152" t="s">
        <v>1400</v>
      </c>
      <c r="I955" s="152" t="s">
        <v>60</v>
      </c>
      <c r="J955" s="153" t="s">
        <v>812</v>
      </c>
      <c r="K955" s="152" t="s">
        <v>670</v>
      </c>
      <c r="L955" s="152">
        <v>24</v>
      </c>
      <c r="M955" s="152" t="s">
        <v>828</v>
      </c>
      <c r="N955" s="152" t="s">
        <v>822</v>
      </c>
      <c r="P955" s="152" t="s">
        <v>1357</v>
      </c>
      <c r="S955" s="201"/>
      <c r="T955" s="201"/>
      <c r="U955" s="201"/>
      <c r="V955" s="202" t="s">
        <v>1372</v>
      </c>
      <c r="W955" s="202"/>
      <c r="X955" s="201"/>
      <c r="Y955" s="200"/>
      <c r="AA955" s="116" t="s">
        <v>1307</v>
      </c>
      <c r="AC955" s="148">
        <v>123</v>
      </c>
      <c r="AD955" s="148">
        <v>2900</v>
      </c>
      <c r="AE955" s="112"/>
      <c r="AF955" s="112"/>
      <c r="AG955" s="112" t="s">
        <v>781</v>
      </c>
      <c r="AH955" s="126">
        <v>31.4</v>
      </c>
      <c r="AI955" s="125">
        <v>63.2</v>
      </c>
      <c r="AJ955" s="124">
        <v>4.3</v>
      </c>
      <c r="AK955" s="116">
        <v>25.4</v>
      </c>
      <c r="AL955" s="123">
        <v>2.6</v>
      </c>
      <c r="AM955" s="116">
        <v>8.3000000000000007</v>
      </c>
      <c r="AN955" s="116" t="s">
        <v>124</v>
      </c>
      <c r="AO955" s="122">
        <v>9.6999999999999993</v>
      </c>
      <c r="AP955" s="119" t="s">
        <v>124</v>
      </c>
      <c r="AQ955" s="116">
        <v>43.4</v>
      </c>
      <c r="AR955" s="116">
        <v>56.6</v>
      </c>
      <c r="AS955" s="142">
        <f t="shared" si="35"/>
        <v>0.7667844522968198</v>
      </c>
      <c r="AT955" s="120">
        <v>0.4</v>
      </c>
      <c r="AU955" s="116" t="s">
        <v>124</v>
      </c>
      <c r="AV955" s="116">
        <v>37.700000000000003</v>
      </c>
      <c r="AW955" s="119">
        <v>50.1</v>
      </c>
      <c r="AX955" s="140">
        <f t="shared" si="36"/>
        <v>47.652800000000006</v>
      </c>
      <c r="AY955" s="118">
        <v>92.3</v>
      </c>
      <c r="AZ955" s="118">
        <v>13764</v>
      </c>
      <c r="BA955" s="140">
        <f t="shared" si="37"/>
        <v>7.7000000000000028</v>
      </c>
      <c r="BB955" s="140">
        <f t="shared" si="38"/>
        <v>62.125600000000006</v>
      </c>
      <c r="BC955" s="118">
        <v>39.200000000000003</v>
      </c>
      <c r="BD955" s="139">
        <f t="shared" si="39"/>
        <v>24.774400000000004</v>
      </c>
      <c r="BE955" s="118">
        <v>36.200000000000003</v>
      </c>
      <c r="BF955" s="139">
        <f t="shared" si="40"/>
        <v>22.878400000000003</v>
      </c>
      <c r="BG955" s="118">
        <v>22.9</v>
      </c>
      <c r="BH955" s="139">
        <f t="shared" si="41"/>
        <v>14.472799999999999</v>
      </c>
      <c r="BI955" s="118">
        <v>0</v>
      </c>
      <c r="BJ955" s="117" t="s">
        <v>792</v>
      </c>
      <c r="BK955" s="211" t="s">
        <v>409</v>
      </c>
      <c r="BL955" s="211" t="s">
        <v>409</v>
      </c>
      <c r="BM955" s="211" t="s">
        <v>409</v>
      </c>
      <c r="BN955" s="211" t="s">
        <v>409</v>
      </c>
      <c r="BO955" s="211" t="s">
        <v>409</v>
      </c>
      <c r="BP955" s="211" t="s">
        <v>409</v>
      </c>
      <c r="BQ955" s="211" t="s">
        <v>409</v>
      </c>
      <c r="BR955" s="211" t="s">
        <v>409</v>
      </c>
      <c r="BS955" s="211" t="s">
        <v>409</v>
      </c>
      <c r="BT955" s="211" t="s">
        <v>409</v>
      </c>
      <c r="BU955" s="116"/>
      <c r="BV955" s="138">
        <v>0.123</v>
      </c>
      <c r="BX955" s="137">
        <v>1.4169485327726483</v>
      </c>
      <c r="BY955" s="136">
        <v>0.118482</v>
      </c>
    </row>
    <row r="956" spans="1:77">
      <c r="A956" s="116">
        <v>203</v>
      </c>
      <c r="B956" s="116">
        <f>COUNTIFS($D$2:D956,D956,$F$2:F956,F956)</f>
        <v>1</v>
      </c>
      <c r="C956" s="189">
        <v>11057</v>
      </c>
      <c r="D956" s="154" t="s">
        <v>1399</v>
      </c>
      <c r="E956" s="152" t="s">
        <v>1022</v>
      </c>
      <c r="F956" s="152">
        <v>515607147</v>
      </c>
      <c r="G956" s="152">
        <f t="shared" si="42"/>
        <v>68</v>
      </c>
      <c r="H956" s="152" t="s">
        <v>1398</v>
      </c>
      <c r="I956" s="152" t="s">
        <v>60</v>
      </c>
      <c r="J956" s="153" t="s">
        <v>812</v>
      </c>
      <c r="K956" s="152" t="s">
        <v>670</v>
      </c>
      <c r="L956" s="152">
        <v>11</v>
      </c>
      <c r="M956" s="152" t="s">
        <v>1397</v>
      </c>
      <c r="N956" s="152" t="s">
        <v>409</v>
      </c>
      <c r="P956" s="152" t="s">
        <v>1357</v>
      </c>
      <c r="S956" s="201"/>
      <c r="T956" s="201"/>
      <c r="U956" s="201"/>
      <c r="V956" s="202" t="s">
        <v>1372</v>
      </c>
      <c r="W956" s="202"/>
      <c r="X956" s="201"/>
      <c r="Y956" s="200"/>
      <c r="AA956" s="116" t="s">
        <v>1396</v>
      </c>
      <c r="AC956" s="148">
        <v>166</v>
      </c>
      <c r="AD956" s="148">
        <v>1800</v>
      </c>
      <c r="AE956" s="112"/>
      <c r="AF956" s="112"/>
      <c r="AG956" s="112" t="s">
        <v>777</v>
      </c>
      <c r="AH956" s="126">
        <v>14.3</v>
      </c>
      <c r="AI956" s="125">
        <v>80.7</v>
      </c>
      <c r="AJ956" s="124">
        <v>4.7</v>
      </c>
      <c r="AK956" s="116">
        <v>12.4</v>
      </c>
      <c r="AL956" s="123">
        <v>1</v>
      </c>
      <c r="AM956" s="116">
        <v>7.3</v>
      </c>
      <c r="AN956" s="116" t="s">
        <v>124</v>
      </c>
      <c r="AO956" s="122">
        <v>11.7</v>
      </c>
      <c r="AP956" s="119" t="s">
        <v>124</v>
      </c>
      <c r="AQ956" s="116">
        <v>43.1</v>
      </c>
      <c r="AR956" s="116">
        <v>56.9</v>
      </c>
      <c r="AS956" s="142">
        <f t="shared" si="35"/>
        <v>0.75746924428822504</v>
      </c>
      <c r="AT956" s="120">
        <v>0.2</v>
      </c>
      <c r="AU956" s="116" t="s">
        <v>124</v>
      </c>
      <c r="AV956" s="116">
        <v>34.1</v>
      </c>
      <c r="AW956" s="119">
        <v>33.700000000000003</v>
      </c>
      <c r="AX956" s="140">
        <f t="shared" si="36"/>
        <v>46.644599999999997</v>
      </c>
      <c r="AY956" s="118">
        <v>85.5</v>
      </c>
      <c r="AZ956" s="118">
        <v>13265</v>
      </c>
      <c r="BA956" s="140">
        <f t="shared" si="37"/>
        <v>14.5</v>
      </c>
      <c r="BB956" s="140">
        <f t="shared" si="38"/>
        <v>79.893000000000001</v>
      </c>
      <c r="BC956" s="118">
        <v>36.4</v>
      </c>
      <c r="BD956" s="139">
        <f t="shared" si="39"/>
        <v>29.3748</v>
      </c>
      <c r="BE956" s="118">
        <v>21.4</v>
      </c>
      <c r="BF956" s="139">
        <f t="shared" si="40"/>
        <v>17.2698</v>
      </c>
      <c r="BG956" s="118">
        <v>41.2</v>
      </c>
      <c r="BH956" s="139">
        <f t="shared" si="41"/>
        <v>33.248400000000004</v>
      </c>
      <c r="BI956" s="118">
        <v>3.3</v>
      </c>
      <c r="BJ956" s="117" t="s">
        <v>172</v>
      </c>
      <c r="BK956" s="211">
        <v>4.8</v>
      </c>
      <c r="BL956" s="211" t="s">
        <v>409</v>
      </c>
      <c r="BM956" s="211" t="s">
        <v>409</v>
      </c>
      <c r="BN956" s="211" t="s">
        <v>409</v>
      </c>
      <c r="BO956" s="211" t="s">
        <v>409</v>
      </c>
      <c r="BP956" s="211" t="s">
        <v>409</v>
      </c>
      <c r="BQ956" s="211" t="s">
        <v>409</v>
      </c>
      <c r="BR956" s="211" t="s">
        <v>409</v>
      </c>
      <c r="BS956" s="211" t="s">
        <v>409</v>
      </c>
      <c r="BT956" s="211" t="s">
        <v>409</v>
      </c>
      <c r="BU956" s="116"/>
      <c r="BV956" s="138">
        <v>0.16600000000000001</v>
      </c>
      <c r="BX956" s="137">
        <v>3.9164652661585175</v>
      </c>
      <c r="BY956" s="136">
        <v>0.1610336</v>
      </c>
    </row>
    <row r="957" spans="1:77">
      <c r="A957" s="116">
        <v>204</v>
      </c>
      <c r="B957" s="116">
        <f>COUNTIFS($D$2:D957,D957,$F$2:F957,F957)</f>
        <v>1</v>
      </c>
      <c r="C957" s="189">
        <v>11061</v>
      </c>
      <c r="D957" s="154" t="s">
        <v>1395</v>
      </c>
      <c r="E957" s="152" t="s">
        <v>1394</v>
      </c>
      <c r="F957" s="152">
        <v>420116701</v>
      </c>
      <c r="G957" s="152">
        <f t="shared" si="42"/>
        <v>77</v>
      </c>
      <c r="H957" s="152" t="s">
        <v>1391</v>
      </c>
      <c r="I957" s="152" t="s">
        <v>60</v>
      </c>
      <c r="J957" s="194" t="s">
        <v>1031</v>
      </c>
      <c r="K957" s="152" t="s">
        <v>670</v>
      </c>
      <c r="L957" s="152">
        <v>4</v>
      </c>
      <c r="M957" s="152" t="s">
        <v>857</v>
      </c>
      <c r="N957" s="152" t="s">
        <v>822</v>
      </c>
      <c r="P957" s="152" t="s">
        <v>1357</v>
      </c>
      <c r="S957" s="201"/>
      <c r="T957" s="201"/>
      <c r="U957" s="201"/>
      <c r="V957" s="202" t="s">
        <v>1372</v>
      </c>
      <c r="W957" s="202"/>
      <c r="X957" s="201"/>
      <c r="Y957" s="200"/>
      <c r="AA957" s="116" t="s">
        <v>901</v>
      </c>
      <c r="AC957" s="148">
        <v>74.3</v>
      </c>
      <c r="AD957" s="148">
        <v>297</v>
      </c>
      <c r="AE957" s="112"/>
      <c r="AF957" s="112"/>
      <c r="AG957" s="112" t="s">
        <v>1384</v>
      </c>
      <c r="AH957" s="126" t="s">
        <v>124</v>
      </c>
      <c r="AI957" s="125" t="s">
        <v>124</v>
      </c>
      <c r="AJ957" s="124" t="s">
        <v>124</v>
      </c>
      <c r="AK957" s="116" t="s">
        <v>124</v>
      </c>
      <c r="AL957" s="116" t="s">
        <v>124</v>
      </c>
      <c r="AM957" s="116" t="s">
        <v>124</v>
      </c>
      <c r="AN957" s="116" t="s">
        <v>124</v>
      </c>
      <c r="AO957" s="116" t="s">
        <v>124</v>
      </c>
      <c r="AP957" s="119" t="s">
        <v>124</v>
      </c>
      <c r="AQ957" s="116" t="s">
        <v>124</v>
      </c>
      <c r="AR957" s="116" t="s">
        <v>124</v>
      </c>
      <c r="AS957" s="142" t="s">
        <v>124</v>
      </c>
      <c r="AT957" s="120" t="s">
        <v>124</v>
      </c>
      <c r="AU957" s="116" t="s">
        <v>124</v>
      </c>
      <c r="AV957" s="116" t="s">
        <v>124</v>
      </c>
      <c r="AW957" s="119" t="s">
        <v>124</v>
      </c>
      <c r="AX957" s="140" t="s">
        <v>124</v>
      </c>
      <c r="AY957" s="140" t="s">
        <v>124</v>
      </c>
      <c r="AZ957" s="140" t="s">
        <v>124</v>
      </c>
      <c r="BA957" s="140" t="s">
        <v>124</v>
      </c>
      <c r="BB957" s="140" t="s">
        <v>124</v>
      </c>
      <c r="BC957" s="140" t="s">
        <v>124</v>
      </c>
      <c r="BD957" s="140" t="s">
        <v>124</v>
      </c>
      <c r="BE957" s="140" t="s">
        <v>124</v>
      </c>
      <c r="BF957" s="140" t="s">
        <v>124</v>
      </c>
      <c r="BG957" s="140" t="s">
        <v>124</v>
      </c>
      <c r="BH957" s="140" t="s">
        <v>124</v>
      </c>
      <c r="BI957" s="140" t="s">
        <v>124</v>
      </c>
      <c r="BJ957" s="117" t="s">
        <v>124</v>
      </c>
      <c r="BK957" s="211">
        <v>1.3</v>
      </c>
      <c r="BL957" s="211" t="s">
        <v>409</v>
      </c>
      <c r="BM957" s="211" t="s">
        <v>409</v>
      </c>
      <c r="BN957" s="211" t="s">
        <v>409</v>
      </c>
      <c r="BO957" s="211" t="s">
        <v>409</v>
      </c>
      <c r="BP957" s="211" t="s">
        <v>409</v>
      </c>
      <c r="BQ957" s="211" t="s">
        <v>409</v>
      </c>
      <c r="BR957" s="211" t="s">
        <v>409</v>
      </c>
      <c r="BS957" s="211" t="s">
        <v>409</v>
      </c>
      <c r="BT957" s="211" t="s">
        <v>409</v>
      </c>
      <c r="BU957" s="116"/>
      <c r="BV957" s="138">
        <v>7.4299999999999991E-2</v>
      </c>
      <c r="BX957" s="137">
        <v>0.73389169914586616</v>
      </c>
      <c r="BY957" s="136">
        <v>4.5099599999999997E-2</v>
      </c>
    </row>
    <row r="958" spans="1:77">
      <c r="A958" s="116">
        <v>205</v>
      </c>
      <c r="B958" s="116">
        <f>COUNTIFS($D$2:D958,D958,$F$2:F958,F958)</f>
        <v>2</v>
      </c>
      <c r="C958" s="189">
        <v>11062</v>
      </c>
      <c r="D958" s="154" t="s">
        <v>1393</v>
      </c>
      <c r="E958" s="152" t="s">
        <v>1004</v>
      </c>
      <c r="F958" s="152">
        <v>6754190234</v>
      </c>
      <c r="G958" s="152">
        <f t="shared" si="42"/>
        <v>52</v>
      </c>
      <c r="H958" s="152" t="s">
        <v>1391</v>
      </c>
      <c r="I958" s="152" t="s">
        <v>60</v>
      </c>
      <c r="J958" s="153" t="s">
        <v>812</v>
      </c>
      <c r="K958" s="152" t="s">
        <v>670</v>
      </c>
      <c r="L958" s="152">
        <v>6</v>
      </c>
      <c r="M958" s="152" t="s">
        <v>919</v>
      </c>
      <c r="N958" s="152" t="s">
        <v>409</v>
      </c>
      <c r="P958" s="152" t="s">
        <v>1357</v>
      </c>
      <c r="S958" s="201"/>
      <c r="T958" s="201"/>
      <c r="U958" s="201"/>
      <c r="V958" s="202" t="s">
        <v>1372</v>
      </c>
      <c r="W958" s="202"/>
      <c r="X958" s="201"/>
      <c r="Y958" s="200"/>
      <c r="AA958" s="116" t="s">
        <v>901</v>
      </c>
      <c r="AC958" s="148">
        <v>34</v>
      </c>
      <c r="AD958" s="148">
        <v>206</v>
      </c>
      <c r="AE958" s="112"/>
      <c r="AF958" s="112"/>
      <c r="AG958" s="112" t="s">
        <v>777</v>
      </c>
      <c r="AH958" s="126">
        <v>24.1</v>
      </c>
      <c r="AI958" s="125">
        <v>57.5</v>
      </c>
      <c r="AJ958" s="145">
        <v>17.2</v>
      </c>
      <c r="AK958" s="116">
        <v>21.5</v>
      </c>
      <c r="AL958" s="123">
        <v>0.6</v>
      </c>
      <c r="AM958" s="116">
        <v>2.2999999999999998</v>
      </c>
      <c r="AN958" s="116" t="s">
        <v>124</v>
      </c>
      <c r="AO958" s="122">
        <v>52.9</v>
      </c>
      <c r="AP958" s="119" t="s">
        <v>124</v>
      </c>
      <c r="AQ958" s="116">
        <v>61.2</v>
      </c>
      <c r="AR958" s="116">
        <v>39.799999999999997</v>
      </c>
      <c r="AS958" s="142">
        <f t="shared" ref="AS958:AS989" si="43">AQ958/AR958</f>
        <v>1.5376884422110555</v>
      </c>
      <c r="AT958" s="120">
        <v>0.5</v>
      </c>
      <c r="AU958" s="116" t="s">
        <v>124</v>
      </c>
      <c r="AV958" s="116">
        <v>37.5</v>
      </c>
      <c r="AW958" s="119">
        <v>57.1</v>
      </c>
      <c r="AX958" s="140">
        <f t="shared" ref="AX958:AX965" si="44">BD958+BF958</f>
        <v>34.96</v>
      </c>
      <c r="AY958" s="118">
        <v>95.4</v>
      </c>
      <c r="AZ958" s="118">
        <v>10248</v>
      </c>
      <c r="BA958" s="140">
        <f t="shared" ref="BA958:BA969" si="45">100-AY958</f>
        <v>4.5999999999999943</v>
      </c>
      <c r="BB958" s="140">
        <f t="shared" ref="BB958:BB965" si="46">BD958+BF958+BH958</f>
        <v>56.81</v>
      </c>
      <c r="BC958" s="118">
        <v>28.1</v>
      </c>
      <c r="BD958" s="139">
        <f t="shared" ref="BD958:BD965" si="47">BC958*AI958/100</f>
        <v>16.157499999999999</v>
      </c>
      <c r="BE958" s="118">
        <v>32.700000000000003</v>
      </c>
      <c r="BF958" s="139">
        <f t="shared" ref="BF958:BF965" si="48">BE958*AI958/100</f>
        <v>18.802500000000002</v>
      </c>
      <c r="BG958" s="118">
        <v>38</v>
      </c>
      <c r="BH958" s="139">
        <f t="shared" ref="BH958:BH965" si="49">BG958*AI958/100</f>
        <v>21.85</v>
      </c>
      <c r="BI958" s="118">
        <v>0.04</v>
      </c>
      <c r="BJ958" s="117" t="s">
        <v>172</v>
      </c>
      <c r="BK958" s="211" t="s">
        <v>409</v>
      </c>
      <c r="BL958" s="211" t="s">
        <v>409</v>
      </c>
      <c r="BM958" s="211" t="s">
        <v>409</v>
      </c>
      <c r="BN958" s="211" t="s">
        <v>409</v>
      </c>
      <c r="BO958" s="211" t="s">
        <v>409</v>
      </c>
      <c r="BP958" s="211" t="s">
        <v>409</v>
      </c>
      <c r="BQ958" s="211" t="s">
        <v>409</v>
      </c>
      <c r="BR958" s="211" t="s">
        <v>409</v>
      </c>
      <c r="BS958" s="211" t="s">
        <v>409</v>
      </c>
      <c r="BT958" s="211" t="s">
        <v>409</v>
      </c>
      <c r="BU958" s="116"/>
      <c r="BV958" s="138">
        <v>3.4000000000000002E-2</v>
      </c>
      <c r="BX958" s="137">
        <v>9.2443952394132296</v>
      </c>
      <c r="BY958" s="136">
        <v>4.2551600000000009E-2</v>
      </c>
    </row>
    <row r="959" spans="1:77">
      <c r="A959" s="116">
        <v>206</v>
      </c>
      <c r="B959" s="116">
        <f>COUNTIFS($D$2:D959,D959,$F$2:F959,F959)</f>
        <v>1</v>
      </c>
      <c r="C959" s="189">
        <v>11063</v>
      </c>
      <c r="D959" s="154" t="s">
        <v>1392</v>
      </c>
      <c r="E959" s="152" t="s">
        <v>831</v>
      </c>
      <c r="F959" s="152">
        <v>6159110749</v>
      </c>
      <c r="G959" s="152">
        <f t="shared" si="42"/>
        <v>58</v>
      </c>
      <c r="H959" s="152" t="s">
        <v>1391</v>
      </c>
      <c r="I959" s="152" t="s">
        <v>538</v>
      </c>
      <c r="J959" s="153" t="s">
        <v>812</v>
      </c>
      <c r="K959" s="152" t="s">
        <v>670</v>
      </c>
      <c r="L959" s="152">
        <v>16</v>
      </c>
      <c r="M959" s="152" t="s">
        <v>919</v>
      </c>
      <c r="N959" s="152" t="s">
        <v>409</v>
      </c>
      <c r="P959" s="152" t="s">
        <v>1357</v>
      </c>
      <c r="S959" s="201"/>
      <c r="T959" s="201"/>
      <c r="U959" s="201"/>
      <c r="V959" s="202" t="s">
        <v>1372</v>
      </c>
      <c r="W959" s="202"/>
      <c r="X959" s="201"/>
      <c r="Y959" s="200"/>
      <c r="AA959" s="116" t="s">
        <v>901</v>
      </c>
      <c r="AC959" s="148">
        <v>63.7</v>
      </c>
      <c r="AD959" s="148">
        <v>1000</v>
      </c>
      <c r="AE959" s="112"/>
      <c r="AF959" s="112"/>
      <c r="AG959" s="112" t="s">
        <v>777</v>
      </c>
      <c r="AH959" s="126">
        <v>45.9</v>
      </c>
      <c r="AI959" s="125">
        <v>45.1</v>
      </c>
      <c r="AJ959" s="145">
        <v>7.8</v>
      </c>
      <c r="AK959" s="116">
        <v>42.8</v>
      </c>
      <c r="AL959" s="123">
        <v>0.5</v>
      </c>
      <c r="AM959" s="116">
        <v>1.2</v>
      </c>
      <c r="AN959" s="116" t="s">
        <v>124</v>
      </c>
      <c r="AO959" s="122">
        <v>28.6</v>
      </c>
      <c r="AP959" s="119" t="s">
        <v>124</v>
      </c>
      <c r="AQ959" s="116">
        <v>42.2</v>
      </c>
      <c r="AR959" s="116">
        <v>57.8</v>
      </c>
      <c r="AS959" s="142">
        <f t="shared" si="43"/>
        <v>0.73010380622837379</v>
      </c>
      <c r="AT959" s="120">
        <v>0.3</v>
      </c>
      <c r="AU959" s="116" t="s">
        <v>124</v>
      </c>
      <c r="AV959" s="116">
        <v>48.8</v>
      </c>
      <c r="AW959" s="119">
        <v>18.5</v>
      </c>
      <c r="AX959" s="140">
        <f t="shared" si="44"/>
        <v>23.271600000000003</v>
      </c>
      <c r="AY959" s="118">
        <v>85.1</v>
      </c>
      <c r="AZ959" s="118">
        <v>7080</v>
      </c>
      <c r="BA959" s="140">
        <f t="shared" si="45"/>
        <v>14.900000000000006</v>
      </c>
      <c r="BB959" s="140">
        <f t="shared" si="46"/>
        <v>44.333300000000008</v>
      </c>
      <c r="BC959" s="118">
        <v>18.5</v>
      </c>
      <c r="BD959" s="139">
        <f t="shared" si="47"/>
        <v>8.3435000000000006</v>
      </c>
      <c r="BE959" s="118">
        <v>33.1</v>
      </c>
      <c r="BF959" s="139">
        <f t="shared" si="48"/>
        <v>14.928100000000002</v>
      </c>
      <c r="BG959" s="118">
        <v>46.7</v>
      </c>
      <c r="BH959" s="139">
        <f t="shared" si="49"/>
        <v>21.061700000000002</v>
      </c>
      <c r="BI959" s="118">
        <v>0.9</v>
      </c>
      <c r="BJ959" s="117" t="s">
        <v>172</v>
      </c>
      <c r="BK959" s="211" t="s">
        <v>409</v>
      </c>
      <c r="BL959" s="211" t="s">
        <v>409</v>
      </c>
      <c r="BM959" s="211">
        <v>262</v>
      </c>
      <c r="BN959" s="211">
        <v>68.7</v>
      </c>
      <c r="BO959" s="211">
        <v>31.3</v>
      </c>
      <c r="BP959" s="213" t="s">
        <v>409</v>
      </c>
      <c r="BQ959" s="213" t="s">
        <v>409</v>
      </c>
      <c r="BR959" s="213" t="s">
        <v>409</v>
      </c>
      <c r="BS959" s="212" t="s">
        <v>409</v>
      </c>
      <c r="BT959" s="210">
        <v>0</v>
      </c>
      <c r="BU959" s="116"/>
      <c r="BV959" s="138">
        <v>6.3700000000000007E-2</v>
      </c>
      <c r="BX959" s="137">
        <v>15.232133541992697</v>
      </c>
      <c r="BY959" s="136">
        <v>7.4401599999999998E-2</v>
      </c>
    </row>
    <row r="960" spans="1:77">
      <c r="A960" s="116">
        <v>207</v>
      </c>
      <c r="B960" s="116">
        <f>COUNTIFS($D$2:D960,D960,$F$2:F960,F960)</f>
        <v>1</v>
      </c>
      <c r="C960" s="189">
        <v>11075</v>
      </c>
      <c r="D960" s="154" t="s">
        <v>364</v>
      </c>
      <c r="E960" s="152" t="s">
        <v>1202</v>
      </c>
      <c r="F960" s="152">
        <v>465519405</v>
      </c>
      <c r="G960" s="152">
        <f t="shared" si="42"/>
        <v>73</v>
      </c>
      <c r="H960" s="152" t="s">
        <v>1388</v>
      </c>
      <c r="I960" s="152" t="s">
        <v>55</v>
      </c>
      <c r="J960" s="153" t="s">
        <v>812</v>
      </c>
      <c r="K960" s="152" t="s">
        <v>670</v>
      </c>
      <c r="L960" s="152">
        <v>6</v>
      </c>
      <c r="M960" s="152" t="s">
        <v>881</v>
      </c>
      <c r="N960" s="152" t="s">
        <v>409</v>
      </c>
      <c r="P960" s="152" t="s">
        <v>1357</v>
      </c>
      <c r="S960" s="201"/>
      <c r="T960" s="201"/>
      <c r="U960" s="201"/>
      <c r="V960" s="202" t="s">
        <v>1372</v>
      </c>
      <c r="W960" s="202"/>
      <c r="X960" s="201"/>
      <c r="Y960" s="200"/>
      <c r="Z960" s="112" t="s">
        <v>1244</v>
      </c>
      <c r="AA960" s="116" t="s">
        <v>901</v>
      </c>
      <c r="AC960" s="148">
        <v>57066</v>
      </c>
      <c r="AD960" s="148">
        <v>342000</v>
      </c>
      <c r="AE960" s="112"/>
      <c r="AF960" s="112"/>
      <c r="AG960" s="112" t="s">
        <v>781</v>
      </c>
      <c r="AH960" s="126">
        <v>0.1</v>
      </c>
      <c r="AI960" s="125">
        <v>4.2</v>
      </c>
      <c r="AJ960" s="145">
        <v>94.9</v>
      </c>
      <c r="AK960" s="116">
        <v>0.1</v>
      </c>
      <c r="AL960" s="123">
        <v>0</v>
      </c>
      <c r="AM960" s="116">
        <v>17.600000000000001</v>
      </c>
      <c r="AN960" s="116" t="s">
        <v>124</v>
      </c>
      <c r="AO960" s="122" t="s">
        <v>124</v>
      </c>
      <c r="AP960" s="119" t="s">
        <v>124</v>
      </c>
      <c r="AQ960" s="116">
        <v>66.7</v>
      </c>
      <c r="AR960" s="116">
        <v>33.299999999999997</v>
      </c>
      <c r="AS960" s="142">
        <f t="shared" si="43"/>
        <v>2.0030030030030033</v>
      </c>
      <c r="AT960" s="120">
        <v>0</v>
      </c>
      <c r="AU960" s="116" t="s">
        <v>124</v>
      </c>
      <c r="AV960" s="116" t="s">
        <v>124</v>
      </c>
      <c r="AW960" s="119" t="s">
        <v>124</v>
      </c>
      <c r="AX960" s="140">
        <f t="shared" si="44"/>
        <v>3.9774000000000003</v>
      </c>
      <c r="AY960" s="118">
        <v>98.1</v>
      </c>
      <c r="AZ960" s="118">
        <v>12845</v>
      </c>
      <c r="BA960" s="140">
        <f t="shared" si="45"/>
        <v>1.9000000000000057</v>
      </c>
      <c r="BB960" s="140">
        <f t="shared" si="46"/>
        <v>4.1454000000000004</v>
      </c>
      <c r="BC960" s="118">
        <v>48.1</v>
      </c>
      <c r="BD960" s="139">
        <f t="shared" si="47"/>
        <v>2.0202</v>
      </c>
      <c r="BE960" s="118">
        <v>46.6</v>
      </c>
      <c r="BF960" s="139">
        <f t="shared" si="48"/>
        <v>1.9572000000000003</v>
      </c>
      <c r="BG960" s="118">
        <v>4</v>
      </c>
      <c r="BH960" s="139">
        <f t="shared" si="49"/>
        <v>0.16800000000000001</v>
      </c>
      <c r="BI960" s="118">
        <v>0.02</v>
      </c>
      <c r="BJ960" s="117" t="s">
        <v>784</v>
      </c>
      <c r="BK960" s="211" t="s">
        <v>409</v>
      </c>
      <c r="BL960" s="211" t="s">
        <v>409</v>
      </c>
      <c r="BM960" s="211">
        <v>85427</v>
      </c>
      <c r="BN960" s="211">
        <v>93.7</v>
      </c>
      <c r="BO960" s="211">
        <v>6.3</v>
      </c>
      <c r="BP960" s="211" t="s">
        <v>409</v>
      </c>
      <c r="BQ960" s="211" t="s">
        <v>409</v>
      </c>
      <c r="BR960" s="211" t="s">
        <v>409</v>
      </c>
      <c r="BS960" s="211" t="s">
        <v>409</v>
      </c>
      <c r="BT960" s="210">
        <v>0</v>
      </c>
      <c r="BU960" s="116"/>
      <c r="BV960" s="138">
        <v>57.066000000000003</v>
      </c>
      <c r="BX960" s="137">
        <v>95.240132055608612</v>
      </c>
      <c r="BY960" s="136">
        <v>69.499884999999992</v>
      </c>
    </row>
    <row r="961" spans="1:77">
      <c r="A961" s="116">
        <v>208</v>
      </c>
      <c r="B961" s="116">
        <f>COUNTIFS($D$2:D961,D961,$F$2:F961,F961)</f>
        <v>1</v>
      </c>
      <c r="C961" s="189">
        <v>11076</v>
      </c>
      <c r="D961" s="154" t="s">
        <v>365</v>
      </c>
      <c r="E961" s="152" t="s">
        <v>1390</v>
      </c>
      <c r="F961" s="152">
        <v>6559210977</v>
      </c>
      <c r="G961" s="152">
        <f t="shared" si="42"/>
        <v>54</v>
      </c>
      <c r="H961" s="152" t="s">
        <v>1388</v>
      </c>
      <c r="I961" s="152" t="s">
        <v>60</v>
      </c>
      <c r="J961" s="153" t="s">
        <v>812</v>
      </c>
      <c r="K961" s="152" t="s">
        <v>670</v>
      </c>
      <c r="L961" s="152">
        <v>8</v>
      </c>
      <c r="M961" s="152" t="s">
        <v>881</v>
      </c>
      <c r="N961" s="152" t="s">
        <v>409</v>
      </c>
      <c r="P961" s="152" t="s">
        <v>1357</v>
      </c>
      <c r="S961" s="201"/>
      <c r="T961" s="201"/>
      <c r="U961" s="201"/>
      <c r="V961" s="202" t="s">
        <v>1372</v>
      </c>
      <c r="W961" s="202"/>
      <c r="X961" s="201"/>
      <c r="Y961" s="200"/>
      <c r="Z961" s="112" t="s">
        <v>1244</v>
      </c>
      <c r="AA961" s="116" t="s">
        <v>901</v>
      </c>
      <c r="AC961" s="148">
        <v>4821</v>
      </c>
      <c r="AD961" s="148">
        <v>38000</v>
      </c>
      <c r="AE961" s="112"/>
      <c r="AF961" s="112"/>
      <c r="AG961" s="112" t="s">
        <v>777</v>
      </c>
      <c r="AH961" s="126">
        <v>57.7</v>
      </c>
      <c r="AI961" s="125">
        <v>36.299999999999997</v>
      </c>
      <c r="AJ961" s="145">
        <v>6</v>
      </c>
      <c r="AK961" s="116">
        <v>54</v>
      </c>
      <c r="AL961" s="123">
        <v>0.6</v>
      </c>
      <c r="AM961" s="116">
        <v>1</v>
      </c>
      <c r="AN961" s="116" t="s">
        <v>124</v>
      </c>
      <c r="AO961" s="122">
        <v>72.400000000000006</v>
      </c>
      <c r="AP961" s="119" t="s">
        <v>124</v>
      </c>
      <c r="AQ961" s="116">
        <v>28</v>
      </c>
      <c r="AR961" s="116">
        <v>72</v>
      </c>
      <c r="AS961" s="142">
        <f t="shared" si="43"/>
        <v>0.3888888888888889</v>
      </c>
      <c r="AT961" s="120">
        <v>0.5</v>
      </c>
      <c r="AU961" s="116" t="s">
        <v>124</v>
      </c>
      <c r="AV961" s="116">
        <v>53.1</v>
      </c>
      <c r="AW961" s="119">
        <v>85.6</v>
      </c>
      <c r="AX961" s="140">
        <f t="shared" si="44"/>
        <v>33.069299999999998</v>
      </c>
      <c r="AY961" s="118">
        <v>77.3</v>
      </c>
      <c r="AZ961" s="118">
        <v>13204</v>
      </c>
      <c r="BA961" s="140">
        <f t="shared" si="45"/>
        <v>22.700000000000003</v>
      </c>
      <c r="BB961" s="140">
        <f t="shared" si="46"/>
        <v>35.610299999999995</v>
      </c>
      <c r="BC961" s="118">
        <v>47.3</v>
      </c>
      <c r="BD961" s="139">
        <f t="shared" si="47"/>
        <v>17.169899999999998</v>
      </c>
      <c r="BE961" s="118">
        <v>43.8</v>
      </c>
      <c r="BF961" s="139">
        <f t="shared" si="48"/>
        <v>15.899399999999998</v>
      </c>
      <c r="BG961" s="118">
        <v>7</v>
      </c>
      <c r="BH961" s="139">
        <f t="shared" si="49"/>
        <v>2.5409999999999995</v>
      </c>
      <c r="BI961" s="118">
        <v>0.6</v>
      </c>
      <c r="BJ961" s="117" t="s">
        <v>173</v>
      </c>
      <c r="BK961" s="211" t="s">
        <v>409</v>
      </c>
      <c r="BL961" s="211" t="s">
        <v>409</v>
      </c>
      <c r="BM961" s="211">
        <v>10341</v>
      </c>
      <c r="BN961" s="211">
        <v>11</v>
      </c>
      <c r="BO961" s="211">
        <v>89</v>
      </c>
      <c r="BP961" s="211" t="s">
        <v>409</v>
      </c>
      <c r="BQ961" s="211" t="s">
        <v>409</v>
      </c>
      <c r="BR961" s="211" t="s">
        <v>409</v>
      </c>
      <c r="BS961" s="211" t="s">
        <v>409</v>
      </c>
      <c r="BT961" s="210">
        <v>0</v>
      </c>
      <c r="BU961" s="116"/>
      <c r="BV961" s="138">
        <v>4.8209999999999997</v>
      </c>
      <c r="BX961" s="137">
        <v>76.930722011107861</v>
      </c>
      <c r="BY961" s="136">
        <v>5.0293697999999996</v>
      </c>
    </row>
    <row r="962" spans="1:77">
      <c r="A962" s="116">
        <v>209</v>
      </c>
      <c r="B962" s="116">
        <f>COUNTIFS($D$2:D962,D962,$F$2:F962,F962)</f>
        <v>1</v>
      </c>
      <c r="C962" s="189">
        <v>11077</v>
      </c>
      <c r="D962" s="154" t="s">
        <v>1389</v>
      </c>
      <c r="E962" s="152" t="s">
        <v>1001</v>
      </c>
      <c r="F962" s="152">
        <v>431009427</v>
      </c>
      <c r="G962" s="152">
        <f t="shared" si="42"/>
        <v>76</v>
      </c>
      <c r="H962" s="152" t="s">
        <v>1388</v>
      </c>
      <c r="I962" s="152" t="s">
        <v>60</v>
      </c>
      <c r="J962" s="194" t="s">
        <v>1031</v>
      </c>
      <c r="K962" s="152" t="s">
        <v>670</v>
      </c>
      <c r="L962" s="152">
        <v>4</v>
      </c>
      <c r="M962" s="152">
        <v>9</v>
      </c>
      <c r="N962" s="152" t="s">
        <v>409</v>
      </c>
      <c r="P962" s="152" t="s">
        <v>1357</v>
      </c>
      <c r="S962" s="201"/>
      <c r="T962" s="201"/>
      <c r="U962" s="201"/>
      <c r="V962" s="202" t="s">
        <v>1372</v>
      </c>
      <c r="W962" s="202"/>
      <c r="X962" s="201"/>
      <c r="Y962" s="200"/>
      <c r="AA962" s="116" t="s">
        <v>901</v>
      </c>
      <c r="AC962" s="209">
        <v>39</v>
      </c>
      <c r="AD962" s="148">
        <v>155</v>
      </c>
      <c r="AG962" s="112" t="s">
        <v>808</v>
      </c>
      <c r="AH962" s="126">
        <v>53.6</v>
      </c>
      <c r="AI962" s="125">
        <v>19.3</v>
      </c>
      <c r="AJ962" s="145">
        <v>24</v>
      </c>
      <c r="AK962" s="116">
        <v>46.3</v>
      </c>
      <c r="AL962" s="123">
        <v>3.5</v>
      </c>
      <c r="AM962" s="116">
        <v>6.6</v>
      </c>
      <c r="AN962" s="116" t="s">
        <v>124</v>
      </c>
      <c r="AO962" s="122">
        <v>21.6</v>
      </c>
      <c r="AP962" s="119" t="s">
        <v>124</v>
      </c>
      <c r="AQ962" s="116">
        <v>30.9</v>
      </c>
      <c r="AR962" s="116">
        <v>69.099999999999994</v>
      </c>
      <c r="AS962" s="142">
        <f t="shared" si="43"/>
        <v>0.447178002894356</v>
      </c>
      <c r="AT962" s="120">
        <v>0.6</v>
      </c>
      <c r="AU962" s="116" t="s">
        <v>124</v>
      </c>
      <c r="AV962" s="116">
        <v>46</v>
      </c>
      <c r="AW962" s="119">
        <v>51.7</v>
      </c>
      <c r="AX962" s="140">
        <f t="shared" si="44"/>
        <v>10.2483</v>
      </c>
      <c r="AY962" s="118">
        <v>85.5</v>
      </c>
      <c r="AZ962" s="118">
        <v>7333</v>
      </c>
      <c r="BA962" s="140">
        <f t="shared" si="45"/>
        <v>14.5</v>
      </c>
      <c r="BB962" s="140">
        <f t="shared" si="46"/>
        <v>18.5473</v>
      </c>
      <c r="BC962" s="118">
        <v>18</v>
      </c>
      <c r="BD962" s="139">
        <f t="shared" si="47"/>
        <v>3.4740000000000002</v>
      </c>
      <c r="BE962" s="118">
        <v>35.1</v>
      </c>
      <c r="BF962" s="139">
        <f t="shared" si="48"/>
        <v>6.7743000000000002</v>
      </c>
      <c r="BG962" s="118">
        <v>43</v>
      </c>
      <c r="BH962" s="139">
        <f t="shared" si="49"/>
        <v>8.2989999999999995</v>
      </c>
      <c r="BI962" s="118">
        <v>0.4</v>
      </c>
      <c r="BJ962" s="117" t="s">
        <v>793</v>
      </c>
      <c r="BK962" s="208" t="s">
        <v>409</v>
      </c>
      <c r="BL962" s="208" t="s">
        <v>409</v>
      </c>
      <c r="BM962" s="208" t="s">
        <v>409</v>
      </c>
      <c r="BN962" s="208" t="s">
        <v>409</v>
      </c>
      <c r="BO962" s="208" t="s">
        <v>409</v>
      </c>
      <c r="BP962" s="208" t="s">
        <v>409</v>
      </c>
      <c r="BQ962" s="208" t="s">
        <v>409</v>
      </c>
      <c r="BR962" s="208" t="s">
        <v>409</v>
      </c>
      <c r="BS962" s="208" t="s">
        <v>409</v>
      </c>
      <c r="BT962" s="208" t="s">
        <v>409</v>
      </c>
      <c r="BU962" s="116"/>
      <c r="BV962" s="138">
        <v>3.9E-2</v>
      </c>
      <c r="BX962" s="137">
        <v>0.59062877487443577</v>
      </c>
      <c r="BY962" s="136">
        <v>0.11835460000000002</v>
      </c>
    </row>
    <row r="963" spans="1:77">
      <c r="A963" s="116">
        <v>210</v>
      </c>
      <c r="B963" s="116">
        <f>COUNTIFS($D$2:D963,D963,$F$2:F963,F963)</f>
        <v>1</v>
      </c>
      <c r="C963" s="189">
        <v>11089</v>
      </c>
      <c r="D963" s="154" t="s">
        <v>366</v>
      </c>
      <c r="E963" s="152" t="s">
        <v>1387</v>
      </c>
      <c r="F963" s="152">
        <v>496120309</v>
      </c>
      <c r="G963" s="152">
        <v>70</v>
      </c>
      <c r="H963" s="152" t="s">
        <v>1386</v>
      </c>
      <c r="I963" s="152" t="s">
        <v>367</v>
      </c>
      <c r="J963" s="153" t="s">
        <v>812</v>
      </c>
      <c r="K963" s="152" t="s">
        <v>670</v>
      </c>
      <c r="L963" s="152">
        <v>12</v>
      </c>
      <c r="M963" s="152" t="s">
        <v>881</v>
      </c>
      <c r="N963" s="152" t="s">
        <v>409</v>
      </c>
      <c r="P963" s="152" t="s">
        <v>1357</v>
      </c>
      <c r="S963" s="201"/>
      <c r="T963" s="201"/>
      <c r="U963" s="201"/>
      <c r="V963" s="202" t="s">
        <v>1372</v>
      </c>
      <c r="W963" s="202"/>
      <c r="X963" s="201"/>
      <c r="Y963" s="200"/>
      <c r="Z963" s="112" t="s">
        <v>1244</v>
      </c>
      <c r="AA963" s="116" t="s">
        <v>901</v>
      </c>
      <c r="AC963" s="148">
        <v>15606</v>
      </c>
      <c r="AD963" s="148">
        <v>187000</v>
      </c>
      <c r="AE963" s="112"/>
      <c r="AF963" s="112"/>
      <c r="AG963" s="112" t="s">
        <v>777</v>
      </c>
      <c r="AH963" s="126">
        <v>23</v>
      </c>
      <c r="AI963" s="125">
        <v>1.4</v>
      </c>
      <c r="AJ963" s="145">
        <v>73.3</v>
      </c>
      <c r="AK963" s="116">
        <v>22</v>
      </c>
      <c r="AL963" s="123">
        <v>0.2</v>
      </c>
      <c r="AM963" s="116">
        <v>1</v>
      </c>
      <c r="AN963" s="116" t="s">
        <v>124</v>
      </c>
      <c r="AO963" s="122">
        <v>41.3</v>
      </c>
      <c r="AP963" s="119" t="s">
        <v>124</v>
      </c>
      <c r="AQ963" s="116">
        <v>55</v>
      </c>
      <c r="AR963" s="116">
        <v>45</v>
      </c>
      <c r="AS963" s="142">
        <f t="shared" si="43"/>
        <v>1.2222222222222223</v>
      </c>
      <c r="AT963" s="120">
        <v>0.7</v>
      </c>
      <c r="AU963" s="116" t="s">
        <v>124</v>
      </c>
      <c r="AV963" s="116">
        <v>64.8</v>
      </c>
      <c r="AW963" s="119">
        <v>72.599999999999994</v>
      </c>
      <c r="AX963" s="140">
        <f t="shared" si="44"/>
        <v>1.1438000000000001</v>
      </c>
      <c r="AY963" s="118">
        <v>84.5</v>
      </c>
      <c r="AZ963" s="118">
        <v>17327</v>
      </c>
      <c r="BA963" s="140">
        <f t="shared" si="45"/>
        <v>15.5</v>
      </c>
      <c r="BB963" s="140">
        <f t="shared" si="46"/>
        <v>1.3636000000000001</v>
      </c>
      <c r="BC963" s="118">
        <v>39.1</v>
      </c>
      <c r="BD963" s="139">
        <f t="shared" si="47"/>
        <v>0.5474</v>
      </c>
      <c r="BE963" s="118">
        <v>42.6</v>
      </c>
      <c r="BF963" s="139">
        <f t="shared" si="48"/>
        <v>0.59640000000000004</v>
      </c>
      <c r="BG963" s="118">
        <v>15.7</v>
      </c>
      <c r="BH963" s="139">
        <f t="shared" si="49"/>
        <v>0.21979999999999997</v>
      </c>
      <c r="BI963" s="118">
        <v>0.04</v>
      </c>
      <c r="BJ963" s="117" t="s">
        <v>780</v>
      </c>
      <c r="BP963" s="112"/>
      <c r="BQ963" s="112"/>
      <c r="BR963" s="112"/>
      <c r="BS963" s="112"/>
      <c r="BT963" s="112"/>
      <c r="BU963" s="116"/>
      <c r="BV963" s="138">
        <v>15.606</v>
      </c>
      <c r="BX963" s="137">
        <v>90.240956843116138</v>
      </c>
      <c r="BY963" s="136">
        <v>15.802441200000001</v>
      </c>
    </row>
    <row r="964" spans="1:77">
      <c r="A964" s="116">
        <v>211</v>
      </c>
      <c r="B964" s="116">
        <f>COUNTIFS($D$2:D964,D964,$F$2:F964,F964)</f>
        <v>1</v>
      </c>
      <c r="C964" s="189">
        <v>11096</v>
      </c>
      <c r="D964" s="154" t="s">
        <v>1385</v>
      </c>
      <c r="E964" s="152" t="s">
        <v>870</v>
      </c>
      <c r="F964" s="152">
        <v>496116148</v>
      </c>
      <c r="G964" s="152">
        <v>70</v>
      </c>
      <c r="H964" s="152" t="s">
        <v>1381</v>
      </c>
      <c r="I964" s="152" t="s">
        <v>60</v>
      </c>
      <c r="J964" s="194" t="s">
        <v>1031</v>
      </c>
      <c r="K964" s="152" t="s">
        <v>670</v>
      </c>
      <c r="L964" s="152">
        <v>7</v>
      </c>
      <c r="M964" s="152" t="s">
        <v>1067</v>
      </c>
      <c r="N964" s="152" t="s">
        <v>822</v>
      </c>
      <c r="P964" s="152" t="s">
        <v>1357</v>
      </c>
      <c r="S964" s="201"/>
      <c r="T964" s="201"/>
      <c r="U964" s="201"/>
      <c r="V964" s="202" t="s">
        <v>1372</v>
      </c>
      <c r="W964" s="202"/>
      <c r="X964" s="201"/>
      <c r="Y964" s="200"/>
      <c r="AA964" s="116" t="s">
        <v>1380</v>
      </c>
      <c r="AC964" s="148">
        <v>68</v>
      </c>
      <c r="AD964" s="148">
        <v>480</v>
      </c>
      <c r="AE964" s="112"/>
      <c r="AF964" s="112"/>
      <c r="AG964" s="112" t="s">
        <v>1384</v>
      </c>
      <c r="AH964" s="126">
        <v>8.9</v>
      </c>
      <c r="AI964" s="125">
        <v>85.1</v>
      </c>
      <c r="AJ964" s="145">
        <v>4</v>
      </c>
      <c r="AK964" s="116">
        <v>7.9</v>
      </c>
      <c r="AL964" s="123">
        <v>0.4</v>
      </c>
      <c r="AM964" s="116">
        <v>4.5</v>
      </c>
      <c r="AN964" s="116" t="s">
        <v>124</v>
      </c>
      <c r="AO964" s="122">
        <v>79.599999999999994</v>
      </c>
      <c r="AP964" s="119" t="s">
        <v>124</v>
      </c>
      <c r="AQ964" s="116">
        <v>40.200000000000003</v>
      </c>
      <c r="AR964" s="116">
        <v>59.8</v>
      </c>
      <c r="AS964" s="142">
        <f t="shared" si="43"/>
        <v>0.67224080267558539</v>
      </c>
      <c r="AT964" s="120">
        <v>0.1</v>
      </c>
      <c r="AU964" s="116" t="s">
        <v>124</v>
      </c>
      <c r="AV964" s="116">
        <v>54.5</v>
      </c>
      <c r="AW964" s="119">
        <v>60.2</v>
      </c>
      <c r="AX964" s="140">
        <f t="shared" si="44"/>
        <v>61.867699999999999</v>
      </c>
      <c r="AY964" s="118">
        <v>98</v>
      </c>
      <c r="AZ964" s="118">
        <v>13764</v>
      </c>
      <c r="BA964" s="140">
        <f t="shared" si="45"/>
        <v>2</v>
      </c>
      <c r="BB964" s="140">
        <f t="shared" si="46"/>
        <v>83.227800000000002</v>
      </c>
      <c r="BC964" s="118">
        <v>38</v>
      </c>
      <c r="BD964" s="139">
        <f t="shared" si="47"/>
        <v>32.337999999999994</v>
      </c>
      <c r="BE964" s="118">
        <v>34.700000000000003</v>
      </c>
      <c r="BF964" s="139">
        <f t="shared" si="48"/>
        <v>29.529700000000002</v>
      </c>
      <c r="BG964" s="118">
        <v>25.1</v>
      </c>
      <c r="BH964" s="139">
        <f t="shared" si="49"/>
        <v>21.360099999999999</v>
      </c>
      <c r="BI964" s="118">
        <v>0.2</v>
      </c>
      <c r="BJ964" s="117" t="s">
        <v>172</v>
      </c>
      <c r="BP964" s="112"/>
      <c r="BQ964" s="112"/>
      <c r="BR964" s="112"/>
      <c r="BS964" s="112"/>
      <c r="BT964" s="112"/>
      <c r="BU964" s="116"/>
      <c r="BV964" s="138">
        <v>6.8000000000000005E-2</v>
      </c>
      <c r="BX964" s="137"/>
      <c r="BY964" s="136"/>
    </row>
    <row r="965" spans="1:77">
      <c r="A965" s="116">
        <v>212</v>
      </c>
      <c r="B965" s="116">
        <f>COUNTIFS($D$2:D965,D965,$F$2:F965,F965)</f>
        <v>1</v>
      </c>
      <c r="C965" s="189">
        <v>11097</v>
      </c>
      <c r="D965" s="154" t="s">
        <v>1383</v>
      </c>
      <c r="E965" s="152" t="s">
        <v>1382</v>
      </c>
      <c r="F965" s="152">
        <v>520117084</v>
      </c>
      <c r="G965" s="152">
        <v>67</v>
      </c>
      <c r="H965" s="152" t="s">
        <v>1381</v>
      </c>
      <c r="I965" s="152" t="s">
        <v>60</v>
      </c>
      <c r="J965" s="194" t="s">
        <v>1031</v>
      </c>
      <c r="K965" s="152" t="s">
        <v>670</v>
      </c>
      <c r="L965" s="152">
        <v>7</v>
      </c>
      <c r="M965" s="152" t="s">
        <v>868</v>
      </c>
      <c r="N965" s="152" t="s">
        <v>409</v>
      </c>
      <c r="P965" s="152" t="s">
        <v>1357</v>
      </c>
      <c r="S965" s="201"/>
      <c r="T965" s="201"/>
      <c r="U965" s="201"/>
      <c r="V965" s="202" t="s">
        <v>1372</v>
      </c>
      <c r="W965" s="202"/>
      <c r="X965" s="201"/>
      <c r="Y965" s="200"/>
      <c r="AA965" s="116" t="s">
        <v>1380</v>
      </c>
      <c r="AC965" s="148">
        <v>103</v>
      </c>
      <c r="AD965" s="148">
        <v>724</v>
      </c>
      <c r="AE965" s="112"/>
      <c r="AF965" s="112"/>
      <c r="AG965" s="112" t="s">
        <v>808</v>
      </c>
      <c r="AH965" s="126">
        <v>39.200000000000003</v>
      </c>
      <c r="AI965" s="125">
        <v>57.7</v>
      </c>
      <c r="AJ965" s="145">
        <v>2</v>
      </c>
      <c r="AK965" s="116">
        <v>36.299999999999997</v>
      </c>
      <c r="AL965" s="123">
        <v>1.2</v>
      </c>
      <c r="AM965" s="116">
        <v>3</v>
      </c>
      <c r="AN965" s="116" t="s">
        <v>124</v>
      </c>
      <c r="AO965" s="122">
        <v>27.1</v>
      </c>
      <c r="AP965" s="119" t="s">
        <v>124</v>
      </c>
      <c r="AQ965" s="116">
        <v>43.4</v>
      </c>
      <c r="AR965" s="116">
        <v>56.6</v>
      </c>
      <c r="AS965" s="142">
        <f t="shared" si="43"/>
        <v>0.7667844522968198</v>
      </c>
      <c r="AT965" s="120">
        <v>1</v>
      </c>
      <c r="AU965" s="116" t="s">
        <v>124</v>
      </c>
      <c r="AV965" s="116">
        <v>53.8</v>
      </c>
      <c r="AW965" s="119">
        <v>55.3</v>
      </c>
      <c r="AX965" s="140">
        <f t="shared" si="44"/>
        <v>31.215699999999998</v>
      </c>
      <c r="AY965" s="118">
        <v>91.1</v>
      </c>
      <c r="AZ965" s="118">
        <v>11248</v>
      </c>
      <c r="BA965" s="140">
        <f t="shared" si="45"/>
        <v>8.9000000000000057</v>
      </c>
      <c r="BB965" s="140">
        <f t="shared" si="46"/>
        <v>57.180700000000002</v>
      </c>
      <c r="BC965" s="118">
        <v>32.799999999999997</v>
      </c>
      <c r="BD965" s="139">
        <f t="shared" si="47"/>
        <v>18.925599999999999</v>
      </c>
      <c r="BE965" s="118">
        <v>21.3</v>
      </c>
      <c r="BF965" s="139">
        <f t="shared" si="48"/>
        <v>12.290100000000001</v>
      </c>
      <c r="BG965" s="118">
        <v>45</v>
      </c>
      <c r="BH965" s="139">
        <f t="shared" si="49"/>
        <v>25.965</v>
      </c>
      <c r="BI965" s="118">
        <v>0.7</v>
      </c>
      <c r="BJ965" s="117" t="s">
        <v>792</v>
      </c>
      <c r="BP965" s="112"/>
      <c r="BQ965" s="112"/>
      <c r="BR965" s="112"/>
      <c r="BS965" s="112"/>
      <c r="BT965" s="112"/>
      <c r="BU965" s="116"/>
      <c r="BV965" s="138">
        <v>0.10299999999999999</v>
      </c>
      <c r="BX965" s="137"/>
      <c r="BY965" s="136"/>
    </row>
    <row r="966" spans="1:77">
      <c r="A966" s="116">
        <v>213</v>
      </c>
      <c r="B966" s="116">
        <f>COUNTIFS($D$2:D966,D966,$F$2:F966,F966)</f>
        <v>1</v>
      </c>
      <c r="C966" s="189">
        <v>11103</v>
      </c>
      <c r="D966" s="154" t="s">
        <v>1379</v>
      </c>
      <c r="E966" s="152" t="s">
        <v>1022</v>
      </c>
      <c r="F966" s="152">
        <v>415601431</v>
      </c>
      <c r="G966" s="152">
        <v>78</v>
      </c>
      <c r="H966" s="152" t="s">
        <v>1377</v>
      </c>
      <c r="I966" s="152" t="s">
        <v>60</v>
      </c>
      <c r="J966" s="194" t="s">
        <v>1031</v>
      </c>
      <c r="K966" s="152" t="s">
        <v>670</v>
      </c>
      <c r="L966" s="152">
        <v>5</v>
      </c>
      <c r="M966" s="152" t="s">
        <v>915</v>
      </c>
      <c r="N966" s="152" t="s">
        <v>822</v>
      </c>
      <c r="P966" s="152" t="s">
        <v>1357</v>
      </c>
      <c r="S966" s="201"/>
      <c r="T966" s="201"/>
      <c r="U966" s="201"/>
      <c r="V966" s="202" t="s">
        <v>1372</v>
      </c>
      <c r="W966" s="202"/>
      <c r="X966" s="201"/>
      <c r="Y966" s="200"/>
      <c r="AA966" s="116" t="s">
        <v>901</v>
      </c>
      <c r="AC966" s="148">
        <v>529.70000000000005</v>
      </c>
      <c r="AD966" s="148">
        <v>2600</v>
      </c>
      <c r="AE966" s="112"/>
      <c r="AF966" s="112"/>
      <c r="AG966" s="112" t="s">
        <v>808</v>
      </c>
      <c r="AH966" s="126">
        <v>36.4</v>
      </c>
      <c r="AI966" s="125">
        <v>10.1</v>
      </c>
      <c r="AJ966" s="145">
        <v>49.7</v>
      </c>
      <c r="AK966" s="116">
        <v>29.8</v>
      </c>
      <c r="AL966" s="123">
        <v>5.0999999999999996</v>
      </c>
      <c r="AM966" s="116">
        <v>14.1</v>
      </c>
      <c r="AN966" s="116" t="s">
        <v>124</v>
      </c>
      <c r="AO966" s="122">
        <v>6.4</v>
      </c>
      <c r="AP966" s="119" t="s">
        <v>124</v>
      </c>
      <c r="AQ966" s="116">
        <v>65.5</v>
      </c>
      <c r="AR966" s="116">
        <v>34.5</v>
      </c>
      <c r="AS966" s="142">
        <f t="shared" si="43"/>
        <v>1.8985507246376812</v>
      </c>
      <c r="AT966" s="120">
        <v>1.2</v>
      </c>
      <c r="AU966" s="116" t="s">
        <v>124</v>
      </c>
      <c r="AV966" s="116">
        <v>26.4</v>
      </c>
      <c r="AW966" s="119">
        <v>32.200000000000003</v>
      </c>
      <c r="AX966" s="140" t="s">
        <v>124</v>
      </c>
      <c r="AY966" s="118">
        <v>41</v>
      </c>
      <c r="AZ966" s="118">
        <v>5279</v>
      </c>
      <c r="BA966" s="140">
        <f t="shared" si="45"/>
        <v>59</v>
      </c>
      <c r="BB966" s="118" t="s">
        <v>124</v>
      </c>
      <c r="BC966" s="118" t="s">
        <v>124</v>
      </c>
      <c r="BD966" s="139" t="s">
        <v>124</v>
      </c>
      <c r="BE966" s="118" t="s">
        <v>124</v>
      </c>
      <c r="BF966" s="139" t="s">
        <v>124</v>
      </c>
      <c r="BG966" s="118" t="s">
        <v>124</v>
      </c>
      <c r="BH966" s="139" t="s">
        <v>124</v>
      </c>
      <c r="BI966" s="118">
        <v>0.3</v>
      </c>
      <c r="BJ966" s="117" t="s">
        <v>780</v>
      </c>
      <c r="BP966" s="112"/>
      <c r="BQ966" s="112"/>
      <c r="BR966" s="112"/>
      <c r="BS966" s="112"/>
      <c r="BT966" s="112"/>
      <c r="BU966" s="116"/>
      <c r="BV966" s="138">
        <v>0.52970000000000006</v>
      </c>
      <c r="BX966" s="137">
        <v>0.20456599531202926</v>
      </c>
      <c r="BY966" s="136">
        <v>0.35468159999999999</v>
      </c>
    </row>
    <row r="967" spans="1:77">
      <c r="A967" s="116">
        <v>214</v>
      </c>
      <c r="B967" s="116">
        <f>COUNTIFS($D$2:D967,D967,$F$2:F967,F967)</f>
        <v>1</v>
      </c>
      <c r="C967" s="189">
        <v>11104</v>
      </c>
      <c r="D967" s="154" t="s">
        <v>1378</v>
      </c>
      <c r="E967" s="152" t="s">
        <v>913</v>
      </c>
      <c r="F967" s="152">
        <v>535131056</v>
      </c>
      <c r="G967" s="152">
        <v>66</v>
      </c>
      <c r="H967" s="152" t="s">
        <v>1377</v>
      </c>
      <c r="I967" s="152" t="s">
        <v>60</v>
      </c>
      <c r="J967" s="194" t="s">
        <v>1031</v>
      </c>
      <c r="K967" s="152" t="s">
        <v>670</v>
      </c>
      <c r="L967" s="152">
        <v>11</v>
      </c>
      <c r="M967" s="152">
        <v>10</v>
      </c>
      <c r="N967" s="152" t="s">
        <v>822</v>
      </c>
      <c r="P967" s="152" t="s">
        <v>1357</v>
      </c>
      <c r="S967" s="201"/>
      <c r="T967" s="201"/>
      <c r="U967" s="201"/>
      <c r="V967" s="202" t="s">
        <v>1372</v>
      </c>
      <c r="W967" s="202"/>
      <c r="X967" s="201"/>
      <c r="Y967" s="200"/>
      <c r="AA967" s="116" t="s">
        <v>901</v>
      </c>
      <c r="AC967" s="148">
        <v>191</v>
      </c>
      <c r="AD967" s="148">
        <v>2100</v>
      </c>
      <c r="AE967" s="112"/>
      <c r="AF967" s="112"/>
      <c r="AG967" s="112" t="s">
        <v>801</v>
      </c>
      <c r="AH967" s="126">
        <v>21</v>
      </c>
      <c r="AI967" s="125">
        <v>13.1</v>
      </c>
      <c r="AJ967" s="145">
        <v>63.8</v>
      </c>
      <c r="AK967" s="116">
        <v>17</v>
      </c>
      <c r="AL967" s="123">
        <v>1.3</v>
      </c>
      <c r="AM967" s="116">
        <v>6.2</v>
      </c>
      <c r="AN967" s="116" t="s">
        <v>124</v>
      </c>
      <c r="AO967" s="122" t="s">
        <v>124</v>
      </c>
      <c r="AP967" s="119" t="s">
        <v>124</v>
      </c>
      <c r="AQ967" s="116">
        <v>74.3</v>
      </c>
      <c r="AR967" s="116">
        <v>25.7</v>
      </c>
      <c r="AS967" s="142">
        <f t="shared" si="43"/>
        <v>2.8910505836575875</v>
      </c>
      <c r="AT967" s="120">
        <v>0.7</v>
      </c>
      <c r="AU967" s="116" t="s">
        <v>124</v>
      </c>
      <c r="AV967" s="116">
        <v>35.9</v>
      </c>
      <c r="AW967" s="119">
        <v>47.7</v>
      </c>
      <c r="AX967" s="140">
        <f>BD967+BF967</f>
        <v>5.3841000000000001</v>
      </c>
      <c r="AY967" s="118">
        <v>72</v>
      </c>
      <c r="AZ967" s="118">
        <v>9817</v>
      </c>
      <c r="BA967" s="140">
        <f t="shared" si="45"/>
        <v>28</v>
      </c>
      <c r="BB967" s="140">
        <f>BD967+BF967+BH967</f>
        <v>12.838000000000001</v>
      </c>
      <c r="BC967" s="118">
        <v>9.5</v>
      </c>
      <c r="BD967" s="139">
        <f>BC967*AI967/100</f>
        <v>1.2444999999999999</v>
      </c>
      <c r="BE967" s="118">
        <v>31.6</v>
      </c>
      <c r="BF967" s="139">
        <f>BE967*AI967/100</f>
        <v>4.1395999999999997</v>
      </c>
      <c r="BG967" s="118">
        <v>56.9</v>
      </c>
      <c r="BH967" s="139">
        <f>BG967*AI967/100</f>
        <v>7.4539</v>
      </c>
      <c r="BI967" s="140">
        <v>0.06</v>
      </c>
      <c r="BJ967" s="117" t="s">
        <v>780</v>
      </c>
      <c r="BP967" s="112"/>
      <c r="BQ967" s="112"/>
      <c r="BR967" s="112"/>
      <c r="BS967" s="112"/>
      <c r="BT967" s="112"/>
      <c r="BU967" s="116"/>
      <c r="BV967" s="138">
        <v>0.191</v>
      </c>
      <c r="BX967" s="137">
        <v>0.46943953559546259</v>
      </c>
      <c r="BY967" s="136">
        <v>0.12115740000000001</v>
      </c>
    </row>
    <row r="968" spans="1:77">
      <c r="A968" s="116">
        <v>215</v>
      </c>
      <c r="B968" s="116">
        <f>COUNTIFS($D$2:D968,D968,$F$2:F968,F968)</f>
        <v>1</v>
      </c>
      <c r="C968" s="189">
        <v>11122</v>
      </c>
      <c r="D968" s="154" t="s">
        <v>90</v>
      </c>
      <c r="E968" s="152" t="s">
        <v>1376</v>
      </c>
      <c r="F968" s="152">
        <v>521216253</v>
      </c>
      <c r="G968" s="152">
        <v>67</v>
      </c>
      <c r="H968" s="152" t="s">
        <v>1375</v>
      </c>
      <c r="I968" s="152" t="s">
        <v>1374</v>
      </c>
      <c r="J968" s="153" t="s">
        <v>812</v>
      </c>
      <c r="K968" s="152" t="s">
        <v>670</v>
      </c>
      <c r="L968" s="152">
        <v>6</v>
      </c>
      <c r="M968" s="152" t="s">
        <v>881</v>
      </c>
      <c r="N968" s="152" t="s">
        <v>822</v>
      </c>
      <c r="P968" s="152" t="s">
        <v>1357</v>
      </c>
      <c r="S968" s="201"/>
      <c r="T968" s="201"/>
      <c r="U968" s="201"/>
      <c r="V968" s="202" t="s">
        <v>1372</v>
      </c>
      <c r="W968" s="202"/>
      <c r="X968" s="201"/>
      <c r="Y968" s="200"/>
      <c r="Z968" s="112" t="s">
        <v>1244</v>
      </c>
      <c r="AA968" s="116" t="s">
        <v>901</v>
      </c>
      <c r="AC968" s="148">
        <v>21520</v>
      </c>
      <c r="AD968" s="148">
        <v>129000</v>
      </c>
      <c r="AE968" s="113">
        <v>3</v>
      </c>
      <c r="AF968" s="112">
        <v>50</v>
      </c>
      <c r="AG968" s="112" t="s">
        <v>781</v>
      </c>
      <c r="AH968" s="126">
        <v>2.7</v>
      </c>
      <c r="AI968" s="125">
        <v>24.8</v>
      </c>
      <c r="AJ968" s="145">
        <v>71.900000000000006</v>
      </c>
      <c r="AK968" s="116">
        <v>2.2999999999999998</v>
      </c>
      <c r="AL968" s="123">
        <v>0.3</v>
      </c>
      <c r="AM968" s="116">
        <v>10.199999999999999</v>
      </c>
      <c r="AN968" s="116" t="s">
        <v>124</v>
      </c>
      <c r="AO968" s="122">
        <v>14.5</v>
      </c>
      <c r="AP968" s="119" t="s">
        <v>124</v>
      </c>
      <c r="AQ968" s="116">
        <v>81.099999999999994</v>
      </c>
      <c r="AR968" s="116">
        <v>18.899999999999999</v>
      </c>
      <c r="AS968" s="142">
        <f t="shared" si="43"/>
        <v>4.2910052910052912</v>
      </c>
      <c r="AT968" s="120">
        <v>0.3</v>
      </c>
      <c r="AU968" s="116" t="s">
        <v>124</v>
      </c>
      <c r="AV968" s="116">
        <v>40.200000000000003</v>
      </c>
      <c r="AW968" s="119">
        <v>10.3</v>
      </c>
      <c r="AX968" s="140">
        <f>BD968+BF968</f>
        <v>23.386400000000002</v>
      </c>
      <c r="AY968" s="118">
        <v>97.8</v>
      </c>
      <c r="AZ968" s="118">
        <v>21110</v>
      </c>
      <c r="BA968" s="140">
        <f t="shared" si="45"/>
        <v>2.2000000000000028</v>
      </c>
      <c r="BB968" s="140">
        <f>BD968+BF968+BH968</f>
        <v>24.651200000000003</v>
      </c>
      <c r="BC968" s="118">
        <v>71.400000000000006</v>
      </c>
      <c r="BD968" s="139">
        <f>BC968*AI968/100</f>
        <v>17.707200000000004</v>
      </c>
      <c r="BE968" s="118">
        <v>22.9</v>
      </c>
      <c r="BF968" s="139">
        <f>BE968*AI968/100</f>
        <v>5.6791999999999998</v>
      </c>
      <c r="BG968" s="118">
        <v>5.0999999999999996</v>
      </c>
      <c r="BH968" s="139">
        <f>BG968*AI968/100</f>
        <v>1.2647999999999999</v>
      </c>
      <c r="BI968" s="140">
        <v>0.04</v>
      </c>
      <c r="BJ968" s="117" t="s">
        <v>786</v>
      </c>
      <c r="BP968" s="112"/>
      <c r="BQ968" s="112"/>
      <c r="BR968" s="112"/>
      <c r="BS968" s="112"/>
      <c r="BT968" s="112"/>
      <c r="BU968" s="116"/>
      <c r="BV968" s="138">
        <v>21.52</v>
      </c>
      <c r="BX968" s="137">
        <v>87.544453942022557</v>
      </c>
      <c r="BY968" s="136">
        <v>21.137698399999998</v>
      </c>
    </row>
    <row r="969" spans="1:77">
      <c r="A969" s="116">
        <v>216</v>
      </c>
      <c r="B969" s="116">
        <f>COUNTIFS($D$2:D969,D969,$F$2:F969,F969)</f>
        <v>1</v>
      </c>
      <c r="C969" s="189">
        <v>11135</v>
      </c>
      <c r="D969" s="154" t="s">
        <v>103</v>
      </c>
      <c r="E969" s="152" t="s">
        <v>941</v>
      </c>
      <c r="F969" s="152">
        <v>490126224</v>
      </c>
      <c r="G969" s="152">
        <v>70</v>
      </c>
      <c r="H969" s="152" t="s">
        <v>1373</v>
      </c>
      <c r="I969" s="152" t="s">
        <v>369</v>
      </c>
      <c r="J969" s="153" t="s">
        <v>812</v>
      </c>
      <c r="K969" s="152" t="s">
        <v>670</v>
      </c>
      <c r="L969" s="152">
        <v>6</v>
      </c>
      <c r="M969" s="152" t="s">
        <v>881</v>
      </c>
      <c r="N969" s="152" t="s">
        <v>409</v>
      </c>
      <c r="P969" s="152" t="s">
        <v>1357</v>
      </c>
      <c r="S969" s="201"/>
      <c r="T969" s="201"/>
      <c r="U969" s="201"/>
      <c r="V969" s="202" t="s">
        <v>1372</v>
      </c>
      <c r="W969" s="202"/>
      <c r="X969" s="201"/>
      <c r="Y969" s="200"/>
      <c r="Z969" s="112" t="s">
        <v>1244</v>
      </c>
      <c r="AA969" s="116" t="s">
        <v>901</v>
      </c>
      <c r="AC969" s="148">
        <v>712.3</v>
      </c>
      <c r="AD969" s="148">
        <v>4200</v>
      </c>
      <c r="AE969" s="112"/>
      <c r="AF969" s="112"/>
      <c r="AG969" s="112" t="s">
        <v>781</v>
      </c>
      <c r="AH969" s="126">
        <v>4.4000000000000004</v>
      </c>
      <c r="AI969" s="125">
        <v>13.1</v>
      </c>
      <c r="AJ969" s="145">
        <v>81.2</v>
      </c>
      <c r="AK969" s="116">
        <v>3.9</v>
      </c>
      <c r="AL969" s="123">
        <v>0.1</v>
      </c>
      <c r="AM969" s="116">
        <v>1.5</v>
      </c>
      <c r="AN969" s="116" t="s">
        <v>124</v>
      </c>
      <c r="AO969" s="122">
        <v>55.6</v>
      </c>
      <c r="AP969" s="119" t="s">
        <v>124</v>
      </c>
      <c r="AQ969" s="116">
        <v>38.5</v>
      </c>
      <c r="AR969" s="116">
        <v>61.5</v>
      </c>
      <c r="AS969" s="142">
        <f t="shared" si="43"/>
        <v>0.62601626016260159</v>
      </c>
      <c r="AT969" s="120">
        <v>0.1</v>
      </c>
      <c r="AU969" s="116" t="s">
        <v>124</v>
      </c>
      <c r="AV969" s="116">
        <v>35.799999999999997</v>
      </c>
      <c r="AW969" s="119">
        <v>40</v>
      </c>
      <c r="AX969" s="140">
        <f>BD969+BF969</f>
        <v>10.2049</v>
      </c>
      <c r="AY969" s="118">
        <v>93.8</v>
      </c>
      <c r="AZ969" s="118">
        <v>17246</v>
      </c>
      <c r="BA969" s="140">
        <f t="shared" si="45"/>
        <v>6.2000000000000028</v>
      </c>
      <c r="BB969" s="140">
        <f>BD969+BF969+BH969</f>
        <v>12.851100000000001</v>
      </c>
      <c r="BC969" s="118">
        <v>48.7</v>
      </c>
      <c r="BD969" s="139">
        <f>BC969*AI969/100</f>
        <v>6.3797000000000006</v>
      </c>
      <c r="BE969" s="118">
        <v>29.2</v>
      </c>
      <c r="BF969" s="139">
        <f>BE969*AI969/100</f>
        <v>3.8251999999999997</v>
      </c>
      <c r="BG969" s="118">
        <v>20.2</v>
      </c>
      <c r="BH969" s="139">
        <f>BG969*AI969/100</f>
        <v>2.6461999999999999</v>
      </c>
      <c r="BI969" s="140">
        <v>0.2</v>
      </c>
      <c r="BJ969" s="117" t="s">
        <v>778</v>
      </c>
      <c r="BP969" s="112"/>
      <c r="BQ969" s="112"/>
      <c r="BR969" s="112"/>
      <c r="BS969" s="112"/>
      <c r="BT969" s="112"/>
      <c r="BU969" s="116"/>
      <c r="BV969" s="138">
        <v>0.71229999999999993</v>
      </c>
      <c r="BX969" s="137">
        <v>51.351102941176471</v>
      </c>
      <c r="BY969" s="136">
        <v>0.71178379999999997</v>
      </c>
    </row>
    <row r="970" spans="1:77">
      <c r="A970" s="116">
        <v>217</v>
      </c>
      <c r="B970" s="116">
        <f>COUNTIFS($D$2:D970,D970,$F$2:F970,F970)</f>
        <v>1</v>
      </c>
      <c r="C970" s="189">
        <v>11145</v>
      </c>
      <c r="D970" s="154" t="s">
        <v>1371</v>
      </c>
      <c r="E970" s="152" t="s">
        <v>1004</v>
      </c>
      <c r="F970" s="152">
        <v>7553295310</v>
      </c>
      <c r="G970" s="152">
        <v>44</v>
      </c>
      <c r="H970" s="152" t="s">
        <v>1370</v>
      </c>
      <c r="I970" s="152" t="s">
        <v>1369</v>
      </c>
      <c r="J970" s="153" t="s">
        <v>812</v>
      </c>
      <c r="K970" s="152" t="s">
        <v>670</v>
      </c>
      <c r="L970" s="152">
        <v>3</v>
      </c>
      <c r="M970" s="152" t="s">
        <v>881</v>
      </c>
      <c r="N970" s="152" t="s">
        <v>409</v>
      </c>
      <c r="P970" s="152" t="s">
        <v>1357</v>
      </c>
      <c r="S970" s="201"/>
      <c r="T970" s="201"/>
      <c r="U970" s="201"/>
      <c r="V970" s="202" t="s">
        <v>867</v>
      </c>
      <c r="W970" s="202"/>
      <c r="X970" s="201"/>
      <c r="Y970" s="200"/>
      <c r="AA970" s="116" t="s">
        <v>901</v>
      </c>
      <c r="AC970" s="148">
        <v>2497</v>
      </c>
      <c r="AD970" s="148">
        <v>7500</v>
      </c>
      <c r="AE970" s="112"/>
      <c r="AF970" s="112"/>
      <c r="AG970" s="112" t="s">
        <v>1368</v>
      </c>
      <c r="AH970" s="126">
        <v>98.9</v>
      </c>
      <c r="AI970" s="125">
        <v>0.3</v>
      </c>
      <c r="AJ970" s="145">
        <v>0.4</v>
      </c>
      <c r="AK970" s="116">
        <v>86.3</v>
      </c>
      <c r="AL970" s="123">
        <v>0.1</v>
      </c>
      <c r="AM970" s="116">
        <v>0.1</v>
      </c>
      <c r="AN970" s="116" t="s">
        <v>124</v>
      </c>
      <c r="AO970" s="122">
        <v>21.1</v>
      </c>
      <c r="AP970" s="119" t="s">
        <v>124</v>
      </c>
      <c r="AQ970" s="116">
        <v>81.599999999999994</v>
      </c>
      <c r="AR970" s="116">
        <v>18.399999999999999</v>
      </c>
      <c r="AS970" s="142">
        <f t="shared" si="43"/>
        <v>4.4347826086956523</v>
      </c>
      <c r="AT970" s="120">
        <v>1.4</v>
      </c>
      <c r="AU970" s="116" t="s">
        <v>124</v>
      </c>
      <c r="AV970" s="116">
        <v>7.2</v>
      </c>
      <c r="AW970" s="119">
        <v>7.4</v>
      </c>
      <c r="AX970" s="140" t="s">
        <v>124</v>
      </c>
      <c r="AY970" s="118" t="s">
        <v>124</v>
      </c>
      <c r="AZ970" s="118" t="s">
        <v>124</v>
      </c>
      <c r="BA970" s="118" t="s">
        <v>124</v>
      </c>
      <c r="BB970" s="118" t="s">
        <v>124</v>
      </c>
      <c r="BC970" s="118" t="s">
        <v>124</v>
      </c>
      <c r="BD970" s="118" t="s">
        <v>124</v>
      </c>
      <c r="BE970" s="118" t="s">
        <v>124</v>
      </c>
      <c r="BF970" s="118" t="s">
        <v>124</v>
      </c>
      <c r="BG970" s="118" t="s">
        <v>124</v>
      </c>
      <c r="BH970" s="118" t="s">
        <v>124</v>
      </c>
      <c r="BI970" s="140">
        <v>0.02</v>
      </c>
      <c r="BJ970" s="117" t="s">
        <v>173</v>
      </c>
      <c r="BP970" s="112"/>
      <c r="BQ970" s="112"/>
      <c r="BR970" s="112"/>
      <c r="BS970" s="112"/>
      <c r="BT970" s="112"/>
      <c r="BU970" s="116"/>
      <c r="BV970" s="138">
        <v>2.4969999999999999</v>
      </c>
      <c r="BX970" s="137">
        <v>59.371150529687114</v>
      </c>
      <c r="BY970" s="136">
        <v>2.4561446</v>
      </c>
    </row>
    <row r="971" spans="1:77">
      <c r="A971" s="116">
        <v>218</v>
      </c>
      <c r="B971" s="116">
        <f>COUNTIFS($D$2:D971,D971,$F$2:F971,F971)</f>
        <v>1</v>
      </c>
      <c r="C971" s="189">
        <v>11149</v>
      </c>
      <c r="D971" s="154" t="s">
        <v>1367</v>
      </c>
      <c r="E971" s="152" t="s">
        <v>870</v>
      </c>
      <c r="F971" s="152">
        <v>5651116504</v>
      </c>
      <c r="G971" s="152">
        <v>63</v>
      </c>
      <c r="H971" s="152" t="s">
        <v>1366</v>
      </c>
      <c r="I971" s="152" t="s">
        <v>1365</v>
      </c>
      <c r="J971" s="194" t="s">
        <v>1031</v>
      </c>
      <c r="K971" s="152" t="s">
        <v>670</v>
      </c>
      <c r="L971" s="152">
        <v>10</v>
      </c>
      <c r="M971" s="152" t="s">
        <v>881</v>
      </c>
      <c r="N971" s="152" t="s">
        <v>409</v>
      </c>
      <c r="P971" s="152" t="s">
        <v>1357</v>
      </c>
      <c r="S971" s="201"/>
      <c r="T971" s="201"/>
      <c r="U971" s="201"/>
      <c r="V971" s="202" t="s">
        <v>1331</v>
      </c>
      <c r="W971" s="202"/>
      <c r="X971" s="201"/>
      <c r="Y971" s="200"/>
      <c r="AA971" s="116" t="s">
        <v>901</v>
      </c>
      <c r="AC971" s="148">
        <v>137</v>
      </c>
      <c r="AD971" s="148">
        <v>1370</v>
      </c>
      <c r="AE971" s="112"/>
      <c r="AF971" s="112"/>
      <c r="AG971" s="112" t="s">
        <v>808</v>
      </c>
      <c r="AH971" s="126">
        <v>29.8</v>
      </c>
      <c r="AI971" s="125">
        <v>43</v>
      </c>
      <c r="AJ971" s="145">
        <v>24.6</v>
      </c>
      <c r="AK971" s="116">
        <v>26.7</v>
      </c>
      <c r="AL971" s="144">
        <v>0.69</v>
      </c>
      <c r="AM971" s="139">
        <v>2.34</v>
      </c>
      <c r="AN971" s="116" t="s">
        <v>124</v>
      </c>
      <c r="AO971" s="122">
        <v>50.4</v>
      </c>
      <c r="AP971" s="119" t="s">
        <v>124</v>
      </c>
      <c r="AQ971" s="116">
        <v>54</v>
      </c>
      <c r="AR971" s="116">
        <v>46</v>
      </c>
      <c r="AS971" s="142">
        <f t="shared" si="43"/>
        <v>1.173913043478261</v>
      </c>
      <c r="AT971" s="141">
        <v>1.1299999999999999</v>
      </c>
      <c r="AU971" s="116" t="s">
        <v>124</v>
      </c>
      <c r="AV971" s="116">
        <v>83.7</v>
      </c>
      <c r="AW971" s="119">
        <v>76</v>
      </c>
      <c r="AX971" s="140">
        <f t="shared" ref="AX971:AX991" si="50">BD971+BF971</f>
        <v>18.661999999999999</v>
      </c>
      <c r="AY971" s="118">
        <v>72.900000000000006</v>
      </c>
      <c r="AZ971" s="118">
        <v>13174</v>
      </c>
      <c r="BA971" s="140">
        <f t="shared" ref="BA971:BA1002" si="51">100-AY971</f>
        <v>27.099999999999994</v>
      </c>
      <c r="BB971" s="140">
        <f t="shared" ref="BB971:BB991" si="52">BD971+BF971+BH971</f>
        <v>42.311999999999998</v>
      </c>
      <c r="BC971" s="118">
        <v>20.7</v>
      </c>
      <c r="BD971" s="139">
        <f t="shared" ref="BD971:BD991" si="53">BC971*AI971/100</f>
        <v>8.9009999999999998</v>
      </c>
      <c r="BE971" s="118">
        <v>22.7</v>
      </c>
      <c r="BF971" s="139">
        <f t="shared" ref="BF971:BF991" si="54">BE971*AI971/100</f>
        <v>9.761000000000001</v>
      </c>
      <c r="BG971" s="118">
        <v>55</v>
      </c>
      <c r="BH971" s="139">
        <f t="shared" ref="BH971:BH991" si="55">BG971*AI971/100</f>
        <v>23.65</v>
      </c>
      <c r="BI971" s="140">
        <v>0.94</v>
      </c>
      <c r="BJ971" s="117" t="s">
        <v>172</v>
      </c>
      <c r="BP971" s="112"/>
      <c r="BQ971" s="112"/>
      <c r="BR971" s="112"/>
      <c r="BS971" s="112"/>
      <c r="BT971" s="112"/>
      <c r="BU971" s="116"/>
      <c r="BV971" s="138">
        <v>0.13700000000000001</v>
      </c>
      <c r="BX971" s="137">
        <v>3.8714365936643214</v>
      </c>
      <c r="BY971" s="136">
        <v>0.14931279999999997</v>
      </c>
    </row>
    <row r="972" spans="1:77">
      <c r="A972" s="116">
        <v>219</v>
      </c>
      <c r="B972" s="116">
        <f>COUNTIFS($D$2:D972,D972,$F$2:F972,F972)</f>
        <v>1</v>
      </c>
      <c r="C972" s="189">
        <v>11194</v>
      </c>
      <c r="D972" s="154" t="s">
        <v>1364</v>
      </c>
      <c r="E972" s="152" t="s">
        <v>1363</v>
      </c>
      <c r="F972" s="152">
        <v>456122955</v>
      </c>
      <c r="G972" s="152">
        <v>74</v>
      </c>
      <c r="H972" s="152" t="s">
        <v>1362</v>
      </c>
      <c r="I972" s="152" t="s">
        <v>1361</v>
      </c>
      <c r="J972" s="153" t="s">
        <v>812</v>
      </c>
      <c r="K972" s="152" t="s">
        <v>670</v>
      </c>
      <c r="L972" s="152">
        <v>5</v>
      </c>
      <c r="M972" s="152" t="s">
        <v>881</v>
      </c>
      <c r="N972" s="152" t="s">
        <v>409</v>
      </c>
      <c r="P972" s="152" t="s">
        <v>1357</v>
      </c>
      <c r="S972" s="201"/>
      <c r="T972" s="203" t="s">
        <v>1354</v>
      </c>
      <c r="U972" s="203"/>
      <c r="V972" s="202" t="s">
        <v>1331</v>
      </c>
      <c r="W972" s="202"/>
      <c r="X972" s="201"/>
      <c r="Y972" s="200"/>
      <c r="AA972" s="116" t="s">
        <v>901</v>
      </c>
      <c r="AC972" s="148">
        <v>36946</v>
      </c>
      <c r="AD972" s="148">
        <v>184000</v>
      </c>
      <c r="AE972" s="112"/>
      <c r="AF972" s="112"/>
      <c r="AG972" s="112" t="s">
        <v>809</v>
      </c>
      <c r="AH972" s="126">
        <v>3.04</v>
      </c>
      <c r="AI972" s="125">
        <v>5.83</v>
      </c>
      <c r="AJ972" s="145">
        <v>90</v>
      </c>
      <c r="AK972" s="116">
        <v>2.17</v>
      </c>
      <c r="AL972" s="144">
        <v>0.57999999999999996</v>
      </c>
      <c r="AM972" s="139">
        <v>19.2</v>
      </c>
      <c r="AN972" s="116" t="s">
        <v>124</v>
      </c>
      <c r="AO972" s="122">
        <v>28.9</v>
      </c>
      <c r="AP972" s="119" t="s">
        <v>124</v>
      </c>
      <c r="AQ972" s="116">
        <v>70.099999999999994</v>
      </c>
      <c r="AR972" s="116">
        <v>29.9</v>
      </c>
      <c r="AS972" s="142">
        <f t="shared" si="43"/>
        <v>2.3444816053511706</v>
      </c>
      <c r="AT972" s="141">
        <v>1.4E-2</v>
      </c>
      <c r="AU972" s="116" t="s">
        <v>124</v>
      </c>
      <c r="AV972" s="116">
        <v>64.400000000000006</v>
      </c>
      <c r="AW972" s="119">
        <v>68.900000000000006</v>
      </c>
      <c r="AX972" s="140">
        <f t="shared" si="50"/>
        <v>4.5648900000000001</v>
      </c>
      <c r="AY972" s="118">
        <v>90.5</v>
      </c>
      <c r="AZ972" s="118">
        <v>16613</v>
      </c>
      <c r="BA972" s="140">
        <f t="shared" si="51"/>
        <v>9.5</v>
      </c>
      <c r="BB972" s="140">
        <f t="shared" si="52"/>
        <v>5.7134</v>
      </c>
      <c r="BC972" s="118">
        <v>47.4</v>
      </c>
      <c r="BD972" s="139">
        <f t="shared" si="53"/>
        <v>2.76342</v>
      </c>
      <c r="BE972" s="118">
        <v>30.9</v>
      </c>
      <c r="BF972" s="139">
        <f t="shared" si="54"/>
        <v>1.8014699999999999</v>
      </c>
      <c r="BG972" s="118">
        <v>19.7</v>
      </c>
      <c r="BH972" s="139">
        <f t="shared" si="55"/>
        <v>1.1485099999999999</v>
      </c>
      <c r="BI972" s="140">
        <v>0.1</v>
      </c>
      <c r="BJ972" s="117" t="s">
        <v>784</v>
      </c>
      <c r="BP972" s="112"/>
      <c r="BQ972" s="112"/>
      <c r="BR972" s="112"/>
      <c r="BS972" s="112"/>
      <c r="BT972" s="112"/>
      <c r="BU972" s="116"/>
      <c r="BV972" s="138">
        <v>36.945999999999998</v>
      </c>
      <c r="BX972" s="137">
        <v>89.463730390219922</v>
      </c>
      <c r="BY972" s="136">
        <v>37.82466466466466</v>
      </c>
    </row>
    <row r="973" spans="1:77">
      <c r="A973" s="116">
        <v>220</v>
      </c>
      <c r="B973" s="116">
        <f>COUNTIFS($D$2:D973,D973,$F$2:F973,F973)</f>
        <v>1</v>
      </c>
      <c r="C973" s="189">
        <v>11202</v>
      </c>
      <c r="D973" s="154" t="s">
        <v>417</v>
      </c>
      <c r="E973" s="152" t="s">
        <v>1004</v>
      </c>
      <c r="F973" s="152">
        <v>6060141362</v>
      </c>
      <c r="G973" s="152">
        <f t="shared" ref="G973:G1008" si="56">LEFT(H973,4)-CONCATENATE(19,LEFT(F973,2))</f>
        <v>59</v>
      </c>
      <c r="H973" s="152" t="s">
        <v>1359</v>
      </c>
      <c r="I973" s="152" t="s">
        <v>60</v>
      </c>
      <c r="J973" s="153" t="s">
        <v>812</v>
      </c>
      <c r="K973" s="152" t="s">
        <v>670</v>
      </c>
      <c r="L973" s="152">
        <v>5</v>
      </c>
      <c r="M973" s="152">
        <v>3</v>
      </c>
      <c r="N973" s="152" t="s">
        <v>409</v>
      </c>
      <c r="P973" s="152" t="s">
        <v>1357</v>
      </c>
      <c r="S973" s="201"/>
      <c r="T973" s="203" t="s">
        <v>1354</v>
      </c>
      <c r="U973" s="203"/>
      <c r="V973" s="202" t="s">
        <v>1331</v>
      </c>
      <c r="W973" s="202"/>
      <c r="X973" s="201"/>
      <c r="Y973" s="200"/>
      <c r="AA973" s="116" t="s">
        <v>818</v>
      </c>
      <c r="AC973" s="148">
        <v>555</v>
      </c>
      <c r="AD973" s="148">
        <v>2700</v>
      </c>
      <c r="AE973" s="112"/>
      <c r="AF973" s="112"/>
      <c r="AG973" s="112" t="s">
        <v>781</v>
      </c>
      <c r="AH973" s="126">
        <v>10.7</v>
      </c>
      <c r="AI973" s="125">
        <v>61.7</v>
      </c>
      <c r="AJ973" s="145">
        <v>26.7</v>
      </c>
      <c r="AK973" s="116">
        <v>6.91</v>
      </c>
      <c r="AL973" s="144">
        <v>0.96</v>
      </c>
      <c r="AM973" s="139">
        <v>9.0399999999999991</v>
      </c>
      <c r="AN973" s="116" t="s">
        <v>124</v>
      </c>
      <c r="AO973" s="122">
        <v>58</v>
      </c>
      <c r="AP973" s="119" t="s">
        <v>124</v>
      </c>
      <c r="AQ973" s="116">
        <v>67.099999999999994</v>
      </c>
      <c r="AR973" s="116">
        <v>32.9</v>
      </c>
      <c r="AS973" s="142">
        <f t="shared" si="43"/>
        <v>2.0395136778115499</v>
      </c>
      <c r="AT973" s="141">
        <v>4.2000000000000003E-2</v>
      </c>
      <c r="AU973" s="116" t="s">
        <v>124</v>
      </c>
      <c r="AV973" s="116">
        <v>60.3</v>
      </c>
      <c r="AW973" s="119">
        <v>40.6</v>
      </c>
      <c r="AX973" s="140">
        <f t="shared" si="50"/>
        <v>40.722000000000001</v>
      </c>
      <c r="AY973" s="118">
        <v>93.5</v>
      </c>
      <c r="AZ973" s="118">
        <v>13796</v>
      </c>
      <c r="BA973" s="140">
        <f t="shared" si="51"/>
        <v>6.5</v>
      </c>
      <c r="BB973" s="140">
        <f t="shared" si="52"/>
        <v>60.6511</v>
      </c>
      <c r="BC973" s="118">
        <v>40.200000000000003</v>
      </c>
      <c r="BD973" s="139">
        <f t="shared" si="53"/>
        <v>24.8034</v>
      </c>
      <c r="BE973" s="118">
        <v>25.8</v>
      </c>
      <c r="BF973" s="139">
        <f t="shared" si="54"/>
        <v>15.918600000000001</v>
      </c>
      <c r="BG973" s="118">
        <v>32.299999999999997</v>
      </c>
      <c r="BH973" s="139">
        <f t="shared" si="55"/>
        <v>19.929099999999998</v>
      </c>
      <c r="BI973" s="140">
        <v>0.48</v>
      </c>
      <c r="BJ973" s="117" t="s">
        <v>172</v>
      </c>
      <c r="BP973" s="112"/>
      <c r="BQ973" s="112"/>
      <c r="BR973" s="112"/>
      <c r="BS973" s="112"/>
      <c r="BT973" s="112"/>
      <c r="BU973" s="116"/>
      <c r="BV973" s="138">
        <v>0.55500000000000005</v>
      </c>
      <c r="BX973" s="137">
        <v>42.16446124763705</v>
      </c>
      <c r="BY973" s="136">
        <v>0.56861570785392701</v>
      </c>
    </row>
    <row r="974" spans="1:77">
      <c r="A974" s="116">
        <v>221</v>
      </c>
      <c r="B974" s="116">
        <f>COUNTIFS($D$2:D974,D974,$F$2:F974,F974)</f>
        <v>1</v>
      </c>
      <c r="C974" s="189">
        <v>11203</v>
      </c>
      <c r="D974" s="154" t="s">
        <v>419</v>
      </c>
      <c r="E974" s="152" t="s">
        <v>1001</v>
      </c>
      <c r="F974" s="152">
        <v>520613102</v>
      </c>
      <c r="G974" s="152">
        <f t="shared" si="56"/>
        <v>67</v>
      </c>
      <c r="H974" s="152" t="s">
        <v>1359</v>
      </c>
      <c r="I974" s="152" t="s">
        <v>418</v>
      </c>
      <c r="J974" s="153" t="s">
        <v>812</v>
      </c>
      <c r="K974" s="152" t="s">
        <v>670</v>
      </c>
      <c r="L974" s="152">
        <v>5</v>
      </c>
      <c r="M974" s="152">
        <v>2</v>
      </c>
      <c r="N974" s="152" t="s">
        <v>409</v>
      </c>
      <c r="P974" s="152" t="s">
        <v>1357</v>
      </c>
      <c r="S974" s="201"/>
      <c r="T974" s="203" t="s">
        <v>1354</v>
      </c>
      <c r="U974" s="203"/>
      <c r="V974" s="202" t="s">
        <v>1331</v>
      </c>
      <c r="W974" s="202"/>
      <c r="X974" s="201"/>
      <c r="Y974" s="200"/>
      <c r="AA974" s="116" t="s">
        <v>818</v>
      </c>
      <c r="AC974" s="148">
        <v>404</v>
      </c>
      <c r="AD974" s="148">
        <v>2000</v>
      </c>
      <c r="AE974" s="112"/>
      <c r="AF974" s="112"/>
      <c r="AG974" s="112" t="s">
        <v>781</v>
      </c>
      <c r="AH974" s="126">
        <v>79.900000000000006</v>
      </c>
      <c r="AI974" s="125">
        <v>12.6</v>
      </c>
      <c r="AJ974" s="145">
        <v>6.24</v>
      </c>
      <c r="AK974" s="116">
        <v>73.2</v>
      </c>
      <c r="AL974" s="144">
        <v>2.14</v>
      </c>
      <c r="AM974" s="139">
        <v>2.67</v>
      </c>
      <c r="AN974" s="116" t="s">
        <v>124</v>
      </c>
      <c r="AO974" s="122">
        <v>59.5</v>
      </c>
      <c r="AP974" s="119" t="s">
        <v>124</v>
      </c>
      <c r="AQ974" s="116">
        <v>55.1</v>
      </c>
      <c r="AR974" s="116">
        <v>44.9</v>
      </c>
      <c r="AS974" s="142">
        <f t="shared" si="43"/>
        <v>1.2271714922048997</v>
      </c>
      <c r="AT974" s="141">
        <v>0.85</v>
      </c>
      <c r="AU974" s="116" t="s">
        <v>124</v>
      </c>
      <c r="AV974" s="116">
        <v>79.400000000000006</v>
      </c>
      <c r="AW974" s="119">
        <v>61.9</v>
      </c>
      <c r="AX974" s="140">
        <f t="shared" si="50"/>
        <v>5.9723999999999995</v>
      </c>
      <c r="AY974" s="118">
        <v>75.2</v>
      </c>
      <c r="AZ974" s="118">
        <v>6689</v>
      </c>
      <c r="BA974" s="140">
        <f t="shared" si="51"/>
        <v>24.799999999999997</v>
      </c>
      <c r="BB974" s="140">
        <f t="shared" si="52"/>
        <v>12.373199999999999</v>
      </c>
      <c r="BC974" s="118">
        <v>20.399999999999999</v>
      </c>
      <c r="BD974" s="139">
        <f t="shared" si="53"/>
        <v>2.5703999999999998</v>
      </c>
      <c r="BE974" s="118">
        <v>27</v>
      </c>
      <c r="BF974" s="139">
        <f t="shared" si="54"/>
        <v>3.4019999999999997</v>
      </c>
      <c r="BG974" s="118">
        <v>50.8</v>
      </c>
      <c r="BH974" s="139">
        <f t="shared" si="55"/>
        <v>6.4007999999999994</v>
      </c>
      <c r="BI974" s="140">
        <v>2.29</v>
      </c>
      <c r="BJ974" s="117" t="s">
        <v>793</v>
      </c>
      <c r="BP974" s="112"/>
      <c r="BQ974" s="112"/>
      <c r="BR974" s="112"/>
      <c r="BS974" s="112"/>
      <c r="BT974" s="112"/>
      <c r="BU974" s="116"/>
      <c r="BV974" s="138">
        <v>0.40400000000000003</v>
      </c>
      <c r="BX974" s="137">
        <v>34.681112476264936</v>
      </c>
      <c r="BY974" s="136">
        <v>0.39557700000000001</v>
      </c>
    </row>
    <row r="975" spans="1:77">
      <c r="A975" s="116">
        <v>222</v>
      </c>
      <c r="B975" s="116">
        <f>COUNTIFS($D$2:D975,D975,$F$2:F975,F975)</f>
        <v>1</v>
      </c>
      <c r="C975" s="189">
        <v>11204</v>
      </c>
      <c r="D975" s="154" t="s">
        <v>1360</v>
      </c>
      <c r="E975" s="152" t="s">
        <v>1004</v>
      </c>
      <c r="F975" s="152">
        <v>7454258295</v>
      </c>
      <c r="G975" s="152">
        <f t="shared" si="56"/>
        <v>45</v>
      </c>
      <c r="H975" s="152" t="s">
        <v>1359</v>
      </c>
      <c r="I975" s="152" t="s">
        <v>1358</v>
      </c>
      <c r="J975" s="153" t="s">
        <v>812</v>
      </c>
      <c r="K975" s="152" t="s">
        <v>670</v>
      </c>
      <c r="L975" s="152">
        <v>18</v>
      </c>
      <c r="M975" s="152">
        <v>3</v>
      </c>
      <c r="N975" s="152" t="s">
        <v>409</v>
      </c>
      <c r="P975" s="152" t="s">
        <v>1357</v>
      </c>
      <c r="S975" s="201"/>
      <c r="T975" s="203" t="s">
        <v>1354</v>
      </c>
      <c r="U975" s="203"/>
      <c r="V975" s="202" t="s">
        <v>1331</v>
      </c>
      <c r="W975" s="202"/>
      <c r="X975" s="201"/>
      <c r="Y975" s="200"/>
      <c r="AA975" s="116" t="s">
        <v>818</v>
      </c>
      <c r="AC975" s="148">
        <v>134</v>
      </c>
      <c r="AD975" s="148">
        <v>2400</v>
      </c>
      <c r="AE975" s="112"/>
      <c r="AF975" s="112"/>
      <c r="AG975" s="112" t="s">
        <v>777</v>
      </c>
      <c r="AH975" s="126">
        <v>59.5</v>
      </c>
      <c r="AI975" s="125">
        <v>34.799999999999997</v>
      </c>
      <c r="AJ975" s="145">
        <v>4.33</v>
      </c>
      <c r="AK975" s="116">
        <v>54.2</v>
      </c>
      <c r="AL975" s="144">
        <v>1.67</v>
      </c>
      <c r="AM975" s="139">
        <v>2.81</v>
      </c>
      <c r="AN975" s="116" t="s">
        <v>124</v>
      </c>
      <c r="AO975" s="122">
        <v>44.4</v>
      </c>
      <c r="AP975" s="119" t="s">
        <v>124</v>
      </c>
      <c r="AQ975" s="116">
        <v>30</v>
      </c>
      <c r="AR975" s="116">
        <v>70</v>
      </c>
      <c r="AS975" s="142">
        <f t="shared" si="43"/>
        <v>0.42857142857142855</v>
      </c>
      <c r="AT975" s="141">
        <v>0.27</v>
      </c>
      <c r="AU975" s="116" t="s">
        <v>124</v>
      </c>
      <c r="AV975" s="116">
        <v>86.3</v>
      </c>
      <c r="AW975" s="119">
        <v>82.2</v>
      </c>
      <c r="AX975" s="140">
        <f t="shared" si="50"/>
        <v>17.017199999999999</v>
      </c>
      <c r="AY975" s="118">
        <v>86.9</v>
      </c>
      <c r="AZ975" s="118">
        <v>12212</v>
      </c>
      <c r="BA975" s="140">
        <f t="shared" si="51"/>
        <v>13.099999999999994</v>
      </c>
      <c r="BB975" s="140">
        <f t="shared" si="52"/>
        <v>34.138799999999996</v>
      </c>
      <c r="BC975" s="118">
        <v>26.7</v>
      </c>
      <c r="BD975" s="139">
        <f t="shared" si="53"/>
        <v>9.291599999999999</v>
      </c>
      <c r="BE975" s="118">
        <v>22.2</v>
      </c>
      <c r="BF975" s="139">
        <f t="shared" si="54"/>
        <v>7.7255999999999991</v>
      </c>
      <c r="BG975" s="118">
        <v>49.2</v>
      </c>
      <c r="BH975" s="139">
        <f t="shared" si="55"/>
        <v>17.121599999999997</v>
      </c>
      <c r="BI975" s="140">
        <v>0.65</v>
      </c>
      <c r="BJ975" s="117" t="s">
        <v>173</v>
      </c>
      <c r="BP975" s="112"/>
      <c r="BQ975" s="112"/>
      <c r="BR975" s="112"/>
      <c r="BS975" s="112"/>
      <c r="BT975" s="112"/>
      <c r="BU975" s="116"/>
      <c r="BV975" s="138">
        <v>0.13400000000000001</v>
      </c>
      <c r="BX975" s="137">
        <v>19.977405385049895</v>
      </c>
      <c r="BY975" s="136">
        <v>0.1351714</v>
      </c>
    </row>
    <row r="976" spans="1:77">
      <c r="A976" s="116">
        <v>223</v>
      </c>
      <c r="B976" s="116">
        <f>COUNTIFS($D$2:D976,D976,$F$2:F976,F976)</f>
        <v>1</v>
      </c>
      <c r="C976" s="189">
        <v>11210</v>
      </c>
      <c r="D976" s="154" t="s">
        <v>370</v>
      </c>
      <c r="E976" s="152" t="s">
        <v>1001</v>
      </c>
      <c r="F976" s="152">
        <v>6508131289</v>
      </c>
      <c r="G976" s="152">
        <f t="shared" si="56"/>
        <v>54</v>
      </c>
      <c r="H976" s="152" t="s">
        <v>1356</v>
      </c>
      <c r="I976" s="152" t="s">
        <v>60</v>
      </c>
      <c r="J976" s="153" t="s">
        <v>812</v>
      </c>
      <c r="K976" s="152" t="s">
        <v>670</v>
      </c>
      <c r="L976" s="152">
        <v>22</v>
      </c>
      <c r="M976" s="152" t="s">
        <v>881</v>
      </c>
      <c r="N976" s="152" t="s">
        <v>409</v>
      </c>
      <c r="P976" s="152" t="s">
        <v>1357</v>
      </c>
      <c r="S976" s="201"/>
      <c r="T976" s="203" t="s">
        <v>1354</v>
      </c>
      <c r="U976" s="203"/>
      <c r="V976" s="202" t="s">
        <v>1331</v>
      </c>
      <c r="W976" s="202"/>
      <c r="X976" s="201"/>
      <c r="Y976" s="200"/>
      <c r="Z976" s="112" t="s">
        <v>1244</v>
      </c>
      <c r="AA976" s="116" t="s">
        <v>818</v>
      </c>
      <c r="AC976" s="148">
        <v>13124</v>
      </c>
      <c r="AD976" s="148">
        <v>288700</v>
      </c>
      <c r="AE976" s="112"/>
      <c r="AF976" s="112"/>
      <c r="AG976" s="112" t="s">
        <v>777</v>
      </c>
      <c r="AH976" s="126">
        <v>2.78</v>
      </c>
      <c r="AI976" s="125">
        <v>10.199999999999999</v>
      </c>
      <c r="AJ976" s="145">
        <v>86.3</v>
      </c>
      <c r="AK976" s="116">
        <v>2.25</v>
      </c>
      <c r="AL976" s="144">
        <v>0.23</v>
      </c>
      <c r="AM976" s="139">
        <v>8.2200000000000006</v>
      </c>
      <c r="AN976" s="116" t="s">
        <v>124</v>
      </c>
      <c r="AO976" s="122">
        <v>18.5</v>
      </c>
      <c r="AP976" s="119" t="s">
        <v>124</v>
      </c>
      <c r="AQ976" s="116">
        <v>61.7</v>
      </c>
      <c r="AR976" s="116">
        <v>38.299999999999997</v>
      </c>
      <c r="AS976" s="142">
        <f t="shared" si="43"/>
        <v>1.6109660574412534</v>
      </c>
      <c r="AT976" s="141">
        <v>7.0200000000000002E-3</v>
      </c>
      <c r="AU976" s="116" t="s">
        <v>124</v>
      </c>
      <c r="AV976" s="116">
        <v>27.8</v>
      </c>
      <c r="AW976" s="119">
        <v>20</v>
      </c>
      <c r="AX976" s="140">
        <f t="shared" si="50"/>
        <v>8.4659999999999993</v>
      </c>
      <c r="AY976" s="118">
        <v>92.8</v>
      </c>
      <c r="AZ976" s="118">
        <v>16574</v>
      </c>
      <c r="BA976" s="140">
        <f t="shared" si="51"/>
        <v>7.2000000000000028</v>
      </c>
      <c r="BB976" s="140">
        <f t="shared" si="52"/>
        <v>10.148999999999999</v>
      </c>
      <c r="BC976" s="118">
        <v>37.299999999999997</v>
      </c>
      <c r="BD976" s="139">
        <f t="shared" si="53"/>
        <v>3.8045999999999993</v>
      </c>
      <c r="BE976" s="118">
        <v>45.7</v>
      </c>
      <c r="BF976" s="139">
        <f t="shared" si="54"/>
        <v>4.6613999999999995</v>
      </c>
      <c r="BG976" s="118">
        <v>16.5</v>
      </c>
      <c r="BH976" s="139">
        <f t="shared" si="55"/>
        <v>1.6829999999999998</v>
      </c>
      <c r="BI976" s="140">
        <v>1.1399999999999999</v>
      </c>
      <c r="BJ976" s="117" t="s">
        <v>778</v>
      </c>
      <c r="BP976" s="112"/>
      <c r="BQ976" s="112"/>
      <c r="BR976" s="112"/>
      <c r="BS976" s="112"/>
      <c r="BT976" s="112"/>
      <c r="BU976" s="116"/>
      <c r="BV976" s="138">
        <v>13.124000000000001</v>
      </c>
      <c r="BX976" s="137">
        <v>74.762551862720997</v>
      </c>
      <c r="BY976" s="136">
        <v>13.177109399999999</v>
      </c>
    </row>
    <row r="977" spans="1:77">
      <c r="A977" s="116">
        <v>224</v>
      </c>
      <c r="B977" s="116">
        <f>COUNTIFS($D$2:D977,D977,$F$2:F977,F977)</f>
        <v>1</v>
      </c>
      <c r="C977" s="189">
        <v>11211</v>
      </c>
      <c r="D977" s="154" t="s">
        <v>371</v>
      </c>
      <c r="E977" s="152" t="s">
        <v>242</v>
      </c>
      <c r="F977" s="152">
        <v>6904075695</v>
      </c>
      <c r="G977" s="152">
        <f t="shared" si="56"/>
        <v>50</v>
      </c>
      <c r="H977" s="152" t="s">
        <v>1356</v>
      </c>
      <c r="I977" s="152" t="s">
        <v>372</v>
      </c>
      <c r="J977" s="153" t="s">
        <v>812</v>
      </c>
      <c r="K977" s="152" t="s">
        <v>670</v>
      </c>
      <c r="L977" s="152">
        <v>24</v>
      </c>
      <c r="M977" s="152" t="s">
        <v>881</v>
      </c>
      <c r="N977" s="152" t="s">
        <v>409</v>
      </c>
      <c r="P977" s="152" t="s">
        <v>1313</v>
      </c>
      <c r="S977" s="201"/>
      <c r="T977" s="203" t="s">
        <v>1354</v>
      </c>
      <c r="U977" s="203"/>
      <c r="V977" s="202" t="s">
        <v>1331</v>
      </c>
      <c r="W977" s="202"/>
      <c r="X977" s="201"/>
      <c r="Y977" s="200"/>
      <c r="Z977" s="112" t="s">
        <v>1244</v>
      </c>
      <c r="AA977" s="116" t="s">
        <v>818</v>
      </c>
      <c r="AC977" s="148">
        <v>11875</v>
      </c>
      <c r="AD977" s="148">
        <v>285000</v>
      </c>
      <c r="AE977" s="112"/>
      <c r="AF977" s="112"/>
      <c r="AG977" s="112" t="s">
        <v>781</v>
      </c>
      <c r="AH977" s="126">
        <v>13</v>
      </c>
      <c r="AI977" s="125">
        <v>4.63</v>
      </c>
      <c r="AJ977" s="145">
        <v>81.599999999999994</v>
      </c>
      <c r="AK977" s="116">
        <v>12.8</v>
      </c>
      <c r="AL977" s="144">
        <v>2.1000000000000001E-2</v>
      </c>
      <c r="AM977" s="139">
        <v>0.16</v>
      </c>
      <c r="AN977" s="116" t="s">
        <v>124</v>
      </c>
      <c r="AO977" s="116" t="s">
        <v>124</v>
      </c>
      <c r="AP977" s="119" t="s">
        <v>124</v>
      </c>
      <c r="AQ977" s="116">
        <v>70.7</v>
      </c>
      <c r="AR977" s="116">
        <v>29.3</v>
      </c>
      <c r="AS977" s="142">
        <f t="shared" si="43"/>
        <v>2.4129692832764507</v>
      </c>
      <c r="AT977" s="141">
        <v>0.37</v>
      </c>
      <c r="AU977" s="116" t="s">
        <v>124</v>
      </c>
      <c r="AV977" s="116">
        <v>44.8</v>
      </c>
      <c r="AW977" s="119">
        <v>33.1</v>
      </c>
      <c r="AX977" s="140">
        <f t="shared" si="50"/>
        <v>4.0373599999999996</v>
      </c>
      <c r="AY977" s="118">
        <v>94</v>
      </c>
      <c r="AZ977" s="118">
        <v>17165</v>
      </c>
      <c r="BA977" s="140">
        <f t="shared" si="51"/>
        <v>6</v>
      </c>
      <c r="BB977" s="140">
        <f t="shared" si="52"/>
        <v>4.5420299999999996</v>
      </c>
      <c r="BC977" s="118">
        <v>60.1</v>
      </c>
      <c r="BD977" s="139">
        <f t="shared" si="53"/>
        <v>2.7826299999999997</v>
      </c>
      <c r="BE977" s="118">
        <v>27.1</v>
      </c>
      <c r="BF977" s="139">
        <f t="shared" si="54"/>
        <v>1.2547299999999999</v>
      </c>
      <c r="BG977" s="118">
        <v>10.9</v>
      </c>
      <c r="BH977" s="139">
        <f t="shared" si="55"/>
        <v>0.50466999999999995</v>
      </c>
      <c r="BI977" s="140">
        <v>7.0000000000000007E-2</v>
      </c>
      <c r="BJ977" s="117" t="s">
        <v>778</v>
      </c>
      <c r="BP977" s="112"/>
      <c r="BQ977" s="112"/>
      <c r="BR977" s="112"/>
      <c r="BS977" s="112"/>
      <c r="BT977" s="112"/>
      <c r="BU977" s="116"/>
      <c r="BV977" s="138">
        <v>11.875</v>
      </c>
      <c r="BX977" s="137">
        <v>84.292718520034526</v>
      </c>
      <c r="BY977" s="136">
        <v>12.0684746</v>
      </c>
    </row>
    <row r="978" spans="1:77">
      <c r="A978" s="116">
        <v>225</v>
      </c>
      <c r="B978" s="116">
        <f>COUNTIFS($D$2:D978,D978,$F$2:F978,F978)</f>
        <v>1</v>
      </c>
      <c r="C978" s="189">
        <v>11212</v>
      </c>
      <c r="D978" s="154" t="s">
        <v>420</v>
      </c>
      <c r="E978" s="152" t="s">
        <v>834</v>
      </c>
      <c r="F978" s="152">
        <v>7003045775</v>
      </c>
      <c r="G978" s="152">
        <f t="shared" si="56"/>
        <v>49</v>
      </c>
      <c r="H978" s="152" t="s">
        <v>1356</v>
      </c>
      <c r="I978" s="152" t="s">
        <v>60</v>
      </c>
      <c r="J978" s="153" t="s">
        <v>812</v>
      </c>
      <c r="K978" s="152" t="s">
        <v>670</v>
      </c>
      <c r="L978" s="152">
        <v>22</v>
      </c>
      <c r="M978" s="152">
        <v>1</v>
      </c>
      <c r="N978" s="152" t="s">
        <v>409</v>
      </c>
      <c r="P978" s="152" t="s">
        <v>1313</v>
      </c>
      <c r="S978" s="201"/>
      <c r="T978" s="203" t="s">
        <v>1354</v>
      </c>
      <c r="U978" s="203"/>
      <c r="V978" s="202" t="s">
        <v>1331</v>
      </c>
      <c r="W978" s="202"/>
      <c r="X978" s="201"/>
      <c r="Y978" s="200"/>
      <c r="AA978" s="116" t="s">
        <v>818</v>
      </c>
      <c r="AC978" s="148">
        <v>128</v>
      </c>
      <c r="AD978" s="148">
        <v>2800</v>
      </c>
      <c r="AE978" s="112"/>
      <c r="AF978" s="112"/>
      <c r="AG978" s="112" t="s">
        <v>781</v>
      </c>
      <c r="AH978" s="126">
        <v>49.5</v>
      </c>
      <c r="AI978" s="125">
        <v>44.9</v>
      </c>
      <c r="AJ978" s="145">
        <v>4.8600000000000003</v>
      </c>
      <c r="AK978" s="116">
        <v>44.4</v>
      </c>
      <c r="AL978" s="144">
        <v>0.49</v>
      </c>
      <c r="AM978" s="139">
        <v>1.04</v>
      </c>
      <c r="AN978" s="116" t="s">
        <v>124</v>
      </c>
      <c r="AO978" s="122">
        <v>39.6</v>
      </c>
      <c r="AP978" s="119" t="s">
        <v>124</v>
      </c>
      <c r="AQ978" s="116">
        <v>45.9</v>
      </c>
      <c r="AR978" s="116">
        <v>54.1</v>
      </c>
      <c r="AS978" s="142">
        <f t="shared" si="43"/>
        <v>0.84842883548983361</v>
      </c>
      <c r="AT978" s="141">
        <v>0.41</v>
      </c>
      <c r="AU978" s="116" t="s">
        <v>124</v>
      </c>
      <c r="AV978" s="116">
        <v>45.5</v>
      </c>
      <c r="AW978" s="119">
        <v>70.900000000000006</v>
      </c>
      <c r="AX978" s="140">
        <f t="shared" si="50"/>
        <v>27.119599999999998</v>
      </c>
      <c r="AY978" s="118">
        <v>84</v>
      </c>
      <c r="AZ978" s="118">
        <v>10087</v>
      </c>
      <c r="BA978" s="140">
        <f t="shared" si="51"/>
        <v>16</v>
      </c>
      <c r="BB978" s="140">
        <f t="shared" si="52"/>
        <v>44.226500000000001</v>
      </c>
      <c r="BC978" s="118">
        <v>29.9</v>
      </c>
      <c r="BD978" s="139">
        <f t="shared" si="53"/>
        <v>13.4251</v>
      </c>
      <c r="BE978" s="118">
        <v>30.5</v>
      </c>
      <c r="BF978" s="139">
        <f t="shared" si="54"/>
        <v>13.6945</v>
      </c>
      <c r="BG978" s="118">
        <v>38.1</v>
      </c>
      <c r="BH978" s="139">
        <f t="shared" si="55"/>
        <v>17.1069</v>
      </c>
      <c r="BI978" s="140">
        <v>0.67</v>
      </c>
      <c r="BJ978" s="117" t="s">
        <v>793</v>
      </c>
      <c r="BP978" s="112"/>
      <c r="BQ978" s="112"/>
      <c r="BR978" s="112"/>
      <c r="BS978" s="112"/>
      <c r="BT978" s="112"/>
      <c r="BU978" s="116"/>
      <c r="BV978" s="138">
        <v>0.128</v>
      </c>
      <c r="BX978" s="137">
        <v>14.898688915375446</v>
      </c>
      <c r="BY978" s="136">
        <v>0.14332499999999998</v>
      </c>
    </row>
    <row r="979" spans="1:77">
      <c r="A979" s="116">
        <v>226</v>
      </c>
      <c r="B979" s="116">
        <f>COUNTIFS($D$2:D979,D979,$F$2:F979,F979)</f>
        <v>3</v>
      </c>
      <c r="C979" s="189">
        <v>11369</v>
      </c>
      <c r="D979" s="154" t="s">
        <v>378</v>
      </c>
      <c r="E979" s="152" t="s">
        <v>1328</v>
      </c>
      <c r="F979" s="152">
        <v>6503172698</v>
      </c>
      <c r="G979" s="152">
        <f t="shared" si="56"/>
        <v>54</v>
      </c>
      <c r="H979" s="152" t="s">
        <v>1355</v>
      </c>
      <c r="I979" s="152" t="s">
        <v>379</v>
      </c>
      <c r="J979" s="153" t="s">
        <v>812</v>
      </c>
      <c r="K979" s="152" t="s">
        <v>670</v>
      </c>
      <c r="L979" s="152">
        <v>12</v>
      </c>
      <c r="M979" s="152" t="s">
        <v>994</v>
      </c>
      <c r="N979" s="152" t="s">
        <v>822</v>
      </c>
      <c r="P979" s="152" t="s">
        <v>1313</v>
      </c>
      <c r="S979" s="201"/>
      <c r="T979" s="203" t="s">
        <v>1354</v>
      </c>
      <c r="U979" s="203"/>
      <c r="V979" s="202" t="s">
        <v>1331</v>
      </c>
      <c r="W979" s="202"/>
      <c r="X979" s="201"/>
      <c r="Y979" s="200"/>
      <c r="Z979" s="112" t="s">
        <v>1244</v>
      </c>
      <c r="AA979" s="116" t="s">
        <v>818</v>
      </c>
      <c r="AC979" s="148">
        <v>1034</v>
      </c>
      <c r="AD979" s="148">
        <v>12400</v>
      </c>
      <c r="AE979" s="112"/>
      <c r="AF979" s="112"/>
      <c r="AG979" s="112" t="s">
        <v>777</v>
      </c>
      <c r="AH979" s="126">
        <v>42.7</v>
      </c>
      <c r="AI979" s="125">
        <v>24.4</v>
      </c>
      <c r="AJ979" s="145">
        <v>31.9</v>
      </c>
      <c r="AK979" s="116">
        <v>38.700000000000003</v>
      </c>
      <c r="AL979" s="144">
        <v>2.52</v>
      </c>
      <c r="AM979" s="139">
        <v>5.9</v>
      </c>
      <c r="AN979" s="116" t="s">
        <v>124</v>
      </c>
      <c r="AO979" s="122">
        <v>28.3</v>
      </c>
      <c r="AP979" s="119" t="s">
        <v>124</v>
      </c>
      <c r="AQ979" s="116">
        <v>30.9</v>
      </c>
      <c r="AR979" s="116">
        <v>69.099999999999994</v>
      </c>
      <c r="AS979" s="142">
        <f t="shared" si="43"/>
        <v>0.447178002894356</v>
      </c>
      <c r="AT979" s="141">
        <v>0.15</v>
      </c>
      <c r="AU979" s="116" t="s">
        <v>124</v>
      </c>
      <c r="AV979" s="116">
        <v>74.900000000000006</v>
      </c>
      <c r="AW979" s="119">
        <v>82.3</v>
      </c>
      <c r="AX979" s="140">
        <f t="shared" si="50"/>
        <v>16.177199999999999</v>
      </c>
      <c r="AY979" s="118">
        <v>70.599999999999994</v>
      </c>
      <c r="AZ979" s="118">
        <v>13924</v>
      </c>
      <c r="BA979" s="140">
        <f t="shared" si="51"/>
        <v>29.400000000000006</v>
      </c>
      <c r="BB979" s="140">
        <f t="shared" si="52"/>
        <v>23.765599999999999</v>
      </c>
      <c r="BC979" s="118">
        <v>26.4</v>
      </c>
      <c r="BD979" s="139">
        <f t="shared" si="53"/>
        <v>6.4415999999999993</v>
      </c>
      <c r="BE979" s="118">
        <v>39.9</v>
      </c>
      <c r="BF979" s="139">
        <f t="shared" si="54"/>
        <v>9.7355999999999998</v>
      </c>
      <c r="BG979" s="118">
        <v>31.1</v>
      </c>
      <c r="BH979" s="139">
        <f t="shared" si="55"/>
        <v>7.5884</v>
      </c>
      <c r="BI979" s="140">
        <v>0.67</v>
      </c>
      <c r="BJ979" s="117" t="s">
        <v>790</v>
      </c>
      <c r="BP979" s="112"/>
      <c r="BQ979" s="112"/>
      <c r="BR979" s="112"/>
      <c r="BS979" s="112"/>
      <c r="BT979" s="112"/>
      <c r="BU979" s="116"/>
      <c r="BV979" s="138">
        <v>1.034</v>
      </c>
      <c r="BX979" s="137">
        <v>4.446005724694249</v>
      </c>
      <c r="BY979" s="136">
        <v>1.0883782</v>
      </c>
    </row>
    <row r="980" spans="1:77">
      <c r="A980" s="116">
        <v>227</v>
      </c>
      <c r="B980" s="116">
        <f>COUNTIFS($D$2:D980,D980,$F$2:F980,F980)</f>
        <v>1</v>
      </c>
      <c r="C980" s="189">
        <v>11375</v>
      </c>
      <c r="D980" s="154" t="s">
        <v>380</v>
      </c>
      <c r="E980" s="152" t="s">
        <v>877</v>
      </c>
      <c r="F980" s="152">
        <v>5708031901</v>
      </c>
      <c r="G980" s="152">
        <f t="shared" si="56"/>
        <v>62</v>
      </c>
      <c r="H980" s="152" t="s">
        <v>1352</v>
      </c>
      <c r="I980" s="152" t="s">
        <v>381</v>
      </c>
      <c r="J980" s="153" t="s">
        <v>812</v>
      </c>
      <c r="K980" s="152" t="s">
        <v>670</v>
      </c>
      <c r="L980" s="152">
        <v>5</v>
      </c>
      <c r="M980" s="152" t="s">
        <v>919</v>
      </c>
      <c r="N980" s="152" t="s">
        <v>409</v>
      </c>
      <c r="P980" s="152" t="s">
        <v>1313</v>
      </c>
      <c r="S980" s="201"/>
      <c r="T980" s="203" t="s">
        <v>1354</v>
      </c>
      <c r="U980" s="203"/>
      <c r="V980" s="202" t="s">
        <v>1331</v>
      </c>
      <c r="W980" s="202"/>
      <c r="X980" s="201"/>
      <c r="Y980" s="200"/>
      <c r="Z980" s="112" t="s">
        <v>1244</v>
      </c>
      <c r="AA980" s="116" t="s">
        <v>901</v>
      </c>
      <c r="AC980" s="148">
        <v>284</v>
      </c>
      <c r="AD980" s="148">
        <v>1400</v>
      </c>
      <c r="AE980" s="112"/>
      <c r="AF980" s="112"/>
      <c r="AG980" s="112" t="s">
        <v>777</v>
      </c>
      <c r="AH980" s="126">
        <v>34.700000000000003</v>
      </c>
      <c r="AI980" s="125">
        <v>40</v>
      </c>
      <c r="AJ980" s="145">
        <v>24.8</v>
      </c>
      <c r="AK980" s="116">
        <v>32.6</v>
      </c>
      <c r="AL980" s="144">
        <v>0.27</v>
      </c>
      <c r="AM980" s="139">
        <v>0.76</v>
      </c>
      <c r="AN980" s="116" t="s">
        <v>124</v>
      </c>
      <c r="AO980" s="122">
        <v>48</v>
      </c>
      <c r="AP980" s="119" t="s">
        <v>124</v>
      </c>
      <c r="AQ980" s="116">
        <v>46.2</v>
      </c>
      <c r="AR980" s="116">
        <v>53.8</v>
      </c>
      <c r="AS980" s="142">
        <f t="shared" si="43"/>
        <v>0.858736059479554</v>
      </c>
      <c r="AT980" s="141">
        <v>0.13</v>
      </c>
      <c r="AU980" s="116" t="s">
        <v>124</v>
      </c>
      <c r="AV980" s="116">
        <v>48.9</v>
      </c>
      <c r="AW980" s="119">
        <v>45.5</v>
      </c>
      <c r="AX980" s="140">
        <f t="shared" si="50"/>
        <v>14.920000000000002</v>
      </c>
      <c r="AY980" s="118">
        <v>85.6</v>
      </c>
      <c r="AZ980" s="118">
        <v>10870</v>
      </c>
      <c r="BA980" s="140">
        <f t="shared" si="51"/>
        <v>14.400000000000006</v>
      </c>
      <c r="BB980" s="140">
        <f t="shared" si="52"/>
        <v>39.32</v>
      </c>
      <c r="BC980" s="118">
        <v>21.2</v>
      </c>
      <c r="BD980" s="139">
        <f t="shared" si="53"/>
        <v>8.48</v>
      </c>
      <c r="BE980" s="118">
        <v>16.100000000000001</v>
      </c>
      <c r="BF980" s="139">
        <f t="shared" si="54"/>
        <v>6.44</v>
      </c>
      <c r="BG980" s="118">
        <v>61</v>
      </c>
      <c r="BH980" s="139">
        <f t="shared" si="55"/>
        <v>24.4</v>
      </c>
      <c r="BI980" s="140">
        <v>0.63</v>
      </c>
      <c r="BJ980" s="117" t="s">
        <v>792</v>
      </c>
      <c r="BP980" s="112"/>
      <c r="BQ980" s="112"/>
      <c r="BR980" s="112"/>
      <c r="BS980" s="112"/>
      <c r="BT980" s="112"/>
      <c r="BU980" s="116"/>
      <c r="BV980" s="138">
        <v>0.28399999999999997</v>
      </c>
      <c r="BX980" s="137">
        <v>38.50962329330482</v>
      </c>
      <c r="BY980" s="136">
        <v>0.29824339999999999</v>
      </c>
    </row>
    <row r="981" spans="1:77">
      <c r="A981" s="116">
        <v>228</v>
      </c>
      <c r="B981" s="116">
        <f>COUNTIFS($D$2:D981,D981,$F$2:F981,F981)</f>
        <v>1</v>
      </c>
      <c r="C981" s="189">
        <v>11377</v>
      </c>
      <c r="D981" s="154" t="s">
        <v>383</v>
      </c>
      <c r="E981" s="152" t="s">
        <v>1353</v>
      </c>
      <c r="F981" s="152">
        <v>460528495</v>
      </c>
      <c r="G981" s="152">
        <f t="shared" si="56"/>
        <v>73</v>
      </c>
      <c r="H981" s="152" t="s">
        <v>1352</v>
      </c>
      <c r="I981" s="152" t="s">
        <v>382</v>
      </c>
      <c r="J981" s="194" t="s">
        <v>1031</v>
      </c>
      <c r="K981" s="152" t="s">
        <v>670</v>
      </c>
      <c r="L981" s="152">
        <v>11</v>
      </c>
      <c r="M981" s="152" t="s">
        <v>919</v>
      </c>
      <c r="N981" s="152" t="s">
        <v>822</v>
      </c>
      <c r="P981" s="152" t="s">
        <v>1313</v>
      </c>
      <c r="S981" s="201"/>
      <c r="T981" s="203" t="s">
        <v>1324</v>
      </c>
      <c r="U981" s="203"/>
      <c r="V981" s="202" t="s">
        <v>1331</v>
      </c>
      <c r="W981" s="202"/>
      <c r="X981" s="201"/>
      <c r="Y981" s="200"/>
      <c r="Z981" s="112" t="s">
        <v>1244</v>
      </c>
      <c r="AA981" s="116" t="s">
        <v>901</v>
      </c>
      <c r="AC981" s="148">
        <v>120</v>
      </c>
      <c r="AD981" s="148">
        <v>1300</v>
      </c>
      <c r="AE981" s="112"/>
      <c r="AF981" s="112"/>
      <c r="AG981" s="112" t="s">
        <v>808</v>
      </c>
      <c r="AH981" s="126">
        <v>12.1</v>
      </c>
      <c r="AI981" s="125">
        <v>43.5</v>
      </c>
      <c r="AJ981" s="145">
        <v>40.9</v>
      </c>
      <c r="AK981" s="116">
        <v>9.58</v>
      </c>
      <c r="AL981" s="144">
        <v>0.61</v>
      </c>
      <c r="AM981" s="139">
        <v>5.08</v>
      </c>
      <c r="AN981" s="116" t="s">
        <v>124</v>
      </c>
      <c r="AO981" s="122">
        <v>40.200000000000003</v>
      </c>
      <c r="AP981" s="119" t="s">
        <v>124</v>
      </c>
      <c r="AQ981" s="116">
        <v>54.4</v>
      </c>
      <c r="AR981" s="116">
        <v>45.6</v>
      </c>
      <c r="AS981" s="142">
        <f t="shared" si="43"/>
        <v>1.1929824561403508</v>
      </c>
      <c r="AT981" s="141">
        <v>0.15</v>
      </c>
      <c r="AU981" s="116" t="s">
        <v>124</v>
      </c>
      <c r="AV981" s="116">
        <v>85.3</v>
      </c>
      <c r="AW981" s="119">
        <v>48.5</v>
      </c>
      <c r="AX981" s="140">
        <f t="shared" si="50"/>
        <v>20.749499999999998</v>
      </c>
      <c r="AY981" s="118">
        <v>94</v>
      </c>
      <c r="AZ981" s="118">
        <v>13828</v>
      </c>
      <c r="BA981" s="140">
        <f t="shared" si="51"/>
        <v>6</v>
      </c>
      <c r="BB981" s="140">
        <f t="shared" si="52"/>
        <v>42.542999999999992</v>
      </c>
      <c r="BC981" s="118">
        <v>16.3</v>
      </c>
      <c r="BD981" s="139">
        <f t="shared" si="53"/>
        <v>7.0905000000000005</v>
      </c>
      <c r="BE981" s="118">
        <v>31.4</v>
      </c>
      <c r="BF981" s="139">
        <f t="shared" si="54"/>
        <v>13.658999999999999</v>
      </c>
      <c r="BG981" s="118">
        <v>50.1</v>
      </c>
      <c r="BH981" s="139">
        <f t="shared" si="55"/>
        <v>21.793499999999998</v>
      </c>
      <c r="BI981" s="140">
        <v>1.41</v>
      </c>
      <c r="BJ981" s="117" t="s">
        <v>786</v>
      </c>
      <c r="BP981" s="112"/>
      <c r="BQ981" s="112"/>
      <c r="BR981" s="112"/>
      <c r="BS981" s="112"/>
      <c r="BT981" s="112"/>
      <c r="BU981" s="116"/>
      <c r="BV981" s="138">
        <v>0.12</v>
      </c>
      <c r="BX981" s="137">
        <v>10.384147016495074</v>
      </c>
      <c r="BY981" s="136">
        <v>0.1195012</v>
      </c>
    </row>
    <row r="982" spans="1:77">
      <c r="A982" s="116">
        <v>229</v>
      </c>
      <c r="B982" s="116">
        <f>COUNTIFS($D$2:D982,D982,$F$2:F982,F982)</f>
        <v>3</v>
      </c>
      <c r="C982" s="189">
        <v>11378</v>
      </c>
      <c r="D982" s="154" t="s">
        <v>514</v>
      </c>
      <c r="E982" s="152" t="s">
        <v>1118</v>
      </c>
      <c r="F982" s="152">
        <v>476231445</v>
      </c>
      <c r="G982" s="152">
        <f t="shared" si="56"/>
        <v>72</v>
      </c>
      <c r="H982" s="152" t="s">
        <v>1352</v>
      </c>
      <c r="I982" s="152" t="s">
        <v>357</v>
      </c>
      <c r="J982" s="153" t="s">
        <v>812</v>
      </c>
      <c r="K982" s="152" t="s">
        <v>670</v>
      </c>
      <c r="L982" s="152">
        <v>4</v>
      </c>
      <c r="M982" s="152" t="s">
        <v>919</v>
      </c>
      <c r="N982" s="152" t="s">
        <v>409</v>
      </c>
      <c r="P982" s="152" t="s">
        <v>1313</v>
      </c>
      <c r="S982" s="201"/>
      <c r="T982" s="203" t="s">
        <v>1324</v>
      </c>
      <c r="U982" s="203"/>
      <c r="V982" s="202" t="s">
        <v>1331</v>
      </c>
      <c r="W982" s="202"/>
      <c r="X982" s="201"/>
      <c r="Y982" s="200"/>
      <c r="AA982" s="116" t="s">
        <v>901</v>
      </c>
      <c r="AC982" s="148">
        <v>44</v>
      </c>
      <c r="AD982" s="148">
        <v>175</v>
      </c>
      <c r="AE982" s="112"/>
      <c r="AF982" s="112"/>
      <c r="AG982" s="112" t="s">
        <v>777</v>
      </c>
      <c r="AH982" s="126">
        <v>14.8</v>
      </c>
      <c r="AI982" s="125">
        <v>53.7</v>
      </c>
      <c r="AJ982" s="145">
        <v>29.5</v>
      </c>
      <c r="AK982" s="116">
        <v>12.6</v>
      </c>
      <c r="AL982" s="144">
        <v>0.59</v>
      </c>
      <c r="AM982" s="139">
        <v>3.97</v>
      </c>
      <c r="AN982" s="116" t="s">
        <v>124</v>
      </c>
      <c r="AO982" s="122">
        <v>44.2</v>
      </c>
      <c r="AP982" s="119" t="s">
        <v>124</v>
      </c>
      <c r="AQ982" s="116">
        <v>38.1</v>
      </c>
      <c r="AR982" s="116">
        <v>61.9</v>
      </c>
      <c r="AS982" s="142">
        <f t="shared" si="43"/>
        <v>0.61550888529886916</v>
      </c>
      <c r="AT982" s="141">
        <v>0.11</v>
      </c>
      <c r="AU982" s="116" t="s">
        <v>124</v>
      </c>
      <c r="AV982" s="116">
        <v>86</v>
      </c>
      <c r="AW982" s="119">
        <v>81.2</v>
      </c>
      <c r="AX982" s="140">
        <f t="shared" si="50"/>
        <v>30.877500000000001</v>
      </c>
      <c r="AY982" s="118">
        <v>96.8</v>
      </c>
      <c r="AZ982" s="118">
        <v>20375</v>
      </c>
      <c r="BA982" s="140">
        <f t="shared" si="51"/>
        <v>3.2000000000000028</v>
      </c>
      <c r="BB982" s="140">
        <f t="shared" si="52"/>
        <v>53.216700000000003</v>
      </c>
      <c r="BC982" s="118">
        <v>16.100000000000001</v>
      </c>
      <c r="BD982" s="139">
        <f t="shared" si="53"/>
        <v>8.6457000000000015</v>
      </c>
      <c r="BE982" s="118">
        <v>41.4</v>
      </c>
      <c r="BF982" s="139">
        <f t="shared" si="54"/>
        <v>22.2318</v>
      </c>
      <c r="BG982" s="118">
        <v>41.6</v>
      </c>
      <c r="BH982" s="139">
        <f t="shared" si="55"/>
        <v>22.339200000000002</v>
      </c>
      <c r="BI982" s="140">
        <v>0.11</v>
      </c>
      <c r="BJ982" s="117" t="s">
        <v>172</v>
      </c>
      <c r="BP982" s="112"/>
      <c r="BQ982" s="112"/>
      <c r="BR982" s="112"/>
      <c r="BS982" s="112"/>
      <c r="BT982" s="112"/>
      <c r="BU982" s="116"/>
      <c r="BV982" s="138">
        <v>4.3999999999999997E-2</v>
      </c>
      <c r="BX982" s="137">
        <v>9.73883329265316</v>
      </c>
      <c r="BY982" s="136">
        <v>0.1016652</v>
      </c>
    </row>
    <row r="983" spans="1:77">
      <c r="A983" s="116">
        <v>230</v>
      </c>
      <c r="B983" s="116">
        <f>COUNTIFS($D$2:D983,D983,$F$2:F983,F983)</f>
        <v>1</v>
      </c>
      <c r="C983" s="189">
        <v>11385</v>
      </c>
      <c r="D983" s="154" t="s">
        <v>1351</v>
      </c>
      <c r="E983" s="152" t="s">
        <v>831</v>
      </c>
      <c r="F983" s="152">
        <v>445707443</v>
      </c>
      <c r="G983" s="152">
        <f t="shared" si="56"/>
        <v>75</v>
      </c>
      <c r="H983" s="152" t="s">
        <v>1337</v>
      </c>
      <c r="I983" s="152" t="s">
        <v>1350</v>
      </c>
      <c r="J983" s="153" t="s">
        <v>812</v>
      </c>
      <c r="K983" s="152" t="s">
        <v>670</v>
      </c>
      <c r="L983" s="152">
        <v>6</v>
      </c>
      <c r="M983" s="152" t="s">
        <v>919</v>
      </c>
      <c r="N983" s="152" t="s">
        <v>822</v>
      </c>
      <c r="P983" s="152" t="s">
        <v>1313</v>
      </c>
      <c r="S983" s="201"/>
      <c r="T983" s="203" t="s">
        <v>1324</v>
      </c>
      <c r="U983" s="203"/>
      <c r="V983" s="202" t="s">
        <v>1331</v>
      </c>
      <c r="W983" s="202"/>
      <c r="X983" s="201"/>
      <c r="Y983" s="200"/>
      <c r="AA983" s="116" t="s">
        <v>901</v>
      </c>
      <c r="AC983" s="148">
        <v>98</v>
      </c>
      <c r="AD983" s="148">
        <v>588</v>
      </c>
      <c r="AE983" s="112"/>
      <c r="AF983" s="112"/>
      <c r="AG983" s="112" t="s">
        <v>777</v>
      </c>
      <c r="AH983" s="126">
        <v>55.6</v>
      </c>
      <c r="AI983" s="125">
        <v>22.4</v>
      </c>
      <c r="AJ983" s="145">
        <v>19.5</v>
      </c>
      <c r="AK983" s="116">
        <v>53.2</v>
      </c>
      <c r="AL983" s="144">
        <v>0.66</v>
      </c>
      <c r="AM983" s="139">
        <v>1.18</v>
      </c>
      <c r="AN983" s="116" t="s">
        <v>124</v>
      </c>
      <c r="AO983" s="122">
        <v>27.5</v>
      </c>
      <c r="AP983" s="119" t="s">
        <v>124</v>
      </c>
      <c r="AQ983" s="116">
        <v>27.6</v>
      </c>
      <c r="AR983" s="116">
        <v>72.400000000000006</v>
      </c>
      <c r="AS983" s="142">
        <f t="shared" si="43"/>
        <v>0.38121546961325964</v>
      </c>
      <c r="AT983" s="141">
        <v>0.13</v>
      </c>
      <c r="AU983" s="116" t="s">
        <v>124</v>
      </c>
      <c r="AV983" s="116">
        <v>95.6</v>
      </c>
      <c r="AW983" s="119">
        <v>74.599999999999994</v>
      </c>
      <c r="AX983" s="140">
        <f t="shared" si="50"/>
        <v>7.1903999999999995</v>
      </c>
      <c r="AY983" s="118">
        <v>91.8</v>
      </c>
      <c r="AZ983" s="118">
        <v>7033</v>
      </c>
      <c r="BA983" s="140">
        <f t="shared" si="51"/>
        <v>8.2000000000000028</v>
      </c>
      <c r="BB983" s="140">
        <f t="shared" si="52"/>
        <v>22.1312</v>
      </c>
      <c r="BC983" s="118">
        <v>8.6999999999999993</v>
      </c>
      <c r="BD983" s="139">
        <f t="shared" si="53"/>
        <v>1.9487999999999996</v>
      </c>
      <c r="BE983" s="118">
        <v>23.4</v>
      </c>
      <c r="BF983" s="139">
        <f t="shared" si="54"/>
        <v>5.2416</v>
      </c>
      <c r="BG983" s="118">
        <v>66.7</v>
      </c>
      <c r="BH983" s="139">
        <f t="shared" si="55"/>
        <v>14.940799999999999</v>
      </c>
      <c r="BI983" s="140">
        <v>0.35</v>
      </c>
      <c r="BJ983" s="117" t="s">
        <v>173</v>
      </c>
      <c r="BP983" s="112"/>
      <c r="BQ983" s="112"/>
      <c r="BR983" s="112"/>
      <c r="BS983" s="112"/>
      <c r="BT983" s="112"/>
      <c r="BU983" s="116"/>
      <c r="BV983" s="138">
        <v>9.8000000000000004E-2</v>
      </c>
      <c r="BX983" s="137">
        <v>8.9545186060248074</v>
      </c>
      <c r="BY983" s="136">
        <v>9.6569200000000008E-2</v>
      </c>
    </row>
    <row r="984" spans="1:77">
      <c r="A984" s="116">
        <v>231</v>
      </c>
      <c r="B984" s="116">
        <f>COUNTIFS($D$2:D984,D984,$F$2:F984,F984)</f>
        <v>1</v>
      </c>
      <c r="C984" s="189">
        <v>11386</v>
      </c>
      <c r="D984" s="154" t="s">
        <v>384</v>
      </c>
      <c r="E984" s="152" t="s">
        <v>816</v>
      </c>
      <c r="F984" s="152">
        <v>530222198</v>
      </c>
      <c r="G984" s="152">
        <f t="shared" si="56"/>
        <v>66</v>
      </c>
      <c r="H984" s="152" t="s">
        <v>1337</v>
      </c>
      <c r="I984" s="152" t="s">
        <v>385</v>
      </c>
      <c r="J984" s="153" t="s">
        <v>812</v>
      </c>
      <c r="K984" s="152" t="s">
        <v>670</v>
      </c>
      <c r="L984" s="152">
        <v>6</v>
      </c>
      <c r="M984" s="152" t="s">
        <v>919</v>
      </c>
      <c r="N984" s="152" t="s">
        <v>409</v>
      </c>
      <c r="P984" s="152" t="s">
        <v>1313</v>
      </c>
      <c r="S984" s="201"/>
      <c r="T984" s="203" t="s">
        <v>1324</v>
      </c>
      <c r="U984" s="203"/>
      <c r="V984" s="202" t="s">
        <v>1331</v>
      </c>
      <c r="W984" s="202"/>
      <c r="X984" s="201"/>
      <c r="Y984" s="200"/>
      <c r="Z984" s="112" t="s">
        <v>1244</v>
      </c>
      <c r="AA984" s="116" t="s">
        <v>901</v>
      </c>
      <c r="AC984" s="148">
        <v>509</v>
      </c>
      <c r="AD984" s="148">
        <v>3000</v>
      </c>
      <c r="AE984" s="112"/>
      <c r="AF984" s="112"/>
      <c r="AG984" s="112" t="s">
        <v>781</v>
      </c>
      <c r="AH984" s="126">
        <v>75.7</v>
      </c>
      <c r="AI984" s="125">
        <v>15.7</v>
      </c>
      <c r="AJ984" s="145">
        <v>6.86</v>
      </c>
      <c r="AK984" s="116">
        <v>69.099999999999994</v>
      </c>
      <c r="AL984" s="144">
        <v>2.15</v>
      </c>
      <c r="AM984" s="139">
        <v>2.84</v>
      </c>
      <c r="AN984" s="116" t="s">
        <v>124</v>
      </c>
      <c r="AO984" s="122">
        <v>43.1</v>
      </c>
      <c r="AP984" s="119" t="s">
        <v>124</v>
      </c>
      <c r="AQ984" s="116">
        <v>40.9</v>
      </c>
      <c r="AR984" s="116">
        <v>59.1</v>
      </c>
      <c r="AS984" s="142">
        <f t="shared" si="43"/>
        <v>0.69204737732656507</v>
      </c>
      <c r="AT984" s="141">
        <v>1.42</v>
      </c>
      <c r="AU984" s="116" t="s">
        <v>124</v>
      </c>
      <c r="AV984" s="116">
        <v>97.2</v>
      </c>
      <c r="AW984" s="119">
        <v>68.400000000000006</v>
      </c>
      <c r="AX984" s="140">
        <f t="shared" si="50"/>
        <v>4.3017999999999992</v>
      </c>
      <c r="AY984" s="118">
        <v>73.5</v>
      </c>
      <c r="AZ984" s="118">
        <v>9218</v>
      </c>
      <c r="BA984" s="140">
        <f t="shared" si="51"/>
        <v>26.5</v>
      </c>
      <c r="BB984" s="140">
        <f t="shared" si="52"/>
        <v>15.3232</v>
      </c>
      <c r="BC984" s="118">
        <v>9.1999999999999993</v>
      </c>
      <c r="BD984" s="139">
        <f t="shared" si="53"/>
        <v>1.4443999999999997</v>
      </c>
      <c r="BE984" s="118">
        <v>18.2</v>
      </c>
      <c r="BF984" s="139">
        <f t="shared" si="54"/>
        <v>2.8573999999999997</v>
      </c>
      <c r="BG984" s="118">
        <v>70.2</v>
      </c>
      <c r="BH984" s="139">
        <f t="shared" si="55"/>
        <v>11.021400000000002</v>
      </c>
      <c r="BI984" s="140">
        <v>2.79</v>
      </c>
      <c r="BJ984" s="117" t="s">
        <v>793</v>
      </c>
      <c r="BP984" s="112"/>
      <c r="BQ984" s="112"/>
      <c r="BR984" s="112"/>
      <c r="BS984" s="112"/>
      <c r="BT984" s="112"/>
      <c r="BU984" s="116"/>
      <c r="BV984" s="138">
        <v>0.50900000000000001</v>
      </c>
      <c r="BX984" s="137">
        <v>19.47056418642682</v>
      </c>
      <c r="BY984" s="136">
        <v>0.48539400000000005</v>
      </c>
    </row>
    <row r="985" spans="1:77">
      <c r="A985" s="116">
        <v>232</v>
      </c>
      <c r="B985" s="116">
        <f>COUNTIFS($D$2:D985,D985,$F$2:F985,F985)</f>
        <v>1</v>
      </c>
      <c r="C985" s="189">
        <v>11387</v>
      </c>
      <c r="D985" s="154" t="s">
        <v>1349</v>
      </c>
      <c r="E985" s="152" t="s">
        <v>1328</v>
      </c>
      <c r="F985" s="152">
        <v>400206403</v>
      </c>
      <c r="G985" s="152">
        <f t="shared" si="56"/>
        <v>79</v>
      </c>
      <c r="H985" s="152" t="s">
        <v>1337</v>
      </c>
      <c r="I985" s="152" t="s">
        <v>1348</v>
      </c>
      <c r="J985" s="153" t="s">
        <v>812</v>
      </c>
      <c r="K985" s="152" t="s">
        <v>670</v>
      </c>
      <c r="L985" s="152">
        <v>2</v>
      </c>
      <c r="M985" s="152" t="s">
        <v>919</v>
      </c>
      <c r="N985" s="152" t="s">
        <v>409</v>
      </c>
      <c r="P985" s="152" t="s">
        <v>1313</v>
      </c>
      <c r="S985" s="201"/>
      <c r="T985" s="203" t="s">
        <v>1324</v>
      </c>
      <c r="U985" s="203"/>
      <c r="V985" s="202" t="s">
        <v>1331</v>
      </c>
      <c r="W985" s="202"/>
      <c r="X985" s="201"/>
      <c r="Y985" s="200"/>
      <c r="AA985" s="116" t="s">
        <v>901</v>
      </c>
      <c r="AC985" s="148">
        <v>44</v>
      </c>
      <c r="AD985" s="148">
        <v>87</v>
      </c>
      <c r="AE985" s="112"/>
      <c r="AF985" s="112"/>
      <c r="AG985" s="112" t="s">
        <v>777</v>
      </c>
      <c r="AH985" s="126">
        <v>19.8</v>
      </c>
      <c r="AI985" s="125">
        <v>70.400000000000006</v>
      </c>
      <c r="AJ985" s="145">
        <v>7.97</v>
      </c>
      <c r="AK985" s="116">
        <v>17.7</v>
      </c>
      <c r="AL985" s="144">
        <v>0.52</v>
      </c>
      <c r="AM985" s="139">
        <v>2.65</v>
      </c>
      <c r="AN985" s="116" t="s">
        <v>124</v>
      </c>
      <c r="AO985" s="122">
        <v>25</v>
      </c>
      <c r="AP985" s="119" t="s">
        <v>124</v>
      </c>
      <c r="AQ985" s="116">
        <v>50.5</v>
      </c>
      <c r="AR985" s="116">
        <v>49.5</v>
      </c>
      <c r="AS985" s="142">
        <f t="shared" si="43"/>
        <v>1.0202020202020201</v>
      </c>
      <c r="AT985" s="141">
        <v>0.1</v>
      </c>
      <c r="AU985" s="116" t="s">
        <v>124</v>
      </c>
      <c r="AV985" s="116">
        <v>93.6</v>
      </c>
      <c r="AW985" s="119">
        <v>57.7</v>
      </c>
      <c r="AX985" s="140">
        <f t="shared" si="50"/>
        <v>56.953600000000002</v>
      </c>
      <c r="AY985" s="118">
        <v>94.7</v>
      </c>
      <c r="AZ985" s="118">
        <v>11020</v>
      </c>
      <c r="BA985" s="140">
        <f t="shared" si="51"/>
        <v>5.2999999999999972</v>
      </c>
      <c r="BB985" s="140">
        <f t="shared" si="52"/>
        <v>69.555199999999999</v>
      </c>
      <c r="BC985" s="118">
        <v>25</v>
      </c>
      <c r="BD985" s="139">
        <f t="shared" si="53"/>
        <v>17.600000000000001</v>
      </c>
      <c r="BE985" s="118">
        <v>55.9</v>
      </c>
      <c r="BF985" s="139">
        <f t="shared" si="54"/>
        <v>39.3536</v>
      </c>
      <c r="BG985" s="118">
        <v>17.899999999999999</v>
      </c>
      <c r="BH985" s="139">
        <f t="shared" si="55"/>
        <v>12.601600000000001</v>
      </c>
      <c r="BI985" s="140">
        <v>0.28000000000000003</v>
      </c>
      <c r="BJ985" s="117" t="s">
        <v>792</v>
      </c>
      <c r="BP985" s="112"/>
      <c r="BQ985" s="112"/>
      <c r="BR985" s="112"/>
      <c r="BS985" s="112"/>
      <c r="BT985" s="112"/>
      <c r="BU985" s="116"/>
      <c r="BV985" s="138">
        <v>4.3999999999999997E-2</v>
      </c>
      <c r="BX985" s="137">
        <v>17.17116125481563</v>
      </c>
      <c r="BY985" s="136">
        <v>3.9748799999999994E-2</v>
      </c>
    </row>
    <row r="986" spans="1:77">
      <c r="A986" s="116">
        <v>233</v>
      </c>
      <c r="B986" s="116">
        <f>COUNTIFS($D$2:D986,D986,$F$2:F986,F986)</f>
        <v>1</v>
      </c>
      <c r="C986" s="189">
        <v>11388</v>
      </c>
      <c r="D986" s="154" t="s">
        <v>386</v>
      </c>
      <c r="E986" s="152" t="s">
        <v>1274</v>
      </c>
      <c r="F986" s="152">
        <v>6110180791</v>
      </c>
      <c r="G986" s="152">
        <f t="shared" si="56"/>
        <v>58</v>
      </c>
      <c r="H986" s="152" t="s">
        <v>1337</v>
      </c>
      <c r="I986" s="152" t="s">
        <v>387</v>
      </c>
      <c r="J986" s="153" t="s">
        <v>812</v>
      </c>
      <c r="K986" s="152" t="s">
        <v>670</v>
      </c>
      <c r="L986" s="152">
        <v>7</v>
      </c>
      <c r="M986" s="152" t="s">
        <v>919</v>
      </c>
      <c r="N986" s="152" t="s">
        <v>409</v>
      </c>
      <c r="P986" s="152" t="s">
        <v>1313</v>
      </c>
      <c r="S986" s="201"/>
      <c r="T986" s="203" t="s">
        <v>1324</v>
      </c>
      <c r="U986" s="203"/>
      <c r="V986" s="202" t="s">
        <v>1331</v>
      </c>
      <c r="W986" s="202"/>
      <c r="X986" s="201"/>
      <c r="Y986" s="200"/>
      <c r="Z986" s="112" t="s">
        <v>1244</v>
      </c>
      <c r="AA986" s="116" t="s">
        <v>901</v>
      </c>
      <c r="AC986" s="148">
        <v>492</v>
      </c>
      <c r="AD986" s="148">
        <v>3400</v>
      </c>
      <c r="AE986" s="112"/>
      <c r="AF986" s="112"/>
      <c r="AG986" s="112" t="s">
        <v>781</v>
      </c>
      <c r="AH986" s="126">
        <v>61.3</v>
      </c>
      <c r="AI986" s="125">
        <v>24.7</v>
      </c>
      <c r="AJ986" s="145">
        <v>11.4</v>
      </c>
      <c r="AK986" s="116">
        <v>55.4</v>
      </c>
      <c r="AL986" s="144">
        <v>1.96</v>
      </c>
      <c r="AM986" s="139">
        <v>3.19</v>
      </c>
      <c r="AN986" s="116" t="s">
        <v>124</v>
      </c>
      <c r="AO986" s="122">
        <v>41.9</v>
      </c>
      <c r="AP986" s="119" t="s">
        <v>124</v>
      </c>
      <c r="AQ986" s="116">
        <v>36.299999999999997</v>
      </c>
      <c r="AR986" s="116">
        <v>63.7</v>
      </c>
      <c r="AS986" s="142">
        <f t="shared" si="43"/>
        <v>0.56985871271585553</v>
      </c>
      <c r="AT986" s="141">
        <v>1.26</v>
      </c>
      <c r="AU986" s="116" t="s">
        <v>124</v>
      </c>
      <c r="AV986" s="116">
        <v>94.4</v>
      </c>
      <c r="AW986" s="119">
        <v>78.099999999999994</v>
      </c>
      <c r="AX986" s="140">
        <f t="shared" si="50"/>
        <v>14.177800000000001</v>
      </c>
      <c r="AY986" s="118">
        <v>87.4</v>
      </c>
      <c r="AZ986" s="118">
        <v>10626</v>
      </c>
      <c r="BA986" s="140">
        <f t="shared" si="51"/>
        <v>12.599999999999994</v>
      </c>
      <c r="BB986" s="140">
        <f t="shared" si="52"/>
        <v>24.354199999999999</v>
      </c>
      <c r="BC986" s="118">
        <v>21.2</v>
      </c>
      <c r="BD986" s="139">
        <f t="shared" si="53"/>
        <v>5.2363999999999997</v>
      </c>
      <c r="BE986" s="118">
        <v>36.200000000000003</v>
      </c>
      <c r="BF986" s="139">
        <f t="shared" si="54"/>
        <v>8.9414000000000016</v>
      </c>
      <c r="BG986" s="118">
        <v>41.2</v>
      </c>
      <c r="BH986" s="139">
        <f t="shared" si="55"/>
        <v>10.176399999999999</v>
      </c>
      <c r="BI986" s="140">
        <v>0.71</v>
      </c>
      <c r="BJ986" s="117" t="s">
        <v>793</v>
      </c>
      <c r="BP986" s="112"/>
      <c r="BQ986" s="112"/>
      <c r="BR986" s="112"/>
      <c r="BS986" s="112"/>
      <c r="BT986" s="112"/>
      <c r="BU986" s="116"/>
      <c r="BV986" s="138">
        <v>0.49199999999999999</v>
      </c>
      <c r="BX986" s="137">
        <v>31.9867086393844</v>
      </c>
      <c r="BY986" s="136">
        <v>0.46602919999999998</v>
      </c>
    </row>
    <row r="987" spans="1:77">
      <c r="A987" s="116">
        <v>234</v>
      </c>
      <c r="B987" s="116">
        <f>COUNTIFS($D$2:D987,D987,$F$2:F987,F987)</f>
        <v>1</v>
      </c>
      <c r="C987" s="189">
        <v>11389</v>
      </c>
      <c r="D987" s="154" t="s">
        <v>1347</v>
      </c>
      <c r="E987" s="152" t="s">
        <v>1346</v>
      </c>
      <c r="F987" s="152">
        <v>5604051112</v>
      </c>
      <c r="G987" s="152">
        <f t="shared" si="56"/>
        <v>63</v>
      </c>
      <c r="H987" s="152" t="s">
        <v>1337</v>
      </c>
      <c r="I987" s="152" t="s">
        <v>1345</v>
      </c>
      <c r="J987" s="153" t="s">
        <v>812</v>
      </c>
      <c r="K987" s="152" t="s">
        <v>670</v>
      </c>
      <c r="L987" s="152">
        <v>6</v>
      </c>
      <c r="M987" s="152" t="s">
        <v>881</v>
      </c>
      <c r="N987" s="152" t="s">
        <v>409</v>
      </c>
      <c r="P987" s="152" t="s">
        <v>1313</v>
      </c>
      <c r="S987" s="201"/>
      <c r="T987" s="203" t="s">
        <v>1324</v>
      </c>
      <c r="U987" s="203"/>
      <c r="V987" s="202" t="s">
        <v>1331</v>
      </c>
      <c r="W987" s="202"/>
      <c r="X987" s="201"/>
      <c r="Y987" s="200"/>
      <c r="AA987" s="116" t="s">
        <v>901</v>
      </c>
      <c r="AC987" s="148">
        <v>99</v>
      </c>
      <c r="AD987" s="148">
        <v>594</v>
      </c>
      <c r="AE987" s="112"/>
      <c r="AF987" s="112"/>
      <c r="AG987" s="112" t="s">
        <v>777</v>
      </c>
      <c r="AH987" s="126">
        <v>63.3</v>
      </c>
      <c r="AI987" s="125">
        <v>32.4</v>
      </c>
      <c r="AJ987" s="145">
        <v>2.87</v>
      </c>
      <c r="AK987" s="116">
        <v>52.9</v>
      </c>
      <c r="AL987" s="144">
        <v>3.86</v>
      </c>
      <c r="AM987" s="139">
        <v>6.1</v>
      </c>
      <c r="AN987" s="116" t="s">
        <v>124</v>
      </c>
      <c r="AO987" s="122">
        <v>43.9</v>
      </c>
      <c r="AP987" s="119" t="s">
        <v>124</v>
      </c>
      <c r="AQ987" s="116">
        <v>53.3</v>
      </c>
      <c r="AR987" s="116">
        <v>46.7</v>
      </c>
      <c r="AS987" s="142">
        <f t="shared" si="43"/>
        <v>1.1413276231263383</v>
      </c>
      <c r="AT987" s="141">
        <v>1.54</v>
      </c>
      <c r="AU987" s="116" t="s">
        <v>124</v>
      </c>
      <c r="AV987" s="116">
        <v>93.1</v>
      </c>
      <c r="AW987" s="119">
        <v>71</v>
      </c>
      <c r="AX987" s="140">
        <f t="shared" si="50"/>
        <v>5.4431999999999992</v>
      </c>
      <c r="AY987" s="118">
        <v>73.3</v>
      </c>
      <c r="AZ987" s="118">
        <v>8045</v>
      </c>
      <c r="BA987" s="140">
        <f t="shared" si="51"/>
        <v>26.700000000000003</v>
      </c>
      <c r="BB987" s="140">
        <f t="shared" si="52"/>
        <v>31.914000000000001</v>
      </c>
      <c r="BC987" s="118">
        <v>9.1</v>
      </c>
      <c r="BD987" s="139">
        <f t="shared" si="53"/>
        <v>2.9483999999999999</v>
      </c>
      <c r="BE987" s="118">
        <v>7.7</v>
      </c>
      <c r="BF987" s="139">
        <f t="shared" si="54"/>
        <v>2.4947999999999997</v>
      </c>
      <c r="BG987" s="118">
        <v>81.7</v>
      </c>
      <c r="BH987" s="139">
        <f t="shared" si="55"/>
        <v>26.470800000000001</v>
      </c>
      <c r="BI987" s="140">
        <v>4.8</v>
      </c>
      <c r="BJ987" s="117" t="s">
        <v>793</v>
      </c>
      <c r="BP987" s="112"/>
      <c r="BQ987" s="112"/>
      <c r="BR987" s="112"/>
      <c r="BS987" s="112"/>
      <c r="BT987" s="112"/>
      <c r="BU987" s="116"/>
      <c r="BV987" s="138">
        <v>9.9000000000000005E-2</v>
      </c>
      <c r="BX987" s="137">
        <v>27.066620160446458</v>
      </c>
      <c r="BY987" s="136">
        <v>9.8862400000000003E-2</v>
      </c>
    </row>
    <row r="988" spans="1:77">
      <c r="A988" s="116">
        <v>235</v>
      </c>
      <c r="B988" s="116">
        <f>COUNTIFS($D$2:D988,D988,$F$2:F988,F988)</f>
        <v>1</v>
      </c>
      <c r="C988" s="189">
        <v>11390</v>
      </c>
      <c r="D988" s="154" t="s">
        <v>266</v>
      </c>
      <c r="E988" s="152" t="s">
        <v>1012</v>
      </c>
      <c r="F988" s="152">
        <v>391112428</v>
      </c>
      <c r="G988" s="152">
        <f t="shared" si="56"/>
        <v>80</v>
      </c>
      <c r="H988" s="152" t="s">
        <v>1337</v>
      </c>
      <c r="I988" s="152" t="s">
        <v>1315</v>
      </c>
      <c r="J988" s="153" t="s">
        <v>812</v>
      </c>
      <c r="K988" s="152" t="s">
        <v>670</v>
      </c>
      <c r="L988" s="152">
        <v>10</v>
      </c>
      <c r="M988" s="152" t="s">
        <v>1344</v>
      </c>
      <c r="N988" s="152" t="s">
        <v>409</v>
      </c>
      <c r="P988" s="152" t="s">
        <v>1313</v>
      </c>
      <c r="S988" s="201"/>
      <c r="T988" s="203" t="s">
        <v>1324</v>
      </c>
      <c r="U988" s="203"/>
      <c r="V988" s="202" t="s">
        <v>1331</v>
      </c>
      <c r="W988" s="202"/>
      <c r="X988" s="201"/>
      <c r="Y988" s="200"/>
      <c r="AA988" s="116" t="s">
        <v>901</v>
      </c>
      <c r="AC988" s="148">
        <v>77</v>
      </c>
      <c r="AD988" s="148">
        <v>765</v>
      </c>
      <c r="AE988" s="112"/>
      <c r="AF988" s="112"/>
      <c r="AG988" s="112" t="s">
        <v>781</v>
      </c>
      <c r="AH988" s="126">
        <v>32.1</v>
      </c>
      <c r="AI988" s="125">
        <v>31.8</v>
      </c>
      <c r="AJ988" s="145">
        <v>35</v>
      </c>
      <c r="AK988" s="116">
        <v>22.9</v>
      </c>
      <c r="AL988" s="144">
        <v>6.28</v>
      </c>
      <c r="AM988" s="139">
        <v>19.8</v>
      </c>
      <c r="AN988" s="116" t="s">
        <v>124</v>
      </c>
      <c r="AO988" s="122">
        <v>10.5</v>
      </c>
      <c r="AP988" s="119" t="s">
        <v>124</v>
      </c>
      <c r="AQ988" s="116">
        <v>62.7</v>
      </c>
      <c r="AR988" s="116">
        <v>37.299999999999997</v>
      </c>
      <c r="AS988" s="142">
        <f t="shared" si="43"/>
        <v>1.6809651474530833</v>
      </c>
      <c r="AT988" s="141">
        <v>1.79</v>
      </c>
      <c r="AU988" s="116" t="s">
        <v>124</v>
      </c>
      <c r="AV988" s="116">
        <v>95.9</v>
      </c>
      <c r="AW988" s="119">
        <v>43.6</v>
      </c>
      <c r="AX988" s="140">
        <f t="shared" si="50"/>
        <v>19.080000000000002</v>
      </c>
      <c r="AY988" s="118">
        <v>93.4</v>
      </c>
      <c r="AZ988" s="118">
        <v>10041</v>
      </c>
      <c r="BA988" s="140">
        <f t="shared" si="51"/>
        <v>6.5999999999999943</v>
      </c>
      <c r="BB988" s="140">
        <f t="shared" si="52"/>
        <v>31.482000000000003</v>
      </c>
      <c r="BC988" s="118">
        <v>5.9</v>
      </c>
      <c r="BD988" s="139">
        <f t="shared" si="53"/>
        <v>1.8762000000000001</v>
      </c>
      <c r="BE988" s="118">
        <v>54.1</v>
      </c>
      <c r="BF988" s="139">
        <f t="shared" si="54"/>
        <v>17.203800000000001</v>
      </c>
      <c r="BG988" s="118">
        <v>39</v>
      </c>
      <c r="BH988" s="139">
        <f t="shared" si="55"/>
        <v>12.402000000000001</v>
      </c>
      <c r="BI988" s="140">
        <v>1.06</v>
      </c>
      <c r="BJ988" s="116" t="s">
        <v>790</v>
      </c>
      <c r="BP988" s="112"/>
      <c r="BQ988" s="112"/>
      <c r="BR988" s="112"/>
      <c r="BS988" s="112"/>
      <c r="BT988" s="112"/>
      <c r="BU988" s="116"/>
      <c r="BV988" s="138">
        <v>7.6999999999999999E-2</v>
      </c>
      <c r="BX988" s="137">
        <v>2.8368190143544747</v>
      </c>
      <c r="BY988" s="136">
        <v>0.25454519999999997</v>
      </c>
    </row>
    <row r="989" spans="1:77">
      <c r="A989" s="116">
        <v>236</v>
      </c>
      <c r="B989" s="116">
        <f>COUNTIFS($D$2:D989,D989,$F$2:F989,F989)</f>
        <v>1</v>
      </c>
      <c r="C989" s="189">
        <v>11391</v>
      </c>
      <c r="D989" s="154" t="s">
        <v>1343</v>
      </c>
      <c r="E989" s="152" t="s">
        <v>1342</v>
      </c>
      <c r="F989" s="152">
        <v>410508079</v>
      </c>
      <c r="G989" s="152">
        <f t="shared" si="56"/>
        <v>78</v>
      </c>
      <c r="H989" s="152" t="s">
        <v>1337</v>
      </c>
      <c r="I989" s="152" t="s">
        <v>1341</v>
      </c>
      <c r="J989" s="153" t="s">
        <v>812</v>
      </c>
      <c r="K989" s="152" t="s">
        <v>670</v>
      </c>
      <c r="L989" s="152">
        <v>7</v>
      </c>
      <c r="M989" s="152" t="s">
        <v>919</v>
      </c>
      <c r="N989" s="152" t="s">
        <v>409</v>
      </c>
      <c r="P989" s="152" t="s">
        <v>1313</v>
      </c>
      <c r="S989" s="201"/>
      <c r="T989" s="203" t="s">
        <v>1324</v>
      </c>
      <c r="U989" s="203"/>
      <c r="V989" s="202" t="s">
        <v>1331</v>
      </c>
      <c r="W989" s="202"/>
      <c r="X989" s="201"/>
      <c r="Y989" s="200"/>
      <c r="AA989" s="116" t="s">
        <v>901</v>
      </c>
      <c r="AC989" s="148">
        <v>226</v>
      </c>
      <c r="AD989" s="148">
        <v>1500</v>
      </c>
      <c r="AE989" s="112"/>
      <c r="AF989" s="112"/>
      <c r="AG989" s="112" t="s">
        <v>777</v>
      </c>
      <c r="AH989" s="126">
        <v>13.6</v>
      </c>
      <c r="AI989" s="125">
        <v>79.2</v>
      </c>
      <c r="AJ989" s="145">
        <v>5.61</v>
      </c>
      <c r="AK989" s="116">
        <v>11</v>
      </c>
      <c r="AL989" s="144">
        <v>0.27</v>
      </c>
      <c r="AM989" s="139">
        <v>1.97</v>
      </c>
      <c r="AN989" s="116" t="s">
        <v>124</v>
      </c>
      <c r="AO989" s="122">
        <v>35.4</v>
      </c>
      <c r="AP989" s="119" t="s">
        <v>124</v>
      </c>
      <c r="AQ989" s="116">
        <v>26.8</v>
      </c>
      <c r="AR989" s="116">
        <v>73.2</v>
      </c>
      <c r="AS989" s="142">
        <f t="shared" si="43"/>
        <v>0.36612021857923499</v>
      </c>
      <c r="AT989" s="141">
        <v>0.11</v>
      </c>
      <c r="AU989" s="116" t="s">
        <v>124</v>
      </c>
      <c r="AV989" s="116">
        <v>93.8</v>
      </c>
      <c r="AW989" s="119">
        <v>47</v>
      </c>
      <c r="AX989" s="140">
        <f t="shared" si="50"/>
        <v>47.440800000000003</v>
      </c>
      <c r="AY989" s="118">
        <v>73</v>
      </c>
      <c r="AZ989" s="118">
        <v>7852</v>
      </c>
      <c r="BA989" s="140">
        <f t="shared" si="51"/>
        <v>27</v>
      </c>
      <c r="BB989" s="140">
        <f t="shared" si="52"/>
        <v>78.091200000000015</v>
      </c>
      <c r="BC989" s="118">
        <v>32.200000000000003</v>
      </c>
      <c r="BD989" s="139">
        <f t="shared" si="53"/>
        <v>25.502400000000002</v>
      </c>
      <c r="BE989" s="118">
        <v>27.7</v>
      </c>
      <c r="BF989" s="139">
        <f t="shared" si="54"/>
        <v>21.938400000000001</v>
      </c>
      <c r="BG989" s="118">
        <v>38.700000000000003</v>
      </c>
      <c r="BH989" s="139">
        <f t="shared" si="55"/>
        <v>30.650400000000005</v>
      </c>
      <c r="BI989" s="140">
        <v>1.01</v>
      </c>
      <c r="BJ989" s="117" t="s">
        <v>792</v>
      </c>
      <c r="BP989" s="112"/>
      <c r="BQ989" s="112"/>
      <c r="BR989" s="112"/>
      <c r="BS989" s="112"/>
      <c r="BT989" s="112"/>
      <c r="BU989" s="116"/>
      <c r="BV989" s="138">
        <v>0.22600000000000001</v>
      </c>
      <c r="BX989" s="137">
        <v>24.666207845836201</v>
      </c>
      <c r="BY989" s="136">
        <v>0.2283008</v>
      </c>
    </row>
    <row r="990" spans="1:77">
      <c r="A990" s="116">
        <v>237</v>
      </c>
      <c r="B990" s="116">
        <f>COUNTIFS($D$2:D990,D990,$F$2:F990,F990)</f>
        <v>1</v>
      </c>
      <c r="C990" s="189">
        <v>11392</v>
      </c>
      <c r="D990" s="154" t="s">
        <v>1340</v>
      </c>
      <c r="E990" s="152" t="s">
        <v>1018</v>
      </c>
      <c r="F990" s="152">
        <v>6257110563</v>
      </c>
      <c r="G990" s="152">
        <f t="shared" si="56"/>
        <v>57</v>
      </c>
      <c r="H990" s="152" t="s">
        <v>1337</v>
      </c>
      <c r="I990" s="152" t="s">
        <v>1339</v>
      </c>
      <c r="J990" s="153" t="s">
        <v>812</v>
      </c>
      <c r="K990" s="152" t="s">
        <v>670</v>
      </c>
      <c r="L990" s="152">
        <v>3</v>
      </c>
      <c r="M990" s="152" t="s">
        <v>919</v>
      </c>
      <c r="N990" s="152" t="s">
        <v>409</v>
      </c>
      <c r="P990" s="152" t="s">
        <v>1313</v>
      </c>
      <c r="S990" s="201"/>
      <c r="T990" s="203" t="s">
        <v>1324</v>
      </c>
      <c r="U990" s="203"/>
      <c r="V990" s="202" t="s">
        <v>1331</v>
      </c>
      <c r="W990" s="202"/>
      <c r="X990" s="201"/>
      <c r="Y990" s="200"/>
      <c r="AA990" s="116" t="s">
        <v>901</v>
      </c>
      <c r="AC990" s="148">
        <v>315</v>
      </c>
      <c r="AD990" s="148">
        <v>945</v>
      </c>
      <c r="AE990" s="112"/>
      <c r="AF990" s="112"/>
      <c r="AG990" s="112" t="s">
        <v>781</v>
      </c>
      <c r="AH990" s="126">
        <v>33.700000000000003</v>
      </c>
      <c r="AI990" s="125">
        <v>62.5</v>
      </c>
      <c r="AJ990" s="145">
        <v>3.88</v>
      </c>
      <c r="AK990" s="116">
        <v>29.9</v>
      </c>
      <c r="AL990" s="144">
        <v>0.7</v>
      </c>
      <c r="AM990" s="139">
        <v>2.0699999999999998</v>
      </c>
      <c r="AN990" s="116" t="s">
        <v>124</v>
      </c>
      <c r="AO990" s="122">
        <v>37.299999999999997</v>
      </c>
      <c r="AP990" s="119" t="s">
        <v>124</v>
      </c>
      <c r="AQ990" s="116">
        <v>50.1</v>
      </c>
      <c r="AR990" s="116">
        <v>49.9</v>
      </c>
      <c r="AS990" s="142">
        <f t="shared" ref="AS990:AS1021" si="57">AQ990/AR990</f>
        <v>1.0040080160320641</v>
      </c>
      <c r="AT990" s="141">
        <v>0.32</v>
      </c>
      <c r="AU990" s="116" t="s">
        <v>124</v>
      </c>
      <c r="AV990" s="116">
        <v>88.1</v>
      </c>
      <c r="AW990" s="119">
        <v>31.5</v>
      </c>
      <c r="AX990" s="140">
        <f t="shared" si="50"/>
        <v>35.375</v>
      </c>
      <c r="AY990" s="118">
        <v>95.5</v>
      </c>
      <c r="AZ990" s="118">
        <v>9136</v>
      </c>
      <c r="BA990" s="140">
        <f t="shared" si="51"/>
        <v>4.5</v>
      </c>
      <c r="BB990" s="140">
        <f t="shared" si="52"/>
        <v>61.5</v>
      </c>
      <c r="BC990" s="118">
        <v>17.3</v>
      </c>
      <c r="BD990" s="139">
        <f t="shared" si="53"/>
        <v>10.8125</v>
      </c>
      <c r="BE990" s="118">
        <v>39.299999999999997</v>
      </c>
      <c r="BF990" s="139">
        <f t="shared" si="54"/>
        <v>24.5625</v>
      </c>
      <c r="BG990" s="118">
        <v>41.8</v>
      </c>
      <c r="BH990" s="139">
        <f t="shared" si="55"/>
        <v>26.125</v>
      </c>
      <c r="BI990" s="140">
        <v>1.33</v>
      </c>
      <c r="BJ990" s="117" t="s">
        <v>172</v>
      </c>
      <c r="BP990" s="112"/>
      <c r="BQ990" s="112"/>
      <c r="BR990" s="112"/>
      <c r="BS990" s="112"/>
      <c r="BT990" s="112"/>
      <c r="BU990" s="116"/>
      <c r="BV990" s="138">
        <v>0.315</v>
      </c>
      <c r="BX990" s="137">
        <v>46.25183733463988</v>
      </c>
      <c r="BY990" s="136">
        <v>0.36079679999999997</v>
      </c>
    </row>
    <row r="991" spans="1:77">
      <c r="A991" s="116">
        <v>238</v>
      </c>
      <c r="B991" s="116">
        <f>COUNTIFS($D$2:D991,D991,$F$2:F991,F991)</f>
        <v>2</v>
      </c>
      <c r="C991" s="189">
        <v>11393</v>
      </c>
      <c r="D991" s="154" t="s">
        <v>1338</v>
      </c>
      <c r="E991" s="152" t="s">
        <v>838</v>
      </c>
      <c r="F991" s="152">
        <v>520920206</v>
      </c>
      <c r="G991" s="152">
        <f t="shared" si="56"/>
        <v>67</v>
      </c>
      <c r="H991" s="152" t="s">
        <v>1337</v>
      </c>
      <c r="I991" s="152" t="s">
        <v>1336</v>
      </c>
      <c r="J991" s="153" t="s">
        <v>812</v>
      </c>
      <c r="K991" s="152" t="s">
        <v>670</v>
      </c>
      <c r="L991" s="152">
        <v>6</v>
      </c>
      <c r="M991" s="152" t="s">
        <v>919</v>
      </c>
      <c r="N991" s="152" t="s">
        <v>409</v>
      </c>
      <c r="P991" s="152" t="s">
        <v>1313</v>
      </c>
      <c r="S991" s="201"/>
      <c r="T991" s="203" t="s">
        <v>1324</v>
      </c>
      <c r="U991" s="203"/>
      <c r="V991" s="202" t="s">
        <v>1331</v>
      </c>
      <c r="W991" s="202"/>
      <c r="X991" s="201"/>
      <c r="Y991" s="200"/>
      <c r="AA991" s="116" t="s">
        <v>901</v>
      </c>
      <c r="AC991" s="148">
        <v>111</v>
      </c>
      <c r="AD991" s="148">
        <v>664</v>
      </c>
      <c r="AE991" s="112"/>
      <c r="AF991" s="112"/>
      <c r="AG991" s="112" t="s">
        <v>781</v>
      </c>
      <c r="AH991" s="126">
        <v>20.7</v>
      </c>
      <c r="AI991" s="125">
        <v>61.6</v>
      </c>
      <c r="AJ991" s="145">
        <v>15.6</v>
      </c>
      <c r="AK991" s="116">
        <v>19.899999999999999</v>
      </c>
      <c r="AL991" s="144">
        <v>0.15</v>
      </c>
      <c r="AM991" s="139">
        <v>0.7</v>
      </c>
      <c r="AN991" s="116" t="s">
        <v>124</v>
      </c>
      <c r="AO991" s="122">
        <v>69.2</v>
      </c>
      <c r="AP991" s="119" t="s">
        <v>124</v>
      </c>
      <c r="AQ991" s="116">
        <v>31.2</v>
      </c>
      <c r="AR991" s="116">
        <v>68.8</v>
      </c>
      <c r="AS991" s="142">
        <f t="shared" si="57"/>
        <v>0.45348837209302328</v>
      </c>
      <c r="AT991" s="141">
        <v>0.59</v>
      </c>
      <c r="AU991" s="116" t="s">
        <v>124</v>
      </c>
      <c r="AV991" s="116">
        <v>97.1</v>
      </c>
      <c r="AW991" s="119">
        <v>80.2</v>
      </c>
      <c r="AX991" s="140">
        <f t="shared" si="50"/>
        <v>45.337600000000002</v>
      </c>
      <c r="AY991" s="118">
        <v>95.8</v>
      </c>
      <c r="AZ991" s="118">
        <v>17988</v>
      </c>
      <c r="BA991" s="140">
        <f t="shared" si="51"/>
        <v>4.2000000000000028</v>
      </c>
      <c r="BB991" s="140">
        <f t="shared" si="52"/>
        <v>60.984000000000002</v>
      </c>
      <c r="BC991" s="118">
        <v>27</v>
      </c>
      <c r="BD991" s="139">
        <f t="shared" si="53"/>
        <v>16.632000000000001</v>
      </c>
      <c r="BE991" s="118">
        <v>46.6</v>
      </c>
      <c r="BF991" s="139">
        <f t="shared" si="54"/>
        <v>28.7056</v>
      </c>
      <c r="BG991" s="118">
        <v>25.4</v>
      </c>
      <c r="BH991" s="139">
        <f t="shared" si="55"/>
        <v>15.646399999999998</v>
      </c>
      <c r="BI991" s="140">
        <v>0.23</v>
      </c>
      <c r="BJ991" s="117" t="s">
        <v>792</v>
      </c>
      <c r="BP991" s="112"/>
      <c r="BQ991" s="112"/>
      <c r="BR991" s="112"/>
      <c r="BS991" s="112"/>
      <c r="BT991" s="112"/>
      <c r="BU991" s="116"/>
      <c r="BV991" s="138">
        <v>0.111</v>
      </c>
      <c r="BX991" s="137">
        <v>20.520231213872833</v>
      </c>
      <c r="BY991" s="136">
        <v>0.11759020000000001</v>
      </c>
    </row>
    <row r="992" spans="1:77">
      <c r="A992" s="116">
        <v>239</v>
      </c>
      <c r="B992" s="116">
        <f>COUNTIFS($D$2:D992,D992,$F$2:F992,F992)</f>
        <v>1</v>
      </c>
      <c r="C992" s="189">
        <v>11402</v>
      </c>
      <c r="D992" s="154" t="s">
        <v>1335</v>
      </c>
      <c r="E992" s="152" t="s">
        <v>1334</v>
      </c>
      <c r="F992" s="152">
        <v>365226415</v>
      </c>
      <c r="G992" s="152">
        <f t="shared" si="56"/>
        <v>83</v>
      </c>
      <c r="H992" s="152" t="s">
        <v>1333</v>
      </c>
      <c r="I992" s="152" t="s">
        <v>60</v>
      </c>
      <c r="J992" s="194" t="s">
        <v>1031</v>
      </c>
      <c r="K992" s="152" t="s">
        <v>670</v>
      </c>
      <c r="L992" s="152">
        <v>15</v>
      </c>
      <c r="M992" s="152">
        <v>8</v>
      </c>
      <c r="N992" s="152" t="s">
        <v>409</v>
      </c>
      <c r="P992" s="152" t="s">
        <v>1313</v>
      </c>
      <c r="S992" s="201"/>
      <c r="T992" s="203" t="s">
        <v>1324</v>
      </c>
      <c r="U992" s="203"/>
      <c r="V992" s="202" t="s">
        <v>1331</v>
      </c>
      <c r="W992" s="202"/>
      <c r="X992" s="201"/>
      <c r="Y992" s="200"/>
      <c r="AA992" s="116" t="s">
        <v>901</v>
      </c>
      <c r="AC992" s="148">
        <v>694</v>
      </c>
      <c r="AD992" s="148">
        <v>1300</v>
      </c>
      <c r="AE992" s="112"/>
      <c r="AF992" s="112"/>
      <c r="AG992" s="112" t="s">
        <v>801</v>
      </c>
      <c r="AH992" s="126">
        <v>33.200000000000003</v>
      </c>
      <c r="AI992" s="125">
        <v>17.7</v>
      </c>
      <c r="AJ992" s="145">
        <v>46.3</v>
      </c>
      <c r="AK992" s="116">
        <v>24.6</v>
      </c>
      <c r="AL992" s="144">
        <v>1.73</v>
      </c>
      <c r="AM992" s="139">
        <v>5.21</v>
      </c>
      <c r="AN992" s="116" t="s">
        <v>124</v>
      </c>
      <c r="AO992" s="122">
        <v>5.5</v>
      </c>
      <c r="AP992" s="119" t="s">
        <v>124</v>
      </c>
      <c r="AQ992" s="116">
        <v>42.5</v>
      </c>
      <c r="AR992" s="116">
        <v>57.5</v>
      </c>
      <c r="AS992" s="142">
        <f t="shared" si="57"/>
        <v>0.73913043478260865</v>
      </c>
      <c r="AT992" s="141">
        <v>0.24</v>
      </c>
      <c r="AU992" s="116" t="s">
        <v>124</v>
      </c>
      <c r="AV992" s="116">
        <v>60.5</v>
      </c>
      <c r="AW992" s="119">
        <v>59.6</v>
      </c>
      <c r="AX992" s="140" t="s">
        <v>124</v>
      </c>
      <c r="AY992" s="118">
        <v>78.400000000000006</v>
      </c>
      <c r="AZ992" s="118">
        <v>9074</v>
      </c>
      <c r="BA992" s="140">
        <f t="shared" si="51"/>
        <v>21.599999999999994</v>
      </c>
      <c r="BB992" s="140" t="s">
        <v>124</v>
      </c>
      <c r="BC992" s="140" t="s">
        <v>124</v>
      </c>
      <c r="BD992" s="140" t="s">
        <v>124</v>
      </c>
      <c r="BE992" s="140" t="s">
        <v>124</v>
      </c>
      <c r="BF992" s="140" t="s">
        <v>124</v>
      </c>
      <c r="BG992" s="140" t="s">
        <v>124</v>
      </c>
      <c r="BH992" s="140" t="s">
        <v>124</v>
      </c>
      <c r="BI992" s="140">
        <v>0</v>
      </c>
      <c r="BJ992" s="117" t="s">
        <v>780</v>
      </c>
      <c r="BP992" s="112"/>
      <c r="BQ992" s="112"/>
      <c r="BR992" s="112"/>
      <c r="BS992" s="112"/>
      <c r="BT992" s="112"/>
      <c r="BU992" s="116"/>
      <c r="BV992" s="138">
        <v>0.69399999999999995</v>
      </c>
      <c r="BX992" s="137">
        <v>1.3154217361331073</v>
      </c>
      <c r="BY992" s="136">
        <v>8.9944400000000008E-2</v>
      </c>
    </row>
    <row r="993" spans="1:77">
      <c r="A993" s="116">
        <v>240</v>
      </c>
      <c r="B993" s="116">
        <f>COUNTIFS($D$2:D993,D993,$F$2:F993,F993)</f>
        <v>1</v>
      </c>
      <c r="C993" s="189">
        <v>11403</v>
      </c>
      <c r="D993" s="154" t="s">
        <v>388</v>
      </c>
      <c r="E993" s="152" t="s">
        <v>865</v>
      </c>
      <c r="F993" s="152">
        <v>7557305349</v>
      </c>
      <c r="G993" s="152">
        <f t="shared" si="56"/>
        <v>44</v>
      </c>
      <c r="H993" s="152" t="s">
        <v>1333</v>
      </c>
      <c r="I993" s="152" t="s">
        <v>389</v>
      </c>
      <c r="J993" s="153" t="s">
        <v>812</v>
      </c>
      <c r="K993" s="152" t="s">
        <v>670</v>
      </c>
      <c r="L993" s="152">
        <v>21</v>
      </c>
      <c r="M993" s="152" t="s">
        <v>1332</v>
      </c>
      <c r="N993" s="152" t="s">
        <v>409</v>
      </c>
      <c r="P993" s="152" t="s">
        <v>1313</v>
      </c>
      <c r="S993" s="201"/>
      <c r="T993" s="203" t="s">
        <v>1324</v>
      </c>
      <c r="U993" s="203"/>
      <c r="V993" s="202" t="s">
        <v>1331</v>
      </c>
      <c r="W993" s="202"/>
      <c r="X993" s="201"/>
      <c r="Y993" s="200"/>
      <c r="Z993" s="112" t="s">
        <v>1244</v>
      </c>
      <c r="AA993" s="116" t="s">
        <v>901</v>
      </c>
      <c r="AC993" s="148">
        <v>28843</v>
      </c>
      <c r="AD993" s="207">
        <v>605000</v>
      </c>
      <c r="AE993" s="112"/>
      <c r="AF993" s="112"/>
      <c r="AG993" s="112" t="s">
        <v>777</v>
      </c>
      <c r="AH993" s="126">
        <v>10.7</v>
      </c>
      <c r="AI993" s="125">
        <v>14</v>
      </c>
      <c r="AJ993" s="145">
        <v>72.2</v>
      </c>
      <c r="AK993" s="116">
        <v>10.1</v>
      </c>
      <c r="AL993" s="144">
        <v>0.1</v>
      </c>
      <c r="AM993" s="139">
        <v>1.6</v>
      </c>
      <c r="AN993" s="116" t="s">
        <v>124</v>
      </c>
      <c r="AO993" s="122" t="s">
        <v>124</v>
      </c>
      <c r="AP993" s="119" t="s">
        <v>124</v>
      </c>
      <c r="AQ993" s="116">
        <v>2.4300000000000002</v>
      </c>
      <c r="AR993" s="116">
        <v>97.5</v>
      </c>
      <c r="AS993" s="142">
        <f t="shared" si="57"/>
        <v>2.4923076923076926E-2</v>
      </c>
      <c r="AT993" s="141">
        <v>0</v>
      </c>
      <c r="AU993" s="116" t="s">
        <v>124</v>
      </c>
      <c r="AV993" s="116">
        <v>56.9</v>
      </c>
      <c r="AW993" s="119">
        <v>59.5</v>
      </c>
      <c r="AX993" s="140">
        <f t="shared" ref="AX993:AX1035" si="58">BD993+BF993</f>
        <v>12.417999999999999</v>
      </c>
      <c r="AY993" s="118">
        <v>89.6</v>
      </c>
      <c r="AZ993" s="118">
        <v>16192</v>
      </c>
      <c r="BA993" s="140">
        <f t="shared" si="51"/>
        <v>10.400000000000006</v>
      </c>
      <c r="BB993" s="140">
        <f t="shared" ref="BB993:BB1035" si="59">BD993+BF993+BH993</f>
        <v>13.719999999999999</v>
      </c>
      <c r="BC993" s="118">
        <v>11.2</v>
      </c>
      <c r="BD993" s="139">
        <f t="shared" ref="BD993:BD1035" si="60">BC993*AI993/100</f>
        <v>1.5679999999999998</v>
      </c>
      <c r="BE993" s="118">
        <v>77.5</v>
      </c>
      <c r="BF993" s="139">
        <f t="shared" ref="BF993:BF1035" si="61">BE993*AI993/100</f>
        <v>10.85</v>
      </c>
      <c r="BG993" s="118">
        <v>9.3000000000000007</v>
      </c>
      <c r="BH993" s="139">
        <f t="shared" ref="BH993:BH1035" si="62">BG993*AI993/100</f>
        <v>1.3020000000000003</v>
      </c>
      <c r="BI993" s="140">
        <v>0.03</v>
      </c>
      <c r="BJ993" s="117" t="s">
        <v>789</v>
      </c>
      <c r="BP993" s="112"/>
      <c r="BQ993" s="112"/>
      <c r="BR993" s="112"/>
      <c r="BS993" s="112"/>
      <c r="BT993" s="112"/>
      <c r="BU993" s="116"/>
      <c r="BV993" s="138">
        <v>28.843</v>
      </c>
      <c r="BX993" s="137">
        <v>91.231765655452094</v>
      </c>
      <c r="BY993" s="136">
        <v>29.520491000000003</v>
      </c>
    </row>
    <row r="994" spans="1:77">
      <c r="A994" s="116">
        <v>241</v>
      </c>
      <c r="B994" s="116">
        <f>COUNTIFS($D$2:D994,D994,$F$2:F994,F994)</f>
        <v>2</v>
      </c>
      <c r="C994" s="189">
        <v>11411</v>
      </c>
      <c r="D994" s="154" t="s">
        <v>394</v>
      </c>
      <c r="E994" s="152" t="s">
        <v>831</v>
      </c>
      <c r="F994" s="152">
        <v>445716079</v>
      </c>
      <c r="G994" s="152">
        <f t="shared" si="56"/>
        <v>75</v>
      </c>
      <c r="H994" s="152" t="s">
        <v>1329</v>
      </c>
      <c r="I994" s="152" t="s">
        <v>60</v>
      </c>
      <c r="J994" s="153" t="s">
        <v>812</v>
      </c>
      <c r="K994" s="152" t="s">
        <v>670</v>
      </c>
      <c r="L994" s="152">
        <v>22</v>
      </c>
      <c r="M994" s="152" t="s">
        <v>828</v>
      </c>
      <c r="N994" s="152" t="s">
        <v>409</v>
      </c>
      <c r="P994" s="152" t="s">
        <v>1313</v>
      </c>
      <c r="S994" s="201"/>
      <c r="T994" s="203" t="s">
        <v>1324</v>
      </c>
      <c r="U994" s="203"/>
      <c r="V994" s="202" t="s">
        <v>1331</v>
      </c>
      <c r="W994" s="202"/>
      <c r="X994" s="201"/>
      <c r="Y994" s="200"/>
      <c r="Z994" s="112" t="s">
        <v>1244</v>
      </c>
      <c r="AA994" s="116" t="s">
        <v>818</v>
      </c>
      <c r="AC994" s="148">
        <v>11084</v>
      </c>
      <c r="AD994" s="148">
        <v>244000</v>
      </c>
      <c r="AE994" s="112"/>
      <c r="AF994" s="112"/>
      <c r="AG994" s="112" t="s">
        <v>777</v>
      </c>
      <c r="AH994" s="147">
        <v>0.89</v>
      </c>
      <c r="AI994" s="146">
        <v>14.6</v>
      </c>
      <c r="AJ994" s="145">
        <v>83.6</v>
      </c>
      <c r="AK994" s="116">
        <v>0.57999999999999996</v>
      </c>
      <c r="AL994" s="144">
        <v>2.1000000000000001E-2</v>
      </c>
      <c r="AM994" s="139">
        <v>2.36</v>
      </c>
      <c r="AN994" s="116" t="s">
        <v>124</v>
      </c>
      <c r="AO994" s="122" t="s">
        <v>124</v>
      </c>
      <c r="AP994" s="119" t="s">
        <v>124</v>
      </c>
      <c r="AQ994" s="116">
        <v>65.8</v>
      </c>
      <c r="AR994" s="116">
        <v>34.200000000000003</v>
      </c>
      <c r="AS994" s="142">
        <f t="shared" si="57"/>
        <v>1.9239766081871343</v>
      </c>
      <c r="AT994" s="141">
        <v>1.4E-2</v>
      </c>
      <c r="AU994" s="116" t="s">
        <v>124</v>
      </c>
      <c r="AV994" s="116">
        <v>68.900000000000006</v>
      </c>
      <c r="AW994" s="119">
        <v>74.5</v>
      </c>
      <c r="AX994" s="140">
        <f t="shared" si="58"/>
        <v>13.490399999999999</v>
      </c>
      <c r="AY994" s="118">
        <v>98.7</v>
      </c>
      <c r="AZ994" s="118">
        <v>18115</v>
      </c>
      <c r="BA994" s="140">
        <f t="shared" si="51"/>
        <v>1.2999999999999972</v>
      </c>
      <c r="BB994" s="140">
        <f t="shared" si="59"/>
        <v>14.4102</v>
      </c>
      <c r="BC994" s="118">
        <v>16.8</v>
      </c>
      <c r="BD994" s="139">
        <f t="shared" si="60"/>
        <v>2.4527999999999999</v>
      </c>
      <c r="BE994" s="118">
        <v>75.599999999999994</v>
      </c>
      <c r="BF994" s="139">
        <f t="shared" si="61"/>
        <v>11.037599999999999</v>
      </c>
      <c r="BG994" s="118">
        <v>6.3</v>
      </c>
      <c r="BH994" s="139">
        <f t="shared" si="62"/>
        <v>0.91979999999999995</v>
      </c>
      <c r="BI994" s="140">
        <v>7.0000000000000007E-2</v>
      </c>
      <c r="BJ994" s="117" t="s">
        <v>784</v>
      </c>
      <c r="BP994" s="112"/>
      <c r="BQ994" s="112"/>
      <c r="BR994" s="112"/>
      <c r="BS994" s="112"/>
      <c r="BT994" s="112"/>
      <c r="BU994" s="116"/>
      <c r="BV994" s="138">
        <v>11.084</v>
      </c>
      <c r="BX994" s="137">
        <v>86.685555214328872</v>
      </c>
      <c r="BY994" s="136">
        <v>11.1478822</v>
      </c>
    </row>
    <row r="995" spans="1:77">
      <c r="A995" s="116">
        <v>242</v>
      </c>
      <c r="B995" s="116">
        <f>COUNTIFS($D$2:D995,D995,$F$2:F995,F995)</f>
        <v>1</v>
      </c>
      <c r="C995" s="189">
        <v>11412</v>
      </c>
      <c r="D995" s="154" t="s">
        <v>396</v>
      </c>
      <c r="E995" s="152" t="s">
        <v>834</v>
      </c>
      <c r="F995" s="152">
        <v>6811150852</v>
      </c>
      <c r="G995" s="152">
        <f t="shared" si="56"/>
        <v>51</v>
      </c>
      <c r="H995" s="152" t="s">
        <v>1329</v>
      </c>
      <c r="I995" s="152" t="s">
        <v>395</v>
      </c>
      <c r="J995" s="153" t="s">
        <v>812</v>
      </c>
      <c r="K995" s="152" t="s">
        <v>670</v>
      </c>
      <c r="L995" s="152">
        <v>23</v>
      </c>
      <c r="M995" s="152" t="s">
        <v>881</v>
      </c>
      <c r="N995" s="152" t="s">
        <v>409</v>
      </c>
      <c r="P995" s="152" t="s">
        <v>1313</v>
      </c>
      <c r="S995" s="201"/>
      <c r="T995" s="203" t="s">
        <v>1324</v>
      </c>
      <c r="U995" s="203"/>
      <c r="V995" s="204" t="s">
        <v>1323</v>
      </c>
      <c r="W995" s="202"/>
      <c r="X995" s="201"/>
      <c r="Y995" s="200"/>
      <c r="Z995" s="112" t="s">
        <v>1244</v>
      </c>
      <c r="AA995" s="116" t="s">
        <v>818</v>
      </c>
      <c r="AC995" s="148">
        <v>7517</v>
      </c>
      <c r="AD995" s="148">
        <v>173000</v>
      </c>
      <c r="AE995" s="112"/>
      <c r="AF995" s="112"/>
      <c r="AG995" s="112" t="s">
        <v>781</v>
      </c>
      <c r="AH995" s="147">
        <v>0.33</v>
      </c>
      <c r="AI995" s="146">
        <v>18.600000000000001</v>
      </c>
      <c r="AJ995" s="145">
        <v>80.3</v>
      </c>
      <c r="AK995" s="116">
        <v>9.6000000000000002E-2</v>
      </c>
      <c r="AL995" s="144">
        <v>2.4E-2</v>
      </c>
      <c r="AM995" s="139">
        <v>7.37</v>
      </c>
      <c r="AN995" s="116" t="s">
        <v>124</v>
      </c>
      <c r="AO995" s="122" t="s">
        <v>124</v>
      </c>
      <c r="AP995" s="119" t="s">
        <v>124</v>
      </c>
      <c r="AQ995" s="116">
        <v>76.900000000000006</v>
      </c>
      <c r="AR995" s="116">
        <v>23.1</v>
      </c>
      <c r="AS995" s="142">
        <f t="shared" si="57"/>
        <v>3.329004329004329</v>
      </c>
      <c r="AT995" s="120">
        <v>0</v>
      </c>
      <c r="AU995" s="116" t="s">
        <v>124</v>
      </c>
      <c r="AV995" s="116">
        <v>55</v>
      </c>
      <c r="AW995" s="119">
        <v>66.7</v>
      </c>
      <c r="AX995" s="140">
        <f t="shared" si="58"/>
        <v>17.763000000000002</v>
      </c>
      <c r="AY995" s="118">
        <v>98.6</v>
      </c>
      <c r="AZ995" s="118">
        <v>16458</v>
      </c>
      <c r="BA995" s="140">
        <f t="shared" si="51"/>
        <v>1.4000000000000057</v>
      </c>
      <c r="BB995" s="140">
        <f t="shared" si="59"/>
        <v>18.302400000000002</v>
      </c>
      <c r="BC995" s="118">
        <v>9.1</v>
      </c>
      <c r="BD995" s="139">
        <f t="shared" si="60"/>
        <v>1.6926000000000001</v>
      </c>
      <c r="BE995" s="118">
        <v>86.4</v>
      </c>
      <c r="BF995" s="139">
        <f t="shared" si="61"/>
        <v>16.070400000000003</v>
      </c>
      <c r="BG995" s="118">
        <v>2.9</v>
      </c>
      <c r="BH995" s="139">
        <f t="shared" si="62"/>
        <v>0.5394000000000001</v>
      </c>
      <c r="BI995" s="140">
        <v>0.02</v>
      </c>
      <c r="BJ995" s="117" t="s">
        <v>778</v>
      </c>
      <c r="BP995" s="112"/>
      <c r="BQ995" s="112"/>
      <c r="BR995" s="112"/>
      <c r="BS995" s="112"/>
      <c r="BT995" s="112"/>
      <c r="BU995" s="116"/>
      <c r="BV995" s="138">
        <v>7.5170000000000003</v>
      </c>
      <c r="BX995" s="137">
        <v>75.546820903425527</v>
      </c>
      <c r="BY995" s="136">
        <v>9.4518059999999995</v>
      </c>
    </row>
    <row r="996" spans="1:77">
      <c r="A996" s="116">
        <v>243</v>
      </c>
      <c r="B996" s="116">
        <f>COUNTIFS($D$2:D996,D996,$F$2:F996,F996)</f>
        <v>1</v>
      </c>
      <c r="C996" s="189">
        <v>11413</v>
      </c>
      <c r="D996" s="154" t="s">
        <v>1330</v>
      </c>
      <c r="E996" s="152" t="s">
        <v>877</v>
      </c>
      <c r="F996" s="152">
        <v>6005041251</v>
      </c>
      <c r="G996" s="152">
        <f t="shared" si="56"/>
        <v>59</v>
      </c>
      <c r="H996" s="152" t="s">
        <v>1329</v>
      </c>
      <c r="I996" s="152" t="s">
        <v>60</v>
      </c>
      <c r="J996" s="153" t="s">
        <v>812</v>
      </c>
      <c r="K996" s="152" t="s">
        <v>670</v>
      </c>
      <c r="L996" s="152">
        <v>6</v>
      </c>
      <c r="M996" s="152">
        <v>2</v>
      </c>
      <c r="N996" s="152" t="s">
        <v>409</v>
      </c>
      <c r="P996" s="152" t="s">
        <v>1313</v>
      </c>
      <c r="S996" s="201"/>
      <c r="T996" s="203" t="s">
        <v>1324</v>
      </c>
      <c r="U996" s="203"/>
      <c r="V996" s="204" t="s">
        <v>1323</v>
      </c>
      <c r="W996" s="202"/>
      <c r="X996" s="201"/>
      <c r="Y996" s="200"/>
      <c r="Z996" s="116"/>
      <c r="AA996" s="116" t="s">
        <v>818</v>
      </c>
      <c r="AC996" s="148">
        <v>45</v>
      </c>
      <c r="AD996" s="148">
        <v>1000</v>
      </c>
      <c r="AE996" s="112"/>
      <c r="AF996" s="112"/>
      <c r="AG996" s="112" t="s">
        <v>777</v>
      </c>
      <c r="AH996" s="147">
        <v>31.1</v>
      </c>
      <c r="AI996" s="146">
        <v>65.900000000000006</v>
      </c>
      <c r="AJ996" s="145">
        <v>2.2999999999999998</v>
      </c>
      <c r="AK996" s="116">
        <v>17.8</v>
      </c>
      <c r="AL996" s="144">
        <v>10.4</v>
      </c>
      <c r="AM996" s="139">
        <v>33.5</v>
      </c>
      <c r="AN996" s="116" t="s">
        <v>124</v>
      </c>
      <c r="AO996" s="122">
        <v>14.2</v>
      </c>
      <c r="AP996" s="119" t="s">
        <v>124</v>
      </c>
      <c r="AQ996" s="116">
        <v>40.799999999999997</v>
      </c>
      <c r="AR996" s="116">
        <v>59.2</v>
      </c>
      <c r="AS996" s="142">
        <f t="shared" si="57"/>
        <v>0.68918918918918914</v>
      </c>
      <c r="AT996" s="120" t="s">
        <v>124</v>
      </c>
      <c r="AU996" s="116" t="s">
        <v>124</v>
      </c>
      <c r="AV996" s="116">
        <v>62.6</v>
      </c>
      <c r="AW996" s="119">
        <v>47.4</v>
      </c>
      <c r="AX996" s="140">
        <f t="shared" si="58"/>
        <v>15.157000000000002</v>
      </c>
      <c r="AY996" s="118">
        <v>91</v>
      </c>
      <c r="AZ996" s="118">
        <v>7992</v>
      </c>
      <c r="BA996" s="140">
        <f t="shared" si="51"/>
        <v>9</v>
      </c>
      <c r="BB996" s="140">
        <f t="shared" si="59"/>
        <v>65.372800000000012</v>
      </c>
      <c r="BC996" s="118">
        <v>4.9000000000000004</v>
      </c>
      <c r="BD996" s="139">
        <f t="shared" si="60"/>
        <v>3.2291000000000003</v>
      </c>
      <c r="BE996" s="118">
        <v>18.100000000000001</v>
      </c>
      <c r="BF996" s="139">
        <f t="shared" si="61"/>
        <v>11.927900000000001</v>
      </c>
      <c r="BG996" s="118">
        <v>76.2</v>
      </c>
      <c r="BH996" s="139">
        <f t="shared" si="62"/>
        <v>50.215800000000009</v>
      </c>
      <c r="BI996" s="140">
        <v>1.44</v>
      </c>
      <c r="BJ996" s="117" t="s">
        <v>792</v>
      </c>
      <c r="BP996" s="112"/>
      <c r="BQ996" s="112"/>
      <c r="BR996" s="112"/>
      <c r="BS996" s="112"/>
      <c r="BT996" s="112"/>
      <c r="BU996" s="116"/>
      <c r="BV996" s="138">
        <v>4.4999999999999998E-2</v>
      </c>
      <c r="BX996" s="137">
        <v>10.235131396957122</v>
      </c>
      <c r="BY996" s="136">
        <v>3.7710399999999998E-2</v>
      </c>
    </row>
    <row r="997" spans="1:77">
      <c r="A997" s="116">
        <v>244</v>
      </c>
      <c r="B997" s="116">
        <f>COUNTIFS($D$2:D997,D997,$F$2:F997,F997)</f>
        <v>1</v>
      </c>
      <c r="C997" s="189">
        <v>11424</v>
      </c>
      <c r="D997" s="154" t="s">
        <v>422</v>
      </c>
      <c r="E997" s="152" t="s">
        <v>1328</v>
      </c>
      <c r="F997" s="152">
        <v>5906217229</v>
      </c>
      <c r="G997" s="152">
        <f t="shared" si="56"/>
        <v>60</v>
      </c>
      <c r="H997" s="152" t="s">
        <v>1327</v>
      </c>
      <c r="I997" s="152" t="s">
        <v>46</v>
      </c>
      <c r="J997" s="153" t="s">
        <v>812</v>
      </c>
      <c r="K997" s="152" t="s">
        <v>670</v>
      </c>
      <c r="L997" s="152">
        <v>9</v>
      </c>
      <c r="M997" s="152" t="s">
        <v>1326</v>
      </c>
      <c r="N997" s="152" t="s">
        <v>409</v>
      </c>
      <c r="P997" s="152" t="s">
        <v>1313</v>
      </c>
      <c r="S997" s="201"/>
      <c r="T997" s="203" t="s">
        <v>1324</v>
      </c>
      <c r="U997" s="203"/>
      <c r="V997" s="204" t="s">
        <v>1323</v>
      </c>
      <c r="W997" s="202"/>
      <c r="X997" s="201"/>
      <c r="Y997" s="200"/>
      <c r="Z997" s="112" t="s">
        <v>1244</v>
      </c>
      <c r="AA997" s="116" t="s">
        <v>901</v>
      </c>
      <c r="AC997" s="148">
        <v>23503</v>
      </c>
      <c r="AD997" s="148">
        <v>211000</v>
      </c>
      <c r="AE997" s="112"/>
      <c r="AF997" s="112"/>
      <c r="AG997" s="112" t="s">
        <v>809</v>
      </c>
      <c r="AH997" s="147">
        <v>4.62</v>
      </c>
      <c r="AI997" s="146">
        <v>14.9</v>
      </c>
      <c r="AJ997" s="145">
        <v>79.099999999999994</v>
      </c>
      <c r="AK997" s="116">
        <v>3.97</v>
      </c>
      <c r="AL997" s="144">
        <v>0.15</v>
      </c>
      <c r="AM997" s="139">
        <v>3.33</v>
      </c>
      <c r="AN997" s="116" t="s">
        <v>124</v>
      </c>
      <c r="AO997" s="122">
        <v>57.1</v>
      </c>
      <c r="AP997" s="119" t="s">
        <v>124</v>
      </c>
      <c r="AQ997" s="116">
        <v>68.8</v>
      </c>
      <c r="AR997" s="116">
        <v>31.2</v>
      </c>
      <c r="AS997" s="142">
        <f t="shared" si="57"/>
        <v>2.2051282051282053</v>
      </c>
      <c r="AT997" s="120">
        <v>0</v>
      </c>
      <c r="AU997" s="116" t="s">
        <v>124</v>
      </c>
      <c r="AV997" s="116">
        <v>62.8</v>
      </c>
      <c r="AW997" s="119">
        <v>67.099999999999994</v>
      </c>
      <c r="AX997" s="140">
        <f t="shared" si="58"/>
        <v>13.484500000000001</v>
      </c>
      <c r="AY997" s="118">
        <v>95.5</v>
      </c>
      <c r="AZ997" s="118">
        <v>17449</v>
      </c>
      <c r="BA997" s="140">
        <f t="shared" si="51"/>
        <v>4.5</v>
      </c>
      <c r="BB997" s="140">
        <f t="shared" si="59"/>
        <v>14.721200000000001</v>
      </c>
      <c r="BC997" s="118">
        <v>42.3</v>
      </c>
      <c r="BD997" s="139">
        <f t="shared" si="60"/>
        <v>6.3026999999999997</v>
      </c>
      <c r="BE997" s="118">
        <v>48.2</v>
      </c>
      <c r="BF997" s="139">
        <f t="shared" si="61"/>
        <v>7.1818000000000008</v>
      </c>
      <c r="BG997" s="118">
        <v>8.3000000000000007</v>
      </c>
      <c r="BH997" s="139">
        <f t="shared" si="62"/>
        <v>1.2367000000000001</v>
      </c>
      <c r="BI997" s="140">
        <v>0.06</v>
      </c>
      <c r="BJ997" s="117" t="s">
        <v>778</v>
      </c>
      <c r="BP997" s="112"/>
      <c r="BQ997" s="112"/>
      <c r="BR997" s="112"/>
      <c r="BS997" s="112"/>
      <c r="BT997" s="112"/>
      <c r="BU997" s="116"/>
      <c r="BV997" s="138">
        <v>23.503</v>
      </c>
      <c r="BX997" s="137">
        <v>52.172481804157215</v>
      </c>
      <c r="BY997" s="136">
        <v>23.826093199999999</v>
      </c>
    </row>
    <row r="998" spans="1:77">
      <c r="A998" s="116">
        <v>245</v>
      </c>
      <c r="B998" s="116">
        <f>COUNTIFS($D$2:D998,D998,$F$2:F998,F998)</f>
        <v>2</v>
      </c>
      <c r="C998" s="189">
        <v>11426</v>
      </c>
      <c r="D998" s="154" t="s">
        <v>242</v>
      </c>
      <c r="E998" s="152" t="s">
        <v>838</v>
      </c>
      <c r="F998" s="152">
        <v>9007035741</v>
      </c>
      <c r="G998" s="152">
        <f t="shared" si="56"/>
        <v>29</v>
      </c>
      <c r="H998" s="152" t="s">
        <v>1325</v>
      </c>
      <c r="I998" s="152" t="s">
        <v>46</v>
      </c>
      <c r="J998" s="153" t="s">
        <v>812</v>
      </c>
      <c r="K998" s="152" t="s">
        <v>670</v>
      </c>
      <c r="L998" s="152">
        <v>8</v>
      </c>
      <c r="M998" s="152" t="s">
        <v>881</v>
      </c>
      <c r="N998" s="152" t="s">
        <v>409</v>
      </c>
      <c r="P998" s="152" t="s">
        <v>1313</v>
      </c>
      <c r="S998" s="201"/>
      <c r="T998" s="203" t="s">
        <v>1324</v>
      </c>
      <c r="U998" s="203"/>
      <c r="V998" s="204" t="s">
        <v>1323</v>
      </c>
      <c r="W998" s="202"/>
      <c r="X998" s="201"/>
      <c r="Y998" s="200"/>
      <c r="Z998" s="112" t="s">
        <v>1244</v>
      </c>
      <c r="AA998" s="116" t="s">
        <v>1307</v>
      </c>
      <c r="AC998" s="148">
        <v>8918</v>
      </c>
      <c r="AD998" s="148">
        <v>71000</v>
      </c>
      <c r="AE998" s="112"/>
      <c r="AF998" s="112"/>
      <c r="AG998" s="112" t="s">
        <v>777</v>
      </c>
      <c r="AH998" s="147">
        <v>24.1</v>
      </c>
      <c r="AI998" s="146">
        <v>23.8</v>
      </c>
      <c r="AJ998" s="145">
        <v>50.5</v>
      </c>
      <c r="AK998" s="116">
        <v>22.4</v>
      </c>
      <c r="AL998" s="144">
        <v>1.1599999999999999</v>
      </c>
      <c r="AM998" s="139">
        <v>4.8099999999999996</v>
      </c>
      <c r="AN998" s="116" t="s">
        <v>124</v>
      </c>
      <c r="AO998" s="122">
        <v>22.5</v>
      </c>
      <c r="AP998" s="119" t="s">
        <v>124</v>
      </c>
      <c r="AQ998" s="116">
        <v>74.8</v>
      </c>
      <c r="AR998" s="116">
        <v>25.2</v>
      </c>
      <c r="AS998" s="142">
        <f t="shared" si="57"/>
        <v>2.9682539682539684</v>
      </c>
      <c r="AT998" s="120" t="s">
        <v>124</v>
      </c>
      <c r="AU998" s="116" t="s">
        <v>124</v>
      </c>
      <c r="AV998" s="116">
        <v>55.6</v>
      </c>
      <c r="AW998" s="119">
        <v>50.6</v>
      </c>
      <c r="AX998" s="140">
        <f t="shared" si="58"/>
        <v>21.491399999999999</v>
      </c>
      <c r="AY998" s="118">
        <v>96.2</v>
      </c>
      <c r="AZ998" s="118">
        <v>18073</v>
      </c>
      <c r="BA998" s="140">
        <f t="shared" si="51"/>
        <v>3.7999999999999972</v>
      </c>
      <c r="BB998" s="140">
        <f t="shared" si="59"/>
        <v>23.5382</v>
      </c>
      <c r="BC998" s="118">
        <v>72.3</v>
      </c>
      <c r="BD998" s="139">
        <f t="shared" si="60"/>
        <v>17.2074</v>
      </c>
      <c r="BE998" s="118">
        <v>18</v>
      </c>
      <c r="BF998" s="139">
        <f t="shared" si="61"/>
        <v>4.2840000000000007</v>
      </c>
      <c r="BG998" s="118">
        <v>8.6</v>
      </c>
      <c r="BH998" s="139">
        <f t="shared" si="62"/>
        <v>2.0468000000000002</v>
      </c>
      <c r="BI998" s="140">
        <v>0.15</v>
      </c>
      <c r="BJ998" s="117" t="s">
        <v>790</v>
      </c>
      <c r="BP998" s="112"/>
      <c r="BQ998" s="112"/>
      <c r="BR998" s="112"/>
      <c r="BS998" s="112"/>
      <c r="BT998" s="112"/>
      <c r="BU998" s="116"/>
      <c r="BV998" s="138">
        <v>8.9179999999999993</v>
      </c>
      <c r="BX998" s="137">
        <v>92.028412552333791</v>
      </c>
      <c r="BY998" s="136">
        <v>9.0452725999999988</v>
      </c>
    </row>
    <row r="999" spans="1:77">
      <c r="A999" s="116">
        <v>246</v>
      </c>
      <c r="B999" s="116">
        <f>COUNTIFS($D$2:D999,D999,$F$2:F999,F999)</f>
        <v>1</v>
      </c>
      <c r="C999" s="189">
        <v>11435</v>
      </c>
      <c r="D999" s="154" t="s">
        <v>1322</v>
      </c>
      <c r="E999" s="152" t="s">
        <v>1289</v>
      </c>
      <c r="F999" s="152">
        <v>400708445</v>
      </c>
      <c r="G999" s="152">
        <f t="shared" si="56"/>
        <v>79</v>
      </c>
      <c r="H999" s="152" t="s">
        <v>1317</v>
      </c>
      <c r="I999" s="152" t="s">
        <v>60</v>
      </c>
      <c r="J999" s="153" t="s">
        <v>812</v>
      </c>
      <c r="K999" s="152" t="s">
        <v>670</v>
      </c>
      <c r="L999" s="152">
        <v>12</v>
      </c>
      <c r="M999" s="152">
        <v>1</v>
      </c>
      <c r="N999" s="152" t="s">
        <v>409</v>
      </c>
      <c r="P999" s="152" t="s">
        <v>1313</v>
      </c>
      <c r="S999" s="201"/>
      <c r="T999" s="203"/>
      <c r="U999" s="203"/>
      <c r="V999" s="204" t="s">
        <v>1311</v>
      </c>
      <c r="W999" s="202"/>
      <c r="X999" s="204" t="s">
        <v>1296</v>
      </c>
      <c r="Y999" s="200"/>
      <c r="Z999" s="116"/>
      <c r="AA999" s="116" t="s">
        <v>818</v>
      </c>
      <c r="AC999" s="148">
        <v>83</v>
      </c>
      <c r="AD999" s="148">
        <v>990</v>
      </c>
      <c r="AE999" s="112"/>
      <c r="AF999" s="112"/>
      <c r="AG999" s="112" t="s">
        <v>801</v>
      </c>
      <c r="AH999" s="147">
        <v>27.9</v>
      </c>
      <c r="AI999" s="146">
        <v>51.6</v>
      </c>
      <c r="AJ999" s="145">
        <v>19.3</v>
      </c>
      <c r="AK999" s="116">
        <v>24.5</v>
      </c>
      <c r="AL999" s="144">
        <v>1.29</v>
      </c>
      <c r="AM999" s="139">
        <v>4.6399999999999997</v>
      </c>
      <c r="AN999" s="116" t="s">
        <v>124</v>
      </c>
      <c r="AO999" s="122">
        <v>45</v>
      </c>
      <c r="AP999" s="119" t="s">
        <v>124</v>
      </c>
      <c r="AQ999" s="116">
        <v>31.8</v>
      </c>
      <c r="AR999" s="116">
        <v>68.2</v>
      </c>
      <c r="AS999" s="142">
        <f t="shared" si="57"/>
        <v>0.4662756598240469</v>
      </c>
      <c r="AT999" s="141">
        <v>0.59</v>
      </c>
      <c r="AU999" s="116" t="s">
        <v>124</v>
      </c>
      <c r="AV999" s="116">
        <v>68.8</v>
      </c>
      <c r="AW999" s="119">
        <v>61.1</v>
      </c>
      <c r="AX999" s="140">
        <f t="shared" si="58"/>
        <v>24.097200000000001</v>
      </c>
      <c r="AY999" s="118">
        <v>91.7</v>
      </c>
      <c r="AZ999" s="118">
        <v>11693</v>
      </c>
      <c r="BA999" s="140">
        <f t="shared" si="51"/>
        <v>8.2999999999999972</v>
      </c>
      <c r="BB999" s="140">
        <f t="shared" si="59"/>
        <v>50.516400000000004</v>
      </c>
      <c r="BC999" s="118">
        <v>16.7</v>
      </c>
      <c r="BD999" s="139">
        <f t="shared" si="60"/>
        <v>8.6172000000000004</v>
      </c>
      <c r="BE999" s="118">
        <v>30</v>
      </c>
      <c r="BF999" s="139">
        <f t="shared" si="61"/>
        <v>15.48</v>
      </c>
      <c r="BG999" s="118">
        <v>51.2</v>
      </c>
      <c r="BH999" s="139">
        <f t="shared" si="62"/>
        <v>26.4192</v>
      </c>
      <c r="BI999" s="140">
        <v>0.48</v>
      </c>
      <c r="BJ999" s="117" t="s">
        <v>792</v>
      </c>
      <c r="BP999" s="112"/>
      <c r="BQ999" s="112"/>
      <c r="BR999" s="112"/>
      <c r="BS999" s="112"/>
      <c r="BT999" s="112"/>
      <c r="BU999" s="116"/>
      <c r="BV999" s="138">
        <v>8.3000000000000004E-2</v>
      </c>
      <c r="BX999" s="137">
        <v>11.060903732809431</v>
      </c>
      <c r="BY999" s="136">
        <v>7.172619999999999E-2</v>
      </c>
    </row>
    <row r="1000" spans="1:77">
      <c r="A1000" s="116">
        <v>247</v>
      </c>
      <c r="B1000" s="116">
        <f>COUNTIFS($D$2:D1000,D1000,$F$2:F1000,F1000)</f>
        <v>1</v>
      </c>
      <c r="C1000" s="189">
        <v>11436</v>
      </c>
      <c r="D1000" s="154" t="s">
        <v>1321</v>
      </c>
      <c r="E1000" s="152" t="s">
        <v>1320</v>
      </c>
      <c r="F1000" s="152">
        <v>7351015089</v>
      </c>
      <c r="G1000" s="152">
        <f t="shared" si="56"/>
        <v>46</v>
      </c>
      <c r="H1000" s="152" t="s">
        <v>1317</v>
      </c>
      <c r="I1000" s="152" t="s">
        <v>1319</v>
      </c>
      <c r="J1000" s="153" t="s">
        <v>812</v>
      </c>
      <c r="K1000" s="152" t="s">
        <v>670</v>
      </c>
      <c r="L1000" s="152">
        <v>12</v>
      </c>
      <c r="M1000" s="152">
        <v>3</v>
      </c>
      <c r="N1000" s="152" t="s">
        <v>409</v>
      </c>
      <c r="P1000" s="152" t="s">
        <v>1313</v>
      </c>
      <c r="S1000" s="201"/>
      <c r="T1000" s="203"/>
      <c r="U1000" s="203"/>
      <c r="V1000" s="204" t="s">
        <v>1311</v>
      </c>
      <c r="W1000" s="202"/>
      <c r="X1000" s="204" t="s">
        <v>1296</v>
      </c>
      <c r="Y1000" s="200"/>
      <c r="Z1000" s="116"/>
      <c r="AA1000" s="116" t="s">
        <v>818</v>
      </c>
      <c r="AC1000" s="148">
        <v>131</v>
      </c>
      <c r="AD1000" s="148">
        <v>1500</v>
      </c>
      <c r="AE1000" s="112"/>
      <c r="AF1000" s="112"/>
      <c r="AG1000" s="112" t="s">
        <v>801</v>
      </c>
      <c r="AH1000" s="147">
        <v>13.6</v>
      </c>
      <c r="AI1000" s="146">
        <v>36.200000000000003</v>
      </c>
      <c r="AJ1000" s="145">
        <v>48.9</v>
      </c>
      <c r="AK1000" s="116">
        <v>11.9</v>
      </c>
      <c r="AL1000" s="144">
        <v>0.54</v>
      </c>
      <c r="AM1000" s="139">
        <v>3.95</v>
      </c>
      <c r="AN1000" s="116" t="s">
        <v>124</v>
      </c>
      <c r="AO1000" s="122">
        <v>40.6</v>
      </c>
      <c r="AP1000" s="119" t="s">
        <v>124</v>
      </c>
      <c r="AQ1000" s="116">
        <v>47.3</v>
      </c>
      <c r="AR1000" s="116">
        <v>52.7</v>
      </c>
      <c r="AS1000" s="142">
        <f t="shared" si="57"/>
        <v>0.89753320683111948</v>
      </c>
      <c r="AT1000" s="141">
        <v>0.34</v>
      </c>
      <c r="AU1000" s="116" t="s">
        <v>124</v>
      </c>
      <c r="AV1000" s="116">
        <v>80.3</v>
      </c>
      <c r="AW1000" s="119">
        <v>77.7</v>
      </c>
      <c r="AX1000" s="140">
        <f t="shared" si="58"/>
        <v>15.819400000000002</v>
      </c>
      <c r="AY1000" s="118">
        <v>93.5</v>
      </c>
      <c r="AZ1000" s="118">
        <v>16613</v>
      </c>
      <c r="BA1000" s="140">
        <f t="shared" si="51"/>
        <v>6.5</v>
      </c>
      <c r="BB1000" s="140">
        <f t="shared" si="59"/>
        <v>35.584600000000009</v>
      </c>
      <c r="BC1000" s="118">
        <v>18.8</v>
      </c>
      <c r="BD1000" s="139">
        <f t="shared" si="60"/>
        <v>6.805600000000001</v>
      </c>
      <c r="BE1000" s="118">
        <v>24.9</v>
      </c>
      <c r="BF1000" s="139">
        <f t="shared" si="61"/>
        <v>9.0137999999999998</v>
      </c>
      <c r="BG1000" s="118">
        <v>54.6</v>
      </c>
      <c r="BH1000" s="139">
        <f t="shared" si="62"/>
        <v>19.765200000000004</v>
      </c>
      <c r="BI1000" s="140">
        <v>0.5</v>
      </c>
      <c r="BJ1000" s="117" t="s">
        <v>789</v>
      </c>
      <c r="BP1000" s="112"/>
      <c r="BQ1000" s="112"/>
      <c r="BR1000" s="112"/>
      <c r="BS1000" s="112"/>
      <c r="BT1000" s="112"/>
      <c r="BU1000" s="116"/>
      <c r="BV1000" s="138">
        <v>0.13100000000000001</v>
      </c>
      <c r="BX1000" s="137">
        <v>27.855563743551954</v>
      </c>
      <c r="BY1000" s="136">
        <v>9.6314399999999994E-2</v>
      </c>
    </row>
    <row r="1001" spans="1:77">
      <c r="A1001" s="116">
        <v>248</v>
      </c>
      <c r="B1001" s="116">
        <f>COUNTIFS($D$2:D1001,D1001,$F$2:F1001,F1001)</f>
        <v>1</v>
      </c>
      <c r="C1001" s="189">
        <v>11437</v>
      </c>
      <c r="D1001" s="154" t="s">
        <v>1318</v>
      </c>
      <c r="E1001" s="152" t="s">
        <v>979</v>
      </c>
      <c r="F1001" s="152">
        <v>5804050758</v>
      </c>
      <c r="G1001" s="152">
        <f t="shared" si="56"/>
        <v>61</v>
      </c>
      <c r="H1001" s="152" t="s">
        <v>1317</v>
      </c>
      <c r="I1001" s="152" t="s">
        <v>1316</v>
      </c>
      <c r="J1001" s="153" t="s">
        <v>812</v>
      </c>
      <c r="K1001" s="152" t="s">
        <v>670</v>
      </c>
      <c r="L1001" s="152">
        <v>12</v>
      </c>
      <c r="M1001" s="152" t="s">
        <v>881</v>
      </c>
      <c r="N1001" s="152" t="s">
        <v>409</v>
      </c>
      <c r="P1001" s="152" t="s">
        <v>1313</v>
      </c>
      <c r="S1001" s="201"/>
      <c r="T1001" s="203"/>
      <c r="U1001" s="203"/>
      <c r="V1001" s="204" t="s">
        <v>1311</v>
      </c>
      <c r="W1001" s="202"/>
      <c r="X1001" s="204" t="s">
        <v>1296</v>
      </c>
      <c r="Y1001" s="200"/>
      <c r="Z1001" s="116"/>
      <c r="AA1001" s="116" t="s">
        <v>818</v>
      </c>
      <c r="AC1001" s="148">
        <v>4270</v>
      </c>
      <c r="AD1001" s="148">
        <v>51000</v>
      </c>
      <c r="AE1001" s="112"/>
      <c r="AF1001" s="112"/>
      <c r="AG1001" s="112" t="s">
        <v>801</v>
      </c>
      <c r="AH1001" s="147">
        <v>1.1399999999999999</v>
      </c>
      <c r="AI1001" s="146">
        <v>22.1</v>
      </c>
      <c r="AJ1001" s="145">
        <v>75</v>
      </c>
      <c r="AK1001" s="116">
        <v>0.43</v>
      </c>
      <c r="AL1001" s="144">
        <v>0.23</v>
      </c>
      <c r="AM1001" s="139">
        <v>20.399999999999999</v>
      </c>
      <c r="AN1001" s="116" t="s">
        <v>124</v>
      </c>
      <c r="AO1001" s="122">
        <v>33.299999999999997</v>
      </c>
      <c r="AP1001" s="119" t="s">
        <v>124</v>
      </c>
      <c r="AQ1001" s="116">
        <v>61.3</v>
      </c>
      <c r="AR1001" s="116">
        <v>38.700000000000003</v>
      </c>
      <c r="AS1001" s="142">
        <f t="shared" si="57"/>
        <v>1.5839793281653745</v>
      </c>
      <c r="AT1001" s="141">
        <v>0</v>
      </c>
      <c r="AU1001" s="116" t="s">
        <v>124</v>
      </c>
      <c r="AV1001" s="116">
        <v>23.9</v>
      </c>
      <c r="AW1001" s="119">
        <v>24.1</v>
      </c>
      <c r="AX1001" s="140">
        <f t="shared" si="58"/>
        <v>19.956299999999999</v>
      </c>
      <c r="AY1001" s="118">
        <v>98.9</v>
      </c>
      <c r="AZ1001" s="118">
        <v>16154</v>
      </c>
      <c r="BA1001" s="140">
        <f t="shared" si="51"/>
        <v>1.0999999999999943</v>
      </c>
      <c r="BB1001" s="140">
        <f t="shared" si="59"/>
        <v>22.011599999999998</v>
      </c>
      <c r="BC1001" s="118">
        <v>51.7</v>
      </c>
      <c r="BD1001" s="139">
        <f t="shared" si="60"/>
        <v>11.425700000000001</v>
      </c>
      <c r="BE1001" s="118">
        <v>38.6</v>
      </c>
      <c r="BF1001" s="139">
        <f t="shared" si="61"/>
        <v>8.5305999999999997</v>
      </c>
      <c r="BG1001" s="118">
        <v>9.3000000000000007</v>
      </c>
      <c r="BH1001" s="139">
        <f t="shared" si="62"/>
        <v>2.0553000000000003</v>
      </c>
      <c r="BI1001" s="140">
        <v>0.03</v>
      </c>
      <c r="BJ1001" s="117" t="s">
        <v>786</v>
      </c>
      <c r="BP1001" s="112"/>
      <c r="BQ1001" s="112"/>
      <c r="BR1001" s="112"/>
      <c r="BS1001" s="112"/>
      <c r="BT1001" s="112"/>
      <c r="BU1001" s="116"/>
      <c r="BV1001" s="138">
        <v>4.2699999999999996</v>
      </c>
      <c r="BX1001" s="137">
        <v>48.392442823997349</v>
      </c>
      <c r="BY1001" s="136">
        <v>4.0920879999999995</v>
      </c>
    </row>
    <row r="1002" spans="1:77">
      <c r="A1002" s="116">
        <v>249</v>
      </c>
      <c r="B1002" s="116">
        <f>COUNTIFS($D$2:D1002,D1002,$F$2:F1002,F1002)</f>
        <v>2</v>
      </c>
      <c r="C1002" s="189">
        <v>11441</v>
      </c>
      <c r="D1002" s="154" t="s">
        <v>266</v>
      </c>
      <c r="E1002" s="152" t="s">
        <v>1012</v>
      </c>
      <c r="F1002" s="152">
        <v>391112428</v>
      </c>
      <c r="G1002" s="152">
        <f t="shared" si="56"/>
        <v>80</v>
      </c>
      <c r="H1002" s="152" t="s">
        <v>1309</v>
      </c>
      <c r="I1002" s="152" t="s">
        <v>1315</v>
      </c>
      <c r="J1002" s="153" t="s">
        <v>812</v>
      </c>
      <c r="K1002" s="152" t="s">
        <v>670</v>
      </c>
      <c r="L1002" s="152">
        <v>29</v>
      </c>
      <c r="M1002" s="152">
        <v>3</v>
      </c>
      <c r="N1002" s="152" t="s">
        <v>843</v>
      </c>
      <c r="P1002" s="152" t="s">
        <v>1313</v>
      </c>
      <c r="S1002" s="201"/>
      <c r="T1002" s="205" t="s">
        <v>1314</v>
      </c>
      <c r="U1002" s="203"/>
      <c r="V1002" s="204" t="s">
        <v>1311</v>
      </c>
      <c r="W1002" s="202"/>
      <c r="X1002" s="204" t="s">
        <v>1296</v>
      </c>
      <c r="Y1002" s="200"/>
      <c r="Z1002" s="116"/>
      <c r="AA1002" s="116" t="s">
        <v>1307</v>
      </c>
      <c r="AC1002" s="148">
        <v>111</v>
      </c>
      <c r="AD1002" s="148">
        <v>32000</v>
      </c>
      <c r="AE1002" s="112"/>
      <c r="AF1002" s="112"/>
      <c r="AG1002" s="112" t="s">
        <v>781</v>
      </c>
      <c r="AH1002" s="147">
        <v>13.7</v>
      </c>
      <c r="AI1002" s="146">
        <v>52.9</v>
      </c>
      <c r="AJ1002" s="145">
        <v>32</v>
      </c>
      <c r="AK1002" s="116">
        <v>11.1</v>
      </c>
      <c r="AL1002" s="144">
        <v>1.0900000000000001</v>
      </c>
      <c r="AM1002" s="139">
        <v>7.93</v>
      </c>
      <c r="AN1002" s="116" t="s">
        <v>124</v>
      </c>
      <c r="AO1002" s="122">
        <v>51.5</v>
      </c>
      <c r="AP1002" s="119" t="s">
        <v>124</v>
      </c>
      <c r="AQ1002" s="116">
        <v>49.7</v>
      </c>
      <c r="AR1002" s="116">
        <v>50.2</v>
      </c>
      <c r="AS1002" s="142">
        <f t="shared" si="57"/>
        <v>0.99003984063745021</v>
      </c>
      <c r="AT1002" s="141">
        <v>0.34</v>
      </c>
      <c r="AU1002" s="116" t="s">
        <v>124</v>
      </c>
      <c r="AV1002" s="116">
        <v>47.3</v>
      </c>
      <c r="AW1002" s="119">
        <v>50.7</v>
      </c>
      <c r="AX1002" s="140">
        <f t="shared" si="58"/>
        <v>39.675000000000004</v>
      </c>
      <c r="AY1002" s="118">
        <v>94.5</v>
      </c>
      <c r="AZ1002" s="118">
        <v>19075</v>
      </c>
      <c r="BA1002" s="140">
        <f t="shared" si="51"/>
        <v>5.5</v>
      </c>
      <c r="BB1002" s="140">
        <f t="shared" si="59"/>
        <v>52.000700000000002</v>
      </c>
      <c r="BC1002" s="118">
        <v>29.4</v>
      </c>
      <c r="BD1002" s="139">
        <f t="shared" si="60"/>
        <v>15.5526</v>
      </c>
      <c r="BE1002" s="118">
        <v>45.6</v>
      </c>
      <c r="BF1002" s="139">
        <f t="shared" si="61"/>
        <v>24.122400000000003</v>
      </c>
      <c r="BG1002" s="118">
        <v>23.3</v>
      </c>
      <c r="BH1002" s="139">
        <f t="shared" si="62"/>
        <v>12.325699999999999</v>
      </c>
      <c r="BI1002" s="140">
        <v>0.47</v>
      </c>
      <c r="BJ1002" s="117" t="s">
        <v>786</v>
      </c>
      <c r="BP1002" s="112"/>
      <c r="BQ1002" s="112"/>
      <c r="BR1002" s="112"/>
      <c r="BS1002" s="112"/>
      <c r="BT1002" s="112"/>
      <c r="BU1002" s="116"/>
      <c r="BV1002" s="138">
        <v>0.111</v>
      </c>
      <c r="BX1002" s="137">
        <v>18.856024358416704</v>
      </c>
      <c r="BY1002" s="136">
        <v>0.11045579999999999</v>
      </c>
    </row>
    <row r="1003" spans="1:77">
      <c r="A1003" s="116">
        <v>250</v>
      </c>
      <c r="B1003" s="116">
        <f>COUNTIFS($D$2:D1003,D1003,$F$2:F1003,F1003)</f>
        <v>6</v>
      </c>
      <c r="C1003" s="189">
        <v>11442</v>
      </c>
      <c r="D1003" s="154" t="s">
        <v>83</v>
      </c>
      <c r="E1003" s="152" t="s">
        <v>941</v>
      </c>
      <c r="F1003" s="152">
        <v>5712091671</v>
      </c>
      <c r="G1003" s="152">
        <f t="shared" si="56"/>
        <v>62</v>
      </c>
      <c r="H1003" s="152" t="s">
        <v>1309</v>
      </c>
      <c r="I1003" s="152" t="s">
        <v>60</v>
      </c>
      <c r="J1003" s="153" t="s">
        <v>812</v>
      </c>
      <c r="K1003" s="152" t="s">
        <v>670</v>
      </c>
      <c r="L1003" s="152">
        <v>36</v>
      </c>
      <c r="M1003" s="152">
        <v>3</v>
      </c>
      <c r="N1003" s="152" t="s">
        <v>409</v>
      </c>
      <c r="P1003" s="152" t="s">
        <v>1313</v>
      </c>
      <c r="S1003" s="201"/>
      <c r="T1003" s="205" t="s">
        <v>1301</v>
      </c>
      <c r="U1003" s="203"/>
      <c r="V1003" s="204" t="s">
        <v>1311</v>
      </c>
      <c r="W1003" s="202"/>
      <c r="X1003" s="204" t="s">
        <v>1296</v>
      </c>
      <c r="Y1003" s="200"/>
      <c r="Z1003" s="116"/>
      <c r="AA1003" s="116" t="s">
        <v>1307</v>
      </c>
      <c r="AC1003" s="148">
        <v>156</v>
      </c>
      <c r="AD1003" s="148">
        <v>5600</v>
      </c>
      <c r="AE1003" s="112"/>
      <c r="AF1003" s="112"/>
      <c r="AG1003" s="112" t="s">
        <v>781</v>
      </c>
      <c r="AH1003" s="147">
        <v>35.700000000000003</v>
      </c>
      <c r="AI1003" s="146">
        <v>33.799999999999997</v>
      </c>
      <c r="AJ1003" s="145">
        <v>28.6</v>
      </c>
      <c r="AK1003" s="116">
        <v>33.700000000000003</v>
      </c>
      <c r="AL1003" s="144">
        <v>0.52</v>
      </c>
      <c r="AM1003" s="139">
        <v>1.45</v>
      </c>
      <c r="AN1003" s="116" t="s">
        <v>124</v>
      </c>
      <c r="AO1003" s="122">
        <v>41.3</v>
      </c>
      <c r="AP1003" s="119" t="s">
        <v>124</v>
      </c>
      <c r="AQ1003" s="116">
        <v>24.7</v>
      </c>
      <c r="AR1003" s="116">
        <v>75.3</v>
      </c>
      <c r="AS1003" s="142">
        <f t="shared" si="57"/>
        <v>0.32802124833997343</v>
      </c>
      <c r="AT1003" s="141">
        <v>0.19</v>
      </c>
      <c r="AU1003" s="116" t="s">
        <v>124</v>
      </c>
      <c r="AV1003" s="116">
        <v>66.099999999999994</v>
      </c>
      <c r="AW1003" s="119">
        <v>56.1</v>
      </c>
      <c r="AX1003" s="140">
        <f t="shared" si="58"/>
        <v>17.102799999999998</v>
      </c>
      <c r="AY1003" s="118">
        <v>89</v>
      </c>
      <c r="AZ1003" s="118">
        <v>13388</v>
      </c>
      <c r="BA1003" s="140">
        <f t="shared" ref="BA1003:BA1035" si="63">100-AY1003</f>
        <v>11</v>
      </c>
      <c r="BB1003" s="140">
        <f t="shared" si="59"/>
        <v>33.360599999999998</v>
      </c>
      <c r="BC1003" s="118">
        <v>14.7</v>
      </c>
      <c r="BD1003" s="139">
        <f t="shared" si="60"/>
        <v>4.9685999999999995</v>
      </c>
      <c r="BE1003" s="118">
        <v>35.9</v>
      </c>
      <c r="BF1003" s="139">
        <f t="shared" si="61"/>
        <v>12.134199999999998</v>
      </c>
      <c r="BG1003" s="118">
        <v>48.1</v>
      </c>
      <c r="BH1003" s="139">
        <f t="shared" si="62"/>
        <v>16.2578</v>
      </c>
      <c r="BI1003" s="140">
        <v>0.83</v>
      </c>
      <c r="BJ1003" s="117" t="s">
        <v>792</v>
      </c>
      <c r="BP1003" s="112"/>
      <c r="BQ1003" s="112"/>
      <c r="BR1003" s="112"/>
      <c r="BS1003" s="112"/>
      <c r="BT1003" s="112"/>
      <c r="BU1003" s="116"/>
      <c r="BV1003" s="138">
        <v>0.156</v>
      </c>
      <c r="BX1003" s="137">
        <v>13.761655907367558</v>
      </c>
      <c r="BY1003" s="136">
        <v>0.17109819999999998</v>
      </c>
    </row>
    <row r="1004" spans="1:77">
      <c r="A1004" s="116">
        <v>251</v>
      </c>
      <c r="B1004" s="116">
        <f>COUNTIFS($D$2:D1004,D1004,$F$2:F1004,F1004)</f>
        <v>2</v>
      </c>
      <c r="C1004" s="189">
        <v>11443</v>
      </c>
      <c r="D1004" s="154" t="s">
        <v>1312</v>
      </c>
      <c r="E1004" s="152" t="s">
        <v>1012</v>
      </c>
      <c r="F1004" s="152">
        <v>440101482</v>
      </c>
      <c r="G1004" s="152">
        <f t="shared" si="56"/>
        <v>75</v>
      </c>
      <c r="H1004" s="152" t="s">
        <v>1309</v>
      </c>
      <c r="I1004" s="152" t="s">
        <v>60</v>
      </c>
      <c r="J1004" s="153" t="s">
        <v>812</v>
      </c>
      <c r="K1004" s="152" t="s">
        <v>670</v>
      </c>
      <c r="L1004" s="152">
        <v>4</v>
      </c>
      <c r="M1004" s="152">
        <v>3</v>
      </c>
      <c r="N1004" s="152" t="s">
        <v>409</v>
      </c>
      <c r="P1004" s="152" t="s">
        <v>1247</v>
      </c>
      <c r="S1004" s="201"/>
      <c r="T1004" s="205"/>
      <c r="U1004" s="203"/>
      <c r="V1004" s="204" t="s">
        <v>1311</v>
      </c>
      <c r="W1004" s="202"/>
      <c r="X1004" s="204" t="s">
        <v>1296</v>
      </c>
      <c r="Y1004" s="200"/>
      <c r="Z1004" s="116"/>
      <c r="AA1004" s="116" t="s">
        <v>1307</v>
      </c>
      <c r="AC1004" s="148">
        <v>196</v>
      </c>
      <c r="AD1004" s="148">
        <v>785</v>
      </c>
      <c r="AE1004" s="112"/>
      <c r="AF1004" s="112"/>
      <c r="AG1004" s="112" t="s">
        <v>781</v>
      </c>
      <c r="AH1004" s="147">
        <v>49.5</v>
      </c>
      <c r="AI1004" s="146">
        <v>26</v>
      </c>
      <c r="AJ1004" s="145">
        <v>23.1</v>
      </c>
      <c r="AK1004" s="116">
        <v>39.700000000000003</v>
      </c>
      <c r="AL1004" s="144">
        <v>2.09</v>
      </c>
      <c r="AM1004" s="139">
        <v>4.41</v>
      </c>
      <c r="AN1004" s="116" t="s">
        <v>124</v>
      </c>
      <c r="AO1004" s="122">
        <v>48</v>
      </c>
      <c r="AP1004" s="119" t="s">
        <v>124</v>
      </c>
      <c r="AQ1004" s="116">
        <v>31.7</v>
      </c>
      <c r="AR1004" s="116">
        <v>68.8</v>
      </c>
      <c r="AS1004" s="142">
        <f t="shared" si="57"/>
        <v>0.46075581395348836</v>
      </c>
      <c r="AT1004" s="141">
        <v>0.33</v>
      </c>
      <c r="AU1004" s="116" t="s">
        <v>124</v>
      </c>
      <c r="AV1004" s="116">
        <v>57.9</v>
      </c>
      <c r="AW1004" s="119">
        <v>67.900000000000006</v>
      </c>
      <c r="AX1004" s="140">
        <f t="shared" si="58"/>
        <v>19.006</v>
      </c>
      <c r="AY1004" s="118">
        <v>80.099999999999994</v>
      </c>
      <c r="AZ1004" s="118">
        <v>10133</v>
      </c>
      <c r="BA1004" s="140">
        <f t="shared" si="63"/>
        <v>19.900000000000006</v>
      </c>
      <c r="BB1004" s="140">
        <f t="shared" si="59"/>
        <v>25.532</v>
      </c>
      <c r="BC1004" s="118">
        <v>20.9</v>
      </c>
      <c r="BD1004" s="139">
        <f t="shared" si="60"/>
        <v>5.4340000000000002</v>
      </c>
      <c r="BE1004" s="118">
        <v>52.2</v>
      </c>
      <c r="BF1004" s="139">
        <f t="shared" si="61"/>
        <v>13.572000000000001</v>
      </c>
      <c r="BG1004" s="118">
        <v>25.1</v>
      </c>
      <c r="BH1004" s="139">
        <f t="shared" si="62"/>
        <v>6.5259999999999998</v>
      </c>
      <c r="BI1004" s="140">
        <v>0.3</v>
      </c>
      <c r="BJ1004" s="117" t="s">
        <v>793</v>
      </c>
      <c r="BP1004" s="112"/>
      <c r="BQ1004" s="112"/>
      <c r="BR1004" s="112"/>
      <c r="BS1004" s="112"/>
      <c r="BT1004" s="112"/>
      <c r="BU1004" s="116"/>
      <c r="BV1004" s="138">
        <v>0.19600000000000001</v>
      </c>
      <c r="BX1004" s="137">
        <v>11.546530795744044</v>
      </c>
      <c r="BY1004" s="136">
        <v>0.19632339999999998</v>
      </c>
    </row>
    <row r="1005" spans="1:77">
      <c r="A1005" s="116">
        <v>252</v>
      </c>
      <c r="B1005" s="116">
        <f>COUNTIFS($D$2:D1005,D1005,$F$2:F1005,F1005)</f>
        <v>1</v>
      </c>
      <c r="C1005" s="189">
        <v>11444</v>
      </c>
      <c r="D1005" s="154" t="s">
        <v>1310</v>
      </c>
      <c r="E1005" s="152" t="s">
        <v>875</v>
      </c>
      <c r="F1005" s="152">
        <v>5405050937</v>
      </c>
      <c r="G1005" s="152">
        <f t="shared" si="56"/>
        <v>65</v>
      </c>
      <c r="H1005" s="152" t="s">
        <v>1309</v>
      </c>
      <c r="I1005" s="152" t="s">
        <v>1308</v>
      </c>
      <c r="J1005" s="153" t="s">
        <v>812</v>
      </c>
      <c r="K1005" s="152" t="s">
        <v>670</v>
      </c>
      <c r="L1005" s="152">
        <v>5</v>
      </c>
      <c r="M1005" s="152">
        <v>3</v>
      </c>
      <c r="N1005" s="152" t="s">
        <v>409</v>
      </c>
      <c r="P1005" s="152" t="s">
        <v>1247</v>
      </c>
      <c r="S1005" s="201"/>
      <c r="T1005" s="203"/>
      <c r="U1005" s="203"/>
      <c r="V1005" s="204" t="s">
        <v>1297</v>
      </c>
      <c r="W1005" s="202"/>
      <c r="X1005" s="204" t="s">
        <v>1296</v>
      </c>
      <c r="Y1005" s="200"/>
      <c r="Z1005" s="116"/>
      <c r="AA1005" s="116" t="s">
        <v>1307</v>
      </c>
      <c r="AC1005" s="148">
        <v>416</v>
      </c>
      <c r="AD1005" s="148">
        <v>1200</v>
      </c>
      <c r="AE1005" s="112"/>
      <c r="AF1005" s="112"/>
      <c r="AG1005" s="112" t="s">
        <v>777</v>
      </c>
      <c r="AH1005" s="147">
        <v>48.8</v>
      </c>
      <c r="AI1005" s="146">
        <v>46.8</v>
      </c>
      <c r="AJ1005" s="145">
        <v>3.41</v>
      </c>
      <c r="AK1005" s="116">
        <v>43</v>
      </c>
      <c r="AL1005" s="144">
        <v>1.92</v>
      </c>
      <c r="AM1005" s="139">
        <v>3.94</v>
      </c>
      <c r="AN1005" s="116" t="s">
        <v>124</v>
      </c>
      <c r="AO1005" s="122">
        <v>47.8</v>
      </c>
      <c r="AP1005" s="119" t="s">
        <v>124</v>
      </c>
      <c r="AQ1005" s="116">
        <v>69.7</v>
      </c>
      <c r="AR1005" s="116">
        <v>30.3</v>
      </c>
      <c r="AS1005" s="142">
        <f t="shared" si="57"/>
        <v>2.3003300330033003</v>
      </c>
      <c r="AT1005" s="141">
        <v>0.84</v>
      </c>
      <c r="AU1005" s="116" t="s">
        <v>124</v>
      </c>
      <c r="AV1005" s="116">
        <v>81.7</v>
      </c>
      <c r="AW1005" s="119">
        <v>29.3</v>
      </c>
      <c r="AX1005" s="140">
        <f t="shared" si="58"/>
        <v>35.614800000000002</v>
      </c>
      <c r="AY1005" s="140">
        <v>90.3</v>
      </c>
      <c r="AZ1005" s="206">
        <v>8045</v>
      </c>
      <c r="BA1005" s="140">
        <f t="shared" si="63"/>
        <v>9.7000000000000028</v>
      </c>
      <c r="BB1005" s="140">
        <f t="shared" si="59"/>
        <v>46.659600000000005</v>
      </c>
      <c r="BC1005" s="118">
        <v>22.2</v>
      </c>
      <c r="BD1005" s="139">
        <f t="shared" si="60"/>
        <v>10.389599999999998</v>
      </c>
      <c r="BE1005" s="118">
        <v>53.9</v>
      </c>
      <c r="BF1005" s="139">
        <f t="shared" si="61"/>
        <v>25.225200000000001</v>
      </c>
      <c r="BG1005" s="118">
        <v>23.6</v>
      </c>
      <c r="BH1005" s="139">
        <f t="shared" si="62"/>
        <v>11.0448</v>
      </c>
      <c r="BI1005" s="140">
        <v>0.12</v>
      </c>
      <c r="BJ1005" s="117" t="s">
        <v>793</v>
      </c>
      <c r="BP1005" s="112"/>
      <c r="BQ1005" s="112"/>
      <c r="BR1005" s="112"/>
      <c r="BS1005" s="112"/>
      <c r="BT1005" s="112"/>
      <c r="BU1005" s="116"/>
      <c r="BV1005" s="138">
        <v>0.41599999999999998</v>
      </c>
      <c r="BX1005" s="137">
        <v>38.953555376282125</v>
      </c>
      <c r="BY1005" s="136">
        <v>0.43061199999999994</v>
      </c>
    </row>
    <row r="1006" spans="1:77">
      <c r="A1006" s="116">
        <v>253</v>
      </c>
      <c r="B1006" s="116">
        <f>COUNTIFS($D$2:D1006,D1006,$F$2:F1006,F1006)</f>
        <v>4</v>
      </c>
      <c r="C1006" s="189">
        <v>11450</v>
      </c>
      <c r="D1006" s="154" t="s">
        <v>1306</v>
      </c>
      <c r="E1006" s="152" t="s">
        <v>1305</v>
      </c>
      <c r="F1006" s="152">
        <v>5805032662</v>
      </c>
      <c r="G1006" s="152">
        <f t="shared" si="56"/>
        <v>61</v>
      </c>
      <c r="H1006" s="152" t="s">
        <v>1299</v>
      </c>
      <c r="I1006" s="152" t="s">
        <v>1304</v>
      </c>
      <c r="J1006" s="153" t="s">
        <v>812</v>
      </c>
      <c r="K1006" s="152" t="s">
        <v>670</v>
      </c>
      <c r="L1006" s="152">
        <v>7</v>
      </c>
      <c r="M1006" s="152" t="s">
        <v>1024</v>
      </c>
      <c r="N1006" s="152" t="s">
        <v>409</v>
      </c>
      <c r="P1006" s="152" t="s">
        <v>1247</v>
      </c>
      <c r="S1006" s="201"/>
      <c r="T1006" s="203"/>
      <c r="U1006" s="203"/>
      <c r="V1006" s="204" t="s">
        <v>1297</v>
      </c>
      <c r="W1006" s="202"/>
      <c r="X1006" s="204" t="s">
        <v>1296</v>
      </c>
      <c r="Y1006" s="200"/>
      <c r="Z1006" s="116"/>
      <c r="AA1006" s="116" t="s">
        <v>1295</v>
      </c>
      <c r="AC1006" s="148">
        <v>2043</v>
      </c>
      <c r="AD1006" s="148">
        <v>14300</v>
      </c>
      <c r="AE1006" s="112"/>
      <c r="AF1006" s="112"/>
      <c r="AG1006" s="112" t="s">
        <v>781</v>
      </c>
      <c r="AH1006" s="147">
        <v>16</v>
      </c>
      <c r="AI1006" s="146">
        <v>8.99</v>
      </c>
      <c r="AJ1006" s="145">
        <v>73.8</v>
      </c>
      <c r="AK1006" s="116">
        <v>12.4</v>
      </c>
      <c r="AL1006" s="144">
        <v>0.5</v>
      </c>
      <c r="AM1006" s="139">
        <v>3.1</v>
      </c>
      <c r="AN1006" s="116" t="s">
        <v>124</v>
      </c>
      <c r="AO1006" s="122">
        <v>20.7</v>
      </c>
      <c r="AP1006" s="119" t="s">
        <v>124</v>
      </c>
      <c r="AQ1006" s="116">
        <v>53.1</v>
      </c>
      <c r="AR1006" s="116">
        <v>46.9</v>
      </c>
      <c r="AS1006" s="142">
        <f t="shared" si="57"/>
        <v>1.1321961620469083</v>
      </c>
      <c r="AT1006" s="141">
        <v>0.38</v>
      </c>
      <c r="AU1006" s="116" t="s">
        <v>124</v>
      </c>
      <c r="AV1006" s="116">
        <v>61.8</v>
      </c>
      <c r="AW1006" s="119">
        <v>32.5</v>
      </c>
      <c r="AX1006" s="140">
        <f t="shared" si="58"/>
        <v>6.0232999999999999</v>
      </c>
      <c r="AY1006" s="118">
        <v>81.8</v>
      </c>
      <c r="AZ1006" s="118">
        <v>15782</v>
      </c>
      <c r="BA1006" s="140">
        <f t="shared" si="63"/>
        <v>18.200000000000003</v>
      </c>
      <c r="BB1006" s="140">
        <f t="shared" si="59"/>
        <v>8.8012099999999993</v>
      </c>
      <c r="BC1006" s="118">
        <v>27.5</v>
      </c>
      <c r="BD1006" s="139">
        <f t="shared" si="60"/>
        <v>2.4722499999999998</v>
      </c>
      <c r="BE1006" s="118">
        <v>39.5</v>
      </c>
      <c r="BF1006" s="139">
        <f t="shared" si="61"/>
        <v>3.55105</v>
      </c>
      <c r="BG1006" s="118">
        <v>30.9</v>
      </c>
      <c r="BH1006" s="139">
        <f t="shared" si="62"/>
        <v>2.7779099999999999</v>
      </c>
      <c r="BI1006" s="140">
        <v>2.4</v>
      </c>
      <c r="BJ1006" s="117" t="s">
        <v>790</v>
      </c>
      <c r="BP1006" s="112"/>
      <c r="BQ1006" s="112"/>
      <c r="BR1006" s="112"/>
      <c r="BS1006" s="112"/>
      <c r="BT1006" s="112"/>
      <c r="BU1006" s="116"/>
      <c r="BV1006" s="138">
        <v>2.0430000000000001</v>
      </c>
      <c r="BX1006" s="137">
        <v>21.886322776932651</v>
      </c>
      <c r="BY1006" s="136">
        <v>2.0162323999999998</v>
      </c>
    </row>
    <row r="1007" spans="1:77">
      <c r="A1007" s="116">
        <v>254</v>
      </c>
      <c r="B1007" s="116">
        <f>COUNTIFS($D$2:D1007,D1007,$F$2:F1007,F1007)</f>
        <v>1</v>
      </c>
      <c r="C1007" s="189">
        <v>11451</v>
      </c>
      <c r="D1007" s="154" t="s">
        <v>1303</v>
      </c>
      <c r="E1007" s="152" t="s">
        <v>1027</v>
      </c>
      <c r="F1007" s="152">
        <v>451009406</v>
      </c>
      <c r="G1007" s="152">
        <f t="shared" si="56"/>
        <v>74</v>
      </c>
      <c r="H1007" s="152" t="s">
        <v>1299</v>
      </c>
      <c r="I1007" s="152" t="s">
        <v>1302</v>
      </c>
      <c r="J1007" s="153" t="s">
        <v>812</v>
      </c>
      <c r="K1007" s="152" t="s">
        <v>670</v>
      </c>
      <c r="L1007" s="152">
        <v>19</v>
      </c>
      <c r="M1007" s="152" t="s">
        <v>881</v>
      </c>
      <c r="N1007" s="152" t="s">
        <v>409</v>
      </c>
      <c r="P1007" s="152" t="s">
        <v>1247</v>
      </c>
      <c r="S1007" s="201"/>
      <c r="T1007" s="205" t="s">
        <v>1301</v>
      </c>
      <c r="U1007" s="203"/>
      <c r="V1007" s="204" t="s">
        <v>1297</v>
      </c>
      <c r="W1007" s="202"/>
      <c r="X1007" s="204" t="s">
        <v>1296</v>
      </c>
      <c r="Y1007" s="200"/>
      <c r="Z1007" s="116"/>
      <c r="AA1007" s="116" t="s">
        <v>1295</v>
      </c>
      <c r="AC1007" s="148">
        <v>945</v>
      </c>
      <c r="AD1007" s="148">
        <v>17900</v>
      </c>
      <c r="AE1007" s="112"/>
      <c r="AF1007" s="112"/>
      <c r="AG1007" s="112" t="s">
        <v>1126</v>
      </c>
      <c r="AH1007" s="147">
        <v>37.5</v>
      </c>
      <c r="AI1007" s="146">
        <v>51.5</v>
      </c>
      <c r="AJ1007" s="145">
        <v>8.99</v>
      </c>
      <c r="AK1007" s="116">
        <v>32.1</v>
      </c>
      <c r="AL1007" s="144">
        <v>1.69</v>
      </c>
      <c r="AM1007" s="139">
        <v>4.51</v>
      </c>
      <c r="AN1007" s="116" t="s">
        <v>124</v>
      </c>
      <c r="AO1007" s="122">
        <v>54.5</v>
      </c>
      <c r="AP1007" s="119" t="s">
        <v>124</v>
      </c>
      <c r="AQ1007" s="116">
        <v>45.7</v>
      </c>
      <c r="AR1007" s="116">
        <v>54.3</v>
      </c>
      <c r="AS1007" s="142">
        <f t="shared" si="57"/>
        <v>0.84162062615101296</v>
      </c>
      <c r="AT1007" s="141">
        <v>1.18</v>
      </c>
      <c r="AU1007" s="116" t="s">
        <v>124</v>
      </c>
      <c r="AV1007" s="116">
        <v>64.099999999999994</v>
      </c>
      <c r="AW1007" s="119">
        <v>59.1</v>
      </c>
      <c r="AX1007" s="140">
        <f t="shared" si="58"/>
        <v>39.706499999999991</v>
      </c>
      <c r="AY1007" s="118">
        <v>93.7</v>
      </c>
      <c r="AZ1007" s="118">
        <v>11881</v>
      </c>
      <c r="BA1007" s="140">
        <f t="shared" si="63"/>
        <v>6.2999999999999972</v>
      </c>
      <c r="BB1007" s="140">
        <f t="shared" si="59"/>
        <v>50.624499999999991</v>
      </c>
      <c r="BC1007" s="118">
        <v>36.799999999999997</v>
      </c>
      <c r="BD1007" s="139">
        <f t="shared" si="60"/>
        <v>18.951999999999998</v>
      </c>
      <c r="BE1007" s="118">
        <v>40.299999999999997</v>
      </c>
      <c r="BF1007" s="139">
        <f t="shared" si="61"/>
        <v>20.754499999999997</v>
      </c>
      <c r="BG1007" s="118">
        <v>21.2</v>
      </c>
      <c r="BH1007" s="139">
        <f t="shared" si="62"/>
        <v>10.917999999999999</v>
      </c>
      <c r="BI1007" s="140">
        <v>0.18</v>
      </c>
      <c r="BJ1007" s="117" t="s">
        <v>792</v>
      </c>
      <c r="BP1007" s="112"/>
      <c r="BQ1007" s="112"/>
      <c r="BR1007" s="112"/>
      <c r="BS1007" s="112"/>
      <c r="BT1007" s="112"/>
      <c r="BU1007" s="116"/>
      <c r="BV1007" s="138">
        <v>0.94499999999999995</v>
      </c>
      <c r="BX1007" s="137">
        <v>12.628565176161645</v>
      </c>
      <c r="BY1007" s="136">
        <v>0.88224500000000006</v>
      </c>
    </row>
    <row r="1008" spans="1:77">
      <c r="A1008" s="116">
        <v>255</v>
      </c>
      <c r="B1008" s="116">
        <f>COUNTIFS($D$2:D1008,D1008,$F$2:F1008,F1008)</f>
        <v>1</v>
      </c>
      <c r="C1008" s="189">
        <v>11452</v>
      </c>
      <c r="D1008" s="154" t="s">
        <v>1300</v>
      </c>
      <c r="E1008" s="152" t="s">
        <v>1253</v>
      </c>
      <c r="F1008" s="152">
        <v>465107441</v>
      </c>
      <c r="G1008" s="152">
        <f t="shared" si="56"/>
        <v>73</v>
      </c>
      <c r="H1008" s="152" t="s">
        <v>1299</v>
      </c>
      <c r="I1008" s="152" t="s">
        <v>1298</v>
      </c>
      <c r="J1008" s="153" t="s">
        <v>812</v>
      </c>
      <c r="K1008" s="152" t="s">
        <v>670</v>
      </c>
      <c r="L1008" s="152">
        <v>7</v>
      </c>
      <c r="M1008" s="152" t="s">
        <v>881</v>
      </c>
      <c r="N1008" s="152" t="s">
        <v>409</v>
      </c>
      <c r="P1008" s="152" t="s">
        <v>1247</v>
      </c>
      <c r="S1008" s="201"/>
      <c r="T1008" s="203"/>
      <c r="U1008" s="203"/>
      <c r="V1008" s="204" t="s">
        <v>1297</v>
      </c>
      <c r="W1008" s="202"/>
      <c r="X1008" s="204" t="s">
        <v>1296</v>
      </c>
      <c r="Y1008" s="200"/>
      <c r="Z1008" s="116"/>
      <c r="AA1008" s="116" t="s">
        <v>1295</v>
      </c>
      <c r="AC1008" s="148">
        <v>345</v>
      </c>
      <c r="AD1008" s="148">
        <v>2400</v>
      </c>
      <c r="AE1008" s="112"/>
      <c r="AF1008" s="112"/>
      <c r="AG1008" s="112" t="s">
        <v>798</v>
      </c>
      <c r="AH1008" s="147">
        <v>31.7</v>
      </c>
      <c r="AI1008" s="146">
        <v>56.6</v>
      </c>
      <c r="AJ1008" s="145">
        <v>8.6999999999999993</v>
      </c>
      <c r="AK1008" s="116">
        <v>26.2</v>
      </c>
      <c r="AL1008" s="144">
        <v>0.93</v>
      </c>
      <c r="AM1008" s="139">
        <v>2.95</v>
      </c>
      <c r="AN1008" s="116" t="s">
        <v>124</v>
      </c>
      <c r="AO1008" s="122">
        <v>22.4</v>
      </c>
      <c r="AP1008" s="119" t="s">
        <v>124</v>
      </c>
      <c r="AQ1008" s="116">
        <v>48.6</v>
      </c>
      <c r="AR1008" s="116">
        <v>51.4</v>
      </c>
      <c r="AS1008" s="142">
        <f t="shared" si="57"/>
        <v>0.94552529182879386</v>
      </c>
      <c r="AT1008" s="141">
        <v>2.48</v>
      </c>
      <c r="AU1008" s="116" t="s">
        <v>124</v>
      </c>
      <c r="AV1008" s="116">
        <v>42.2</v>
      </c>
      <c r="AW1008" s="119">
        <v>30.5</v>
      </c>
      <c r="AX1008" s="140">
        <f t="shared" si="58"/>
        <v>24.904000000000003</v>
      </c>
      <c r="AY1008" s="118">
        <v>84.8</v>
      </c>
      <c r="AZ1008" s="118">
        <v>6120</v>
      </c>
      <c r="BA1008" s="140">
        <f t="shared" si="63"/>
        <v>15.200000000000003</v>
      </c>
      <c r="BB1008" s="140">
        <f t="shared" si="59"/>
        <v>55.751000000000005</v>
      </c>
      <c r="BC1008" s="118">
        <v>11.3</v>
      </c>
      <c r="BD1008" s="139">
        <f t="shared" si="60"/>
        <v>6.3958000000000004</v>
      </c>
      <c r="BE1008" s="118">
        <v>32.700000000000003</v>
      </c>
      <c r="BF1008" s="139">
        <f t="shared" si="61"/>
        <v>18.508200000000002</v>
      </c>
      <c r="BG1008" s="118">
        <v>54.5</v>
      </c>
      <c r="BH1008" s="139">
        <f t="shared" si="62"/>
        <v>30.847000000000001</v>
      </c>
      <c r="BI1008" s="140">
        <v>0.36</v>
      </c>
      <c r="BJ1008" s="117" t="s">
        <v>172</v>
      </c>
      <c r="BP1008" s="112"/>
      <c r="BQ1008" s="112"/>
      <c r="BR1008" s="112"/>
      <c r="BS1008" s="112"/>
      <c r="BT1008" s="112"/>
      <c r="BU1008" s="116"/>
      <c r="BV1008" s="138">
        <v>0.34499999999999997</v>
      </c>
      <c r="BX1008" s="137">
        <v>7.9341805148256759</v>
      </c>
      <c r="BY1008" s="136">
        <v>0.31021899999999997</v>
      </c>
    </row>
    <row r="1009" spans="1:77">
      <c r="A1009" s="116">
        <v>256</v>
      </c>
      <c r="B1009" s="116">
        <f>COUNTIFS($D$2:D1009,D1009,$F$2:F1009,F1009)</f>
        <v>2</v>
      </c>
      <c r="C1009" s="189">
        <v>11509</v>
      </c>
      <c r="D1009" s="154" t="s">
        <v>1294</v>
      </c>
      <c r="E1009" s="152" t="s">
        <v>1293</v>
      </c>
      <c r="F1009" s="152">
        <v>6055160364</v>
      </c>
      <c r="G1009" s="152">
        <v>59</v>
      </c>
      <c r="H1009" s="152" t="s">
        <v>1292</v>
      </c>
      <c r="I1009" s="152" t="s">
        <v>1291</v>
      </c>
      <c r="J1009" s="194" t="s">
        <v>1230</v>
      </c>
      <c r="K1009" s="152" t="s">
        <v>670</v>
      </c>
      <c r="L1009" s="152">
        <v>1</v>
      </c>
      <c r="M1009" s="152">
        <v>10</v>
      </c>
      <c r="N1009" s="152" t="s">
        <v>843</v>
      </c>
      <c r="P1009" s="152" t="s">
        <v>1247</v>
      </c>
      <c r="S1009" s="201"/>
      <c r="T1009" s="203" t="s">
        <v>1286</v>
      </c>
      <c r="U1009" s="203"/>
      <c r="V1009" s="202" t="s">
        <v>867</v>
      </c>
      <c r="W1009" s="202"/>
      <c r="X1009" s="201"/>
      <c r="Y1009" s="200"/>
      <c r="Z1009" s="116"/>
      <c r="AA1009" s="116" t="s">
        <v>818</v>
      </c>
      <c r="AC1009" s="148">
        <v>462</v>
      </c>
      <c r="AD1009" s="148">
        <v>462</v>
      </c>
      <c r="AE1009" s="112"/>
      <c r="AF1009" s="112"/>
      <c r="AG1009" s="112" t="s">
        <v>1029</v>
      </c>
      <c r="AH1009" s="147">
        <v>66.400000000000006</v>
      </c>
      <c r="AI1009" s="146">
        <v>9.4</v>
      </c>
      <c r="AJ1009" s="145">
        <v>22.7</v>
      </c>
      <c r="AK1009" s="116">
        <v>47.6</v>
      </c>
      <c r="AL1009" s="144">
        <v>9.1999999999999993</v>
      </c>
      <c r="AM1009" s="139">
        <v>13.8</v>
      </c>
      <c r="AN1009" s="116" t="s">
        <v>124</v>
      </c>
      <c r="AO1009" s="122">
        <v>6.5</v>
      </c>
      <c r="AP1009" s="119" t="s">
        <v>124</v>
      </c>
      <c r="AQ1009" s="116">
        <v>77.099999999999994</v>
      </c>
      <c r="AR1009" s="116">
        <v>22.9</v>
      </c>
      <c r="AS1009" s="142">
        <f t="shared" si="57"/>
        <v>3.3668122270742358</v>
      </c>
      <c r="AT1009" s="141">
        <v>1.2</v>
      </c>
      <c r="AU1009" s="116" t="s">
        <v>124</v>
      </c>
      <c r="AV1009" s="116">
        <v>10.4</v>
      </c>
      <c r="AW1009" s="119">
        <v>22.1</v>
      </c>
      <c r="AX1009" s="140">
        <f t="shared" si="58"/>
        <v>6.4108000000000001</v>
      </c>
      <c r="AY1009" s="118">
        <v>84.9</v>
      </c>
      <c r="AZ1009" s="118">
        <v>12553</v>
      </c>
      <c r="BA1009" s="140">
        <f t="shared" si="63"/>
        <v>15.099999999999994</v>
      </c>
      <c r="BB1009" s="140">
        <f t="shared" si="59"/>
        <v>9.1649999999999991</v>
      </c>
      <c r="BC1009" s="118">
        <v>5.6</v>
      </c>
      <c r="BD1009" s="139">
        <f t="shared" si="60"/>
        <v>0.52639999999999998</v>
      </c>
      <c r="BE1009" s="118">
        <v>62.6</v>
      </c>
      <c r="BF1009" s="139">
        <f t="shared" si="61"/>
        <v>5.8844000000000003</v>
      </c>
      <c r="BG1009" s="118">
        <v>29.3</v>
      </c>
      <c r="BH1009" s="139">
        <f t="shared" si="62"/>
        <v>2.7542</v>
      </c>
      <c r="BI1009" s="140">
        <v>1.2</v>
      </c>
      <c r="BJ1009" s="117" t="s">
        <v>173</v>
      </c>
      <c r="BP1009" s="112"/>
      <c r="BQ1009" s="112"/>
      <c r="BR1009" s="112"/>
      <c r="BS1009" s="112"/>
      <c r="BT1009" s="112"/>
      <c r="BU1009" s="116"/>
      <c r="BV1009" s="138">
        <v>0.46200000000000002</v>
      </c>
      <c r="BX1009" s="137">
        <v>0.296266285149969</v>
      </c>
      <c r="BY1009" s="136">
        <v>0.47698560000000007</v>
      </c>
    </row>
    <row r="1010" spans="1:77">
      <c r="A1010" s="116">
        <v>257</v>
      </c>
      <c r="B1010" s="116">
        <f>COUNTIFS($D$2:D1010,D1010,$F$2:F1010,F1010)</f>
        <v>1</v>
      </c>
      <c r="C1010" s="189">
        <v>11514</v>
      </c>
      <c r="D1010" s="154" t="s">
        <v>1290</v>
      </c>
      <c r="E1010" s="152" t="s">
        <v>1289</v>
      </c>
      <c r="F1010" s="152">
        <v>5809040743</v>
      </c>
      <c r="G1010" s="152">
        <v>61</v>
      </c>
      <c r="H1010" s="152" t="s">
        <v>1288</v>
      </c>
      <c r="I1010" s="152" t="s">
        <v>55</v>
      </c>
      <c r="J1010" s="153" t="s">
        <v>812</v>
      </c>
      <c r="K1010" s="152" t="s">
        <v>670</v>
      </c>
      <c r="L1010" s="152">
        <v>20</v>
      </c>
      <c r="M1010" s="152" t="s">
        <v>881</v>
      </c>
      <c r="N1010" s="152" t="s">
        <v>409</v>
      </c>
      <c r="P1010" s="152" t="s">
        <v>1247</v>
      </c>
      <c r="S1010" s="201"/>
      <c r="T1010" s="203" t="s">
        <v>1286</v>
      </c>
      <c r="U1010" s="203"/>
      <c r="V1010" s="202" t="s">
        <v>867</v>
      </c>
      <c r="W1010" s="202"/>
      <c r="X1010" s="201"/>
      <c r="Y1010" s="200"/>
      <c r="Z1010" s="116"/>
      <c r="AA1010" s="116" t="s">
        <v>818</v>
      </c>
      <c r="AC1010" s="148">
        <v>13887</v>
      </c>
      <c r="AD1010" s="148">
        <v>278000</v>
      </c>
      <c r="AE1010" s="112"/>
      <c r="AF1010" s="112"/>
      <c r="AG1010" s="112" t="s">
        <v>777</v>
      </c>
      <c r="AH1010" s="147">
        <v>5.5</v>
      </c>
      <c r="AI1010" s="146">
        <v>2.1</v>
      </c>
      <c r="AJ1010" s="145">
        <v>92</v>
      </c>
      <c r="AK1010" s="116">
        <v>5.2</v>
      </c>
      <c r="AL1010" s="144">
        <v>0.1</v>
      </c>
      <c r="AM1010" s="139">
        <v>1.6</v>
      </c>
      <c r="AN1010" s="116" t="s">
        <v>124</v>
      </c>
      <c r="AO1010" s="122">
        <v>16.3</v>
      </c>
      <c r="AP1010" s="119" t="s">
        <v>124</v>
      </c>
      <c r="AQ1010" s="116">
        <v>71.2</v>
      </c>
      <c r="AR1010" s="116">
        <v>28.1</v>
      </c>
      <c r="AS1010" s="142">
        <f t="shared" si="57"/>
        <v>2.5338078291814945</v>
      </c>
      <c r="AT1010" s="141">
        <v>0.2</v>
      </c>
      <c r="AU1010" s="116" t="s">
        <v>124</v>
      </c>
      <c r="AV1010" s="116">
        <v>34</v>
      </c>
      <c r="AW1010" s="119">
        <v>35.1</v>
      </c>
      <c r="AX1010" s="140">
        <f t="shared" si="58"/>
        <v>1.0815000000000001</v>
      </c>
      <c r="AY1010" s="118">
        <v>85.3</v>
      </c>
      <c r="AZ1010" s="118">
        <v>18502</v>
      </c>
      <c r="BA1010" s="140">
        <f t="shared" si="63"/>
        <v>14.700000000000003</v>
      </c>
      <c r="BB1010" s="140">
        <f t="shared" si="59"/>
        <v>2.0559000000000003</v>
      </c>
      <c r="BC1010" s="118">
        <v>17.8</v>
      </c>
      <c r="BD1010" s="139">
        <f t="shared" si="60"/>
        <v>0.37380000000000002</v>
      </c>
      <c r="BE1010" s="118">
        <v>33.700000000000003</v>
      </c>
      <c r="BF1010" s="139">
        <f t="shared" si="61"/>
        <v>0.70770000000000011</v>
      </c>
      <c r="BG1010" s="118">
        <v>46.4</v>
      </c>
      <c r="BH1010" s="139">
        <f t="shared" si="62"/>
        <v>0.97439999999999993</v>
      </c>
      <c r="BI1010" s="140">
        <v>7.0000000000000007E-2</v>
      </c>
      <c r="BJ1010" s="117" t="s">
        <v>778</v>
      </c>
      <c r="BP1010" s="112"/>
      <c r="BQ1010" s="112"/>
      <c r="BR1010" s="112"/>
      <c r="BS1010" s="112"/>
      <c r="BT1010" s="112"/>
      <c r="BU1010" s="116"/>
      <c r="BV1010" s="138">
        <v>13.887</v>
      </c>
      <c r="BX1010" s="137">
        <v>90.86268747853299</v>
      </c>
      <c r="BY1010" s="136">
        <v>24.265878000000001</v>
      </c>
    </row>
    <row r="1011" spans="1:77">
      <c r="A1011" s="116">
        <v>258</v>
      </c>
      <c r="B1011" s="116">
        <f>COUNTIFS($D$2:D1011,D1011,$F$2:F1011,F1011)</f>
        <v>1</v>
      </c>
      <c r="C1011" s="189">
        <v>11515</v>
      </c>
      <c r="D1011" s="154" t="s">
        <v>680</v>
      </c>
      <c r="E1011" s="152" t="s">
        <v>826</v>
      </c>
      <c r="F1011" s="152">
        <v>6209170319</v>
      </c>
      <c r="G1011" s="152">
        <v>57</v>
      </c>
      <c r="H1011" s="152" t="s">
        <v>1288</v>
      </c>
      <c r="I1011" s="152" t="s">
        <v>60</v>
      </c>
      <c r="J1011" s="153" t="s">
        <v>812</v>
      </c>
      <c r="K1011" s="152" t="s">
        <v>670</v>
      </c>
      <c r="L1011" s="152">
        <v>35</v>
      </c>
      <c r="M1011" s="152" t="s">
        <v>828</v>
      </c>
      <c r="N1011" s="152" t="s">
        <v>409</v>
      </c>
      <c r="P1011" s="152" t="s">
        <v>1247</v>
      </c>
      <c r="S1011" s="201"/>
      <c r="T1011" s="203" t="s">
        <v>1286</v>
      </c>
      <c r="U1011" s="203"/>
      <c r="V1011" s="202" t="s">
        <v>867</v>
      </c>
      <c r="W1011" s="202"/>
      <c r="X1011" s="201"/>
      <c r="Y1011" s="200"/>
      <c r="Z1011" s="116"/>
      <c r="AA1011" s="116" t="s">
        <v>818</v>
      </c>
      <c r="AC1011" s="148">
        <v>5223</v>
      </c>
      <c r="AD1011" s="148">
        <v>182000</v>
      </c>
      <c r="AE1011" s="112"/>
      <c r="AF1011" s="112"/>
      <c r="AG1011" s="112" t="s">
        <v>777</v>
      </c>
      <c r="AH1011" s="147">
        <v>35.1</v>
      </c>
      <c r="AI1011" s="146">
        <v>4.9000000000000004</v>
      </c>
      <c r="AJ1011" s="145">
        <v>58.9</v>
      </c>
      <c r="AK1011" s="116">
        <v>32.799999999999997</v>
      </c>
      <c r="AL1011" s="144">
        <v>1.2</v>
      </c>
      <c r="AM1011" s="139">
        <v>3.4</v>
      </c>
      <c r="AN1011" s="116" t="s">
        <v>124</v>
      </c>
      <c r="AO1011" s="122">
        <v>8</v>
      </c>
      <c r="AP1011" s="119" t="s">
        <v>124</v>
      </c>
      <c r="AQ1011" s="116">
        <v>68.7</v>
      </c>
      <c r="AR1011" s="116">
        <v>31.3</v>
      </c>
      <c r="AS1011" s="142">
        <f t="shared" si="57"/>
        <v>2.1948881789137382</v>
      </c>
      <c r="AT1011" s="141">
        <v>3.3</v>
      </c>
      <c r="AU1011" s="116" t="s">
        <v>124</v>
      </c>
      <c r="AV1011" s="116">
        <v>37.299999999999997</v>
      </c>
      <c r="AW1011" s="119">
        <v>55.5</v>
      </c>
      <c r="AX1011" s="140">
        <f t="shared" si="58"/>
        <v>2.1021000000000001</v>
      </c>
      <c r="AY1011" s="118">
        <v>78.8</v>
      </c>
      <c r="AZ1011" s="118">
        <v>7697</v>
      </c>
      <c r="BA1011" s="140">
        <f t="shared" si="63"/>
        <v>21.200000000000003</v>
      </c>
      <c r="BB1011" s="140">
        <f t="shared" si="59"/>
        <v>4.8314000000000004</v>
      </c>
      <c r="BC1011" s="118">
        <v>5.0999999999999996</v>
      </c>
      <c r="BD1011" s="139">
        <f t="shared" si="60"/>
        <v>0.24989999999999998</v>
      </c>
      <c r="BE1011" s="118">
        <v>37.799999999999997</v>
      </c>
      <c r="BF1011" s="139">
        <f t="shared" si="61"/>
        <v>1.8522000000000001</v>
      </c>
      <c r="BG1011" s="118">
        <v>55.7</v>
      </c>
      <c r="BH1011" s="139">
        <f t="shared" si="62"/>
        <v>2.7293000000000003</v>
      </c>
      <c r="BI1011" s="140">
        <v>0.19</v>
      </c>
      <c r="BJ1011" s="117" t="s">
        <v>790</v>
      </c>
      <c r="BP1011" s="112"/>
      <c r="BQ1011" s="112"/>
      <c r="BR1011" s="112"/>
      <c r="BS1011" s="112"/>
      <c r="BT1011" s="112"/>
      <c r="BU1011" s="116"/>
      <c r="BV1011" s="138">
        <v>5.2229999999999999</v>
      </c>
      <c r="BX1011" s="137">
        <v>63.876401376401375</v>
      </c>
      <c r="BY1011" s="136">
        <v>5.8651138000000005</v>
      </c>
    </row>
    <row r="1012" spans="1:77">
      <c r="A1012" s="116">
        <v>259</v>
      </c>
      <c r="B1012" s="116">
        <f>COUNTIFS($D$2:D1012,D1012,$F$2:F1012,F1012)</f>
        <v>5</v>
      </c>
      <c r="C1012" s="189">
        <v>11516</v>
      </c>
      <c r="D1012" s="154" t="s">
        <v>103</v>
      </c>
      <c r="E1012" s="152" t="s">
        <v>1116</v>
      </c>
      <c r="F1012" s="152">
        <v>6008271885</v>
      </c>
      <c r="G1012" s="152">
        <v>59</v>
      </c>
      <c r="H1012" s="152" t="s">
        <v>1288</v>
      </c>
      <c r="I1012" s="152" t="s">
        <v>1287</v>
      </c>
      <c r="J1012" s="153" t="s">
        <v>812</v>
      </c>
      <c r="K1012" s="152" t="s">
        <v>670</v>
      </c>
      <c r="L1012" s="152">
        <v>35</v>
      </c>
      <c r="M1012" s="152">
        <v>10</v>
      </c>
      <c r="N1012" s="152" t="s">
        <v>409</v>
      </c>
      <c r="P1012" s="152" t="s">
        <v>1247</v>
      </c>
      <c r="S1012" s="201"/>
      <c r="T1012" s="203" t="s">
        <v>1286</v>
      </c>
      <c r="U1012" s="203"/>
      <c r="V1012" s="202" t="s">
        <v>867</v>
      </c>
      <c r="W1012" s="202"/>
      <c r="X1012" s="201"/>
      <c r="Y1012" s="200"/>
      <c r="Z1012" s="116"/>
      <c r="AA1012" s="116" t="s">
        <v>818</v>
      </c>
      <c r="AC1012" s="148">
        <v>3631</v>
      </c>
      <c r="AD1012" s="148">
        <v>127000</v>
      </c>
      <c r="AE1012" s="112"/>
      <c r="AF1012" s="112"/>
      <c r="AG1012" s="112" t="s">
        <v>1285</v>
      </c>
      <c r="AH1012" s="147">
        <v>6.8</v>
      </c>
      <c r="AI1012" s="146">
        <v>7</v>
      </c>
      <c r="AJ1012" s="145">
        <v>85.6</v>
      </c>
      <c r="AK1012" s="116">
        <v>5.8</v>
      </c>
      <c r="AL1012" s="144">
        <v>0.4</v>
      </c>
      <c r="AM1012" s="139">
        <v>5.6</v>
      </c>
      <c r="AN1012" s="116" t="s">
        <v>124</v>
      </c>
      <c r="AO1012" s="122">
        <v>16.8</v>
      </c>
      <c r="AP1012" s="119" t="s">
        <v>124</v>
      </c>
      <c r="AQ1012" s="116">
        <v>85.6</v>
      </c>
      <c r="AR1012" s="116">
        <v>14.1</v>
      </c>
      <c r="AS1012" s="142">
        <f t="shared" si="57"/>
        <v>6.0709219858156027</v>
      </c>
      <c r="AT1012" s="141">
        <v>0.3</v>
      </c>
      <c r="AU1012" s="116" t="s">
        <v>124</v>
      </c>
      <c r="AV1012" s="116">
        <v>20.9</v>
      </c>
      <c r="AW1012" s="119">
        <v>37.1</v>
      </c>
      <c r="AX1012" s="140">
        <f t="shared" si="58"/>
        <v>4.984</v>
      </c>
      <c r="AY1012" s="118">
        <v>94.9</v>
      </c>
      <c r="AZ1012" s="118">
        <v>15384</v>
      </c>
      <c r="BA1012" s="140">
        <f t="shared" si="63"/>
        <v>5.0999999999999943</v>
      </c>
      <c r="BB1012" s="140">
        <f t="shared" si="59"/>
        <v>6.8179999999999996</v>
      </c>
      <c r="BC1012" s="118">
        <v>30.5</v>
      </c>
      <c r="BD1012" s="139">
        <f t="shared" si="60"/>
        <v>2.1349999999999998</v>
      </c>
      <c r="BE1012" s="118">
        <v>40.700000000000003</v>
      </c>
      <c r="BF1012" s="139">
        <f t="shared" si="61"/>
        <v>2.8490000000000002</v>
      </c>
      <c r="BG1012" s="118">
        <v>26.2</v>
      </c>
      <c r="BH1012" s="139">
        <f t="shared" si="62"/>
        <v>1.8340000000000001</v>
      </c>
      <c r="BI1012" s="140">
        <v>0.16</v>
      </c>
      <c r="BJ1012" s="117" t="s">
        <v>778</v>
      </c>
      <c r="BP1012" s="112"/>
      <c r="BQ1012" s="112"/>
      <c r="BR1012" s="112"/>
      <c r="BS1012" s="112"/>
      <c r="BT1012" s="112"/>
      <c r="BU1012" s="116"/>
      <c r="BV1012" s="138">
        <v>3.6309999999999998</v>
      </c>
      <c r="BX1012" s="137">
        <v>6.7196657202549952</v>
      </c>
      <c r="BY1012" s="136">
        <v>3.9951365999999999</v>
      </c>
    </row>
    <row r="1013" spans="1:77">
      <c r="A1013" s="116">
        <v>260</v>
      </c>
      <c r="B1013" s="116">
        <f>COUNTIFS($D$2:D1013,D1013,$F$2:F1013,F1013)</f>
        <v>2</v>
      </c>
      <c r="C1013" s="189">
        <v>11538</v>
      </c>
      <c r="D1013" s="154" t="s">
        <v>1197</v>
      </c>
      <c r="E1013" s="152" t="s">
        <v>1196</v>
      </c>
      <c r="F1013" s="152">
        <v>5503252018</v>
      </c>
      <c r="G1013" s="152">
        <f>LEFT(H1013,4)-CONCATENATE(19,LEFT(F1013,2))</f>
        <v>64</v>
      </c>
      <c r="H1013" s="152" t="s">
        <v>1284</v>
      </c>
      <c r="I1013" s="152" t="s">
        <v>995</v>
      </c>
      <c r="J1013" s="153" t="s">
        <v>812</v>
      </c>
      <c r="K1013" s="152" t="s">
        <v>670</v>
      </c>
      <c r="L1013" s="152">
        <v>37</v>
      </c>
      <c r="M1013" s="152">
        <v>1</v>
      </c>
      <c r="N1013" s="152" t="s">
        <v>409</v>
      </c>
      <c r="P1013" s="152" t="s">
        <v>1247</v>
      </c>
      <c r="S1013" s="199" t="s">
        <v>1283</v>
      </c>
      <c r="T1013" s="151" t="s">
        <v>820</v>
      </c>
      <c r="U1013" s="151"/>
      <c r="V1013" s="195" t="s">
        <v>1257</v>
      </c>
      <c r="W1013" s="196"/>
      <c r="X1013" s="195"/>
      <c r="Y1013" s="195"/>
      <c r="Z1013" s="116"/>
      <c r="AA1013" s="116" t="s">
        <v>818</v>
      </c>
      <c r="AC1013" s="148">
        <v>118</v>
      </c>
      <c r="AD1013" s="148">
        <v>4300</v>
      </c>
      <c r="AE1013" s="112"/>
      <c r="AF1013" s="112"/>
      <c r="AG1013" s="115" t="s">
        <v>781</v>
      </c>
      <c r="AH1013" s="147">
        <v>36.6</v>
      </c>
      <c r="AI1013" s="146">
        <v>34.6</v>
      </c>
      <c r="AJ1013" s="145">
        <v>28.8</v>
      </c>
      <c r="AK1013" s="116">
        <v>33.1</v>
      </c>
      <c r="AL1013" s="144">
        <v>0.6</v>
      </c>
      <c r="AM1013" s="139">
        <v>1.7</v>
      </c>
      <c r="AN1013" s="116" t="s">
        <v>124</v>
      </c>
      <c r="AO1013" s="122">
        <v>48.1</v>
      </c>
      <c r="AP1013" s="119" t="s">
        <v>124</v>
      </c>
      <c r="AQ1013" s="116">
        <v>36.5</v>
      </c>
      <c r="AR1013" s="116">
        <v>63.4</v>
      </c>
      <c r="AS1013" s="142">
        <f t="shared" si="57"/>
        <v>0.5757097791798107</v>
      </c>
      <c r="AT1013" s="141">
        <v>0.3</v>
      </c>
      <c r="AU1013" s="116" t="s">
        <v>124</v>
      </c>
      <c r="AV1013" s="116">
        <v>37.700000000000003</v>
      </c>
      <c r="AW1013" s="119">
        <v>33.6</v>
      </c>
      <c r="AX1013" s="140">
        <f t="shared" si="58"/>
        <v>16.780999999999999</v>
      </c>
      <c r="AY1013" s="118">
        <v>89.2</v>
      </c>
      <c r="AZ1013" s="118">
        <v>13866</v>
      </c>
      <c r="BA1013" s="140">
        <f t="shared" si="63"/>
        <v>10.799999999999997</v>
      </c>
      <c r="BB1013" s="140">
        <f t="shared" si="59"/>
        <v>34.046399999999998</v>
      </c>
      <c r="BC1013" s="118">
        <v>16.2</v>
      </c>
      <c r="BD1013" s="139">
        <f t="shared" si="60"/>
        <v>5.6052</v>
      </c>
      <c r="BE1013" s="118">
        <v>32.299999999999997</v>
      </c>
      <c r="BF1013" s="139">
        <f t="shared" si="61"/>
        <v>11.175799999999999</v>
      </c>
      <c r="BG1013" s="118">
        <v>49.9</v>
      </c>
      <c r="BH1013" s="139">
        <f t="shared" si="62"/>
        <v>17.2654</v>
      </c>
      <c r="BI1013" s="140">
        <v>0.5</v>
      </c>
      <c r="BJ1013" s="117" t="s">
        <v>792</v>
      </c>
      <c r="BP1013" s="112"/>
      <c r="BQ1013" s="112"/>
      <c r="BR1013" s="112"/>
      <c r="BS1013" s="112"/>
      <c r="BT1013" s="112"/>
      <c r="BU1013" s="116"/>
      <c r="BV1013" s="138">
        <v>0.11799999999999999</v>
      </c>
      <c r="BX1013" s="137">
        <v>8.7230118259737441</v>
      </c>
      <c r="BY1013" s="136">
        <v>0.11288160000000001</v>
      </c>
    </row>
    <row r="1014" spans="1:77">
      <c r="A1014" s="116">
        <v>261</v>
      </c>
      <c r="B1014" s="116">
        <f>COUNTIFS($D$2:D1014,D1014,$F$2:F1014,F1014)</f>
        <v>1</v>
      </c>
      <c r="C1014" s="189">
        <v>11543</v>
      </c>
      <c r="D1014" s="154" t="s">
        <v>1282</v>
      </c>
      <c r="E1014" s="152" t="s">
        <v>1078</v>
      </c>
      <c r="F1014" s="152">
        <v>416102083</v>
      </c>
      <c r="G1014" s="152">
        <f>LEFT(H1014,4)-CONCATENATE(19,LEFT(F1014,2))</f>
        <v>78</v>
      </c>
      <c r="H1014" s="152" t="s">
        <v>1280</v>
      </c>
      <c r="I1014" s="152" t="s">
        <v>60</v>
      </c>
      <c r="J1014" s="153" t="s">
        <v>812</v>
      </c>
      <c r="K1014" s="152" t="s">
        <v>670</v>
      </c>
      <c r="L1014" s="152">
        <v>7</v>
      </c>
      <c r="M1014" s="152">
        <v>3</v>
      </c>
      <c r="N1014" s="152" t="s">
        <v>409</v>
      </c>
      <c r="P1014" s="152" t="s">
        <v>1247</v>
      </c>
      <c r="S1014" s="152"/>
      <c r="T1014" s="151" t="s">
        <v>820</v>
      </c>
      <c r="U1014" s="151"/>
      <c r="V1014" s="195" t="s">
        <v>1257</v>
      </c>
      <c r="W1014" s="196"/>
      <c r="X1014" s="195"/>
      <c r="Y1014" s="195"/>
      <c r="Z1014" s="116"/>
      <c r="AA1014" s="116" t="s">
        <v>818</v>
      </c>
      <c r="AC1014" s="148">
        <v>2413</v>
      </c>
      <c r="AD1014" s="148">
        <v>16900</v>
      </c>
      <c r="AE1014" s="112"/>
      <c r="AF1014" s="112"/>
      <c r="AG1014" s="115" t="s">
        <v>1126</v>
      </c>
      <c r="AH1014" s="147">
        <v>23.2</v>
      </c>
      <c r="AI1014" s="146">
        <v>6.3</v>
      </c>
      <c r="AJ1014" s="145">
        <v>69.900000000000006</v>
      </c>
      <c r="AK1014" s="116">
        <v>21.9</v>
      </c>
      <c r="AL1014" s="144">
        <v>0.3</v>
      </c>
      <c r="AM1014" s="139">
        <v>1.2</v>
      </c>
      <c r="AN1014" s="116" t="s">
        <v>124</v>
      </c>
      <c r="AO1014" s="122">
        <v>17.100000000000001</v>
      </c>
      <c r="AP1014" s="119" t="s">
        <v>124</v>
      </c>
      <c r="AQ1014" s="116">
        <v>57.8</v>
      </c>
      <c r="AR1014" s="116">
        <v>42.2</v>
      </c>
      <c r="AS1014" s="142">
        <f t="shared" si="57"/>
        <v>1.3696682464454975</v>
      </c>
      <c r="AT1014" s="141">
        <v>1.1000000000000001</v>
      </c>
      <c r="AU1014" s="116" t="s">
        <v>124</v>
      </c>
      <c r="AV1014" s="116">
        <v>42</v>
      </c>
      <c r="AW1014" s="119">
        <v>56.8</v>
      </c>
      <c r="AX1014" s="140">
        <f t="shared" si="58"/>
        <v>4.2210000000000001</v>
      </c>
      <c r="AY1014" s="118">
        <v>73.5</v>
      </c>
      <c r="AZ1014" s="118">
        <v>12967</v>
      </c>
      <c r="BA1014" s="140">
        <f t="shared" si="63"/>
        <v>26.5</v>
      </c>
      <c r="BB1014" s="140">
        <f t="shared" si="59"/>
        <v>6.1992000000000003</v>
      </c>
      <c r="BC1014" s="118">
        <v>19</v>
      </c>
      <c r="BD1014" s="139">
        <f t="shared" si="60"/>
        <v>1.1970000000000001</v>
      </c>
      <c r="BE1014" s="118">
        <v>48</v>
      </c>
      <c r="BF1014" s="139">
        <f t="shared" si="61"/>
        <v>3.0239999999999996</v>
      </c>
      <c r="BG1014" s="118">
        <v>31.4</v>
      </c>
      <c r="BH1014" s="139">
        <f t="shared" si="62"/>
        <v>1.9782</v>
      </c>
      <c r="BI1014" s="140">
        <v>0.3</v>
      </c>
      <c r="BJ1014" s="116" t="s">
        <v>780</v>
      </c>
      <c r="BP1014" s="112"/>
      <c r="BQ1014" s="112"/>
      <c r="BR1014" s="112"/>
      <c r="BS1014" s="112"/>
      <c r="BT1014" s="112"/>
      <c r="BU1014" s="116"/>
      <c r="BV1014" s="138">
        <v>2.4129999999999998</v>
      </c>
      <c r="BX1014" s="137">
        <v>48.442816771440107</v>
      </c>
      <c r="BY1014" s="136">
        <v>2.3585796000000001</v>
      </c>
    </row>
    <row r="1015" spans="1:77">
      <c r="A1015" s="116">
        <v>262</v>
      </c>
      <c r="B1015" s="116">
        <f>COUNTIFS($D$2:D1015,D1015,$F$2:F1015,F1015)</f>
        <v>1</v>
      </c>
      <c r="C1015" s="189">
        <v>11544</v>
      </c>
      <c r="D1015" s="154" t="s">
        <v>1281</v>
      </c>
      <c r="E1015" s="152" t="s">
        <v>1139</v>
      </c>
      <c r="F1015" s="152">
        <v>446123468</v>
      </c>
      <c r="G1015" s="152">
        <f>LEFT(H1015,4)-CONCATENATE(19,LEFT(F1015,2))</f>
        <v>75</v>
      </c>
      <c r="H1015" s="152" t="s">
        <v>1280</v>
      </c>
      <c r="I1015" s="152" t="s">
        <v>60</v>
      </c>
      <c r="J1015" s="153" t="s">
        <v>812</v>
      </c>
      <c r="K1015" s="152" t="s">
        <v>670</v>
      </c>
      <c r="L1015" s="152">
        <v>13</v>
      </c>
      <c r="M1015" s="152">
        <v>9</v>
      </c>
      <c r="N1015" s="152" t="s">
        <v>409</v>
      </c>
      <c r="P1015" s="152" t="s">
        <v>1247</v>
      </c>
      <c r="S1015" s="152"/>
      <c r="T1015" s="151" t="s">
        <v>820</v>
      </c>
      <c r="U1015" s="151"/>
      <c r="V1015" s="195" t="s">
        <v>1257</v>
      </c>
      <c r="W1015" s="196"/>
      <c r="X1015" s="195"/>
      <c r="Y1015" s="195"/>
      <c r="Z1015" s="116"/>
      <c r="AA1015" s="116" t="s">
        <v>818</v>
      </c>
      <c r="AC1015" s="148">
        <v>146</v>
      </c>
      <c r="AD1015" s="148">
        <v>1900</v>
      </c>
      <c r="AE1015" s="112"/>
      <c r="AF1015" s="112"/>
      <c r="AG1015" s="115" t="s">
        <v>781</v>
      </c>
      <c r="AH1015" s="147">
        <v>46.4</v>
      </c>
      <c r="AI1015" s="146">
        <v>7.6</v>
      </c>
      <c r="AJ1015" s="145">
        <v>45.2</v>
      </c>
      <c r="AK1015" s="116">
        <v>38.5</v>
      </c>
      <c r="AL1015" s="144">
        <v>3.8</v>
      </c>
      <c r="AM1015" s="139">
        <v>8.3000000000000007</v>
      </c>
      <c r="AN1015" s="116" t="s">
        <v>124</v>
      </c>
      <c r="AO1015" s="122">
        <v>2.8</v>
      </c>
      <c r="AP1015" s="119" t="s">
        <v>124</v>
      </c>
      <c r="AQ1015" s="116">
        <v>69</v>
      </c>
      <c r="AR1015" s="116">
        <v>31</v>
      </c>
      <c r="AS1015" s="142">
        <f t="shared" si="57"/>
        <v>2.225806451612903</v>
      </c>
      <c r="AT1015" s="141">
        <v>1.1000000000000001</v>
      </c>
      <c r="AU1015" s="116" t="s">
        <v>124</v>
      </c>
      <c r="AV1015" s="116">
        <v>5</v>
      </c>
      <c r="AW1015" s="119">
        <v>14.7</v>
      </c>
      <c r="AX1015" s="140">
        <f t="shared" si="58"/>
        <v>4.2712000000000003</v>
      </c>
      <c r="AY1015" s="118">
        <v>65.7</v>
      </c>
      <c r="AZ1015" s="118">
        <v>5628</v>
      </c>
      <c r="BA1015" s="140">
        <f t="shared" si="63"/>
        <v>34.299999999999997</v>
      </c>
      <c r="BB1015" s="140">
        <f t="shared" si="59"/>
        <v>7.4404000000000003</v>
      </c>
      <c r="BC1015" s="118">
        <v>17.2</v>
      </c>
      <c r="BD1015" s="139">
        <f t="shared" si="60"/>
        <v>1.3071999999999999</v>
      </c>
      <c r="BE1015" s="118">
        <v>39</v>
      </c>
      <c r="BF1015" s="139">
        <f t="shared" si="61"/>
        <v>2.964</v>
      </c>
      <c r="BG1015" s="118">
        <v>41.7</v>
      </c>
      <c r="BH1015" s="139">
        <f t="shared" si="62"/>
        <v>3.1692</v>
      </c>
      <c r="BI1015" s="140">
        <v>0</v>
      </c>
      <c r="BJ1015" s="117" t="s">
        <v>780</v>
      </c>
      <c r="BP1015" s="112"/>
      <c r="BQ1015" s="112"/>
      <c r="BR1015" s="112"/>
      <c r="BS1015" s="112"/>
      <c r="BT1015" s="112"/>
      <c r="BU1015" s="116"/>
      <c r="BV1015" s="138">
        <v>0.14599999999999999</v>
      </c>
      <c r="BX1015" s="137">
        <v>0.16017666823052171</v>
      </c>
      <c r="BY1015" s="136">
        <v>9.4910400000000006E-2</v>
      </c>
    </row>
    <row r="1016" spans="1:77">
      <c r="A1016" s="116">
        <v>263</v>
      </c>
      <c r="B1016" s="116">
        <f>COUNTIFS($D$2:D1016,D1016,$F$2:F1016,F1016)</f>
        <v>1</v>
      </c>
      <c r="C1016" s="189">
        <v>11576</v>
      </c>
      <c r="D1016" s="154" t="s">
        <v>672</v>
      </c>
      <c r="E1016" s="152" t="s">
        <v>1264</v>
      </c>
      <c r="F1016" s="152" t="s">
        <v>1263</v>
      </c>
      <c r="G1016" s="152">
        <v>14</v>
      </c>
      <c r="H1016" s="152" t="s">
        <v>1279</v>
      </c>
      <c r="I1016" s="152" t="s">
        <v>673</v>
      </c>
      <c r="J1016" s="192" t="s">
        <v>1278</v>
      </c>
      <c r="K1016" s="152" t="s">
        <v>670</v>
      </c>
      <c r="L1016" s="152">
        <v>56</v>
      </c>
      <c r="M1016" s="152" t="s">
        <v>994</v>
      </c>
      <c r="N1016" s="152" t="s">
        <v>409</v>
      </c>
      <c r="P1016" s="152" t="s">
        <v>1247</v>
      </c>
      <c r="S1016" s="152" t="s">
        <v>1152</v>
      </c>
      <c r="T1016" s="151" t="s">
        <v>820</v>
      </c>
      <c r="U1016" s="151"/>
      <c r="V1016" s="195" t="s">
        <v>1257</v>
      </c>
      <c r="W1016" s="196"/>
      <c r="X1016" s="195"/>
      <c r="Y1016" s="195"/>
      <c r="Z1016" s="116" t="s">
        <v>1244</v>
      </c>
      <c r="AA1016" s="116" t="s">
        <v>818</v>
      </c>
      <c r="AC1016" s="148">
        <v>32432</v>
      </c>
      <c r="AD1016" s="148">
        <v>1900000</v>
      </c>
      <c r="AE1016" s="112"/>
      <c r="AF1016" s="112"/>
      <c r="AG1016" s="115" t="s">
        <v>810</v>
      </c>
      <c r="AH1016" s="147">
        <v>8.3000000000000007</v>
      </c>
      <c r="AI1016" s="146">
        <v>3.6</v>
      </c>
      <c r="AJ1016" s="145">
        <v>87.4</v>
      </c>
      <c r="AK1016" s="116">
        <v>7.4</v>
      </c>
      <c r="AL1016" s="144">
        <v>0.5</v>
      </c>
      <c r="AM1016" s="139">
        <v>6.4</v>
      </c>
      <c r="AN1016" s="116" t="s">
        <v>124</v>
      </c>
      <c r="AO1016" s="122">
        <v>14</v>
      </c>
      <c r="AP1016" s="119" t="s">
        <v>124</v>
      </c>
      <c r="AQ1016" s="116">
        <v>71.3</v>
      </c>
      <c r="AR1016" s="116">
        <v>28.2</v>
      </c>
      <c r="AS1016" s="142">
        <f t="shared" si="57"/>
        <v>2.5283687943262412</v>
      </c>
      <c r="AT1016" s="141">
        <v>0.38</v>
      </c>
      <c r="AU1016" s="116" t="s">
        <v>124</v>
      </c>
      <c r="AV1016" s="116">
        <v>40.6</v>
      </c>
      <c r="AW1016" s="119">
        <v>31</v>
      </c>
      <c r="AX1016" s="140">
        <f t="shared" si="58"/>
        <v>2.8404000000000003</v>
      </c>
      <c r="AY1016" s="118">
        <v>88.9</v>
      </c>
      <c r="AZ1016" s="118">
        <v>19563</v>
      </c>
      <c r="BA1016" s="140">
        <f t="shared" si="63"/>
        <v>11.099999999999994</v>
      </c>
      <c r="BB1016" s="140">
        <f t="shared" si="59"/>
        <v>3.4992000000000001</v>
      </c>
      <c r="BC1016" s="118">
        <v>18.8</v>
      </c>
      <c r="BD1016" s="139">
        <f t="shared" si="60"/>
        <v>0.67680000000000007</v>
      </c>
      <c r="BE1016" s="118">
        <v>60.1</v>
      </c>
      <c r="BF1016" s="139">
        <f t="shared" si="61"/>
        <v>2.1636000000000002</v>
      </c>
      <c r="BG1016" s="118">
        <v>18.3</v>
      </c>
      <c r="BH1016" s="139">
        <f t="shared" si="62"/>
        <v>0.65880000000000005</v>
      </c>
      <c r="BI1016" s="140">
        <v>0.03</v>
      </c>
      <c r="BJ1016" s="117" t="s">
        <v>778</v>
      </c>
      <c r="BP1016" s="112"/>
      <c r="BQ1016" s="112"/>
      <c r="BR1016" s="112"/>
      <c r="BS1016" s="112"/>
      <c r="BT1016" s="112"/>
      <c r="BU1016" s="116"/>
      <c r="BV1016" s="138">
        <v>32.432000000000002</v>
      </c>
      <c r="BX1016" s="137">
        <v>89.678044738374709</v>
      </c>
      <c r="BY1016" s="136">
        <v>32.212674</v>
      </c>
    </row>
    <row r="1017" spans="1:77">
      <c r="A1017" s="116">
        <v>264</v>
      </c>
      <c r="B1017" s="116">
        <f>COUNTIFS($D$2:D1017,D1017,$F$2:F1017,F1017)</f>
        <v>1</v>
      </c>
      <c r="C1017" s="189">
        <v>11600</v>
      </c>
      <c r="D1017" s="154" t="s">
        <v>676</v>
      </c>
      <c r="E1017" s="152" t="s">
        <v>1277</v>
      </c>
      <c r="F1017" s="152">
        <v>9362015718</v>
      </c>
      <c r="G1017" s="152">
        <f>LEFT(H1017,4)-CONCATENATE(19,LEFT(F1017,2))</f>
        <v>26</v>
      </c>
      <c r="H1017" s="152" t="s">
        <v>1276</v>
      </c>
      <c r="I1017" s="152" t="s">
        <v>677</v>
      </c>
      <c r="J1017" s="153" t="s">
        <v>812</v>
      </c>
      <c r="K1017" s="152" t="s">
        <v>670</v>
      </c>
      <c r="L1017" s="152">
        <v>25</v>
      </c>
      <c r="M1017" s="152">
        <v>1</v>
      </c>
      <c r="N1017" s="152" t="s">
        <v>409</v>
      </c>
      <c r="P1017" s="152" t="s">
        <v>1247</v>
      </c>
      <c r="S1017" s="152" t="s">
        <v>1152</v>
      </c>
      <c r="T1017" s="151" t="s">
        <v>820</v>
      </c>
      <c r="U1017" s="151"/>
      <c r="V1017" s="195" t="s">
        <v>1257</v>
      </c>
      <c r="W1017" s="196"/>
      <c r="X1017" s="195"/>
      <c r="Y1017" s="195"/>
      <c r="Z1017" s="116" t="s">
        <v>1244</v>
      </c>
      <c r="AA1017" s="116" t="s">
        <v>818</v>
      </c>
      <c r="AC1017" s="148">
        <v>433</v>
      </c>
      <c r="AD1017" s="148">
        <v>11100</v>
      </c>
      <c r="AE1017" s="112"/>
      <c r="AF1017" s="112"/>
      <c r="AG1017" s="127" t="s">
        <v>781</v>
      </c>
      <c r="AH1017" s="147">
        <v>7.6</v>
      </c>
      <c r="AI1017" s="146">
        <v>65.099999999999994</v>
      </c>
      <c r="AJ1017" s="145">
        <v>27.1</v>
      </c>
      <c r="AK1017" s="116">
        <v>6.7</v>
      </c>
      <c r="AL1017" s="144">
        <v>0.3</v>
      </c>
      <c r="AM1017" s="139">
        <v>4.2</v>
      </c>
      <c r="AN1017" s="116" t="s">
        <v>124</v>
      </c>
      <c r="AO1017" s="122">
        <v>39.6</v>
      </c>
      <c r="AP1017" s="119" t="s">
        <v>124</v>
      </c>
      <c r="AQ1017" s="116">
        <v>58.2</v>
      </c>
      <c r="AR1017" s="116">
        <v>41.8</v>
      </c>
      <c r="AS1017" s="142">
        <f t="shared" si="57"/>
        <v>1.3923444976076558</v>
      </c>
      <c r="AT1017" s="141">
        <v>0.2</v>
      </c>
      <c r="AU1017" s="116" t="s">
        <v>124</v>
      </c>
      <c r="AV1017" s="116">
        <v>33.700000000000003</v>
      </c>
      <c r="AW1017" s="119">
        <v>26.4</v>
      </c>
      <c r="AX1017" s="140">
        <f t="shared" si="58"/>
        <v>51.884699999999995</v>
      </c>
      <c r="AY1017" s="118">
        <v>97.8</v>
      </c>
      <c r="AZ1017" s="118">
        <v>21897</v>
      </c>
      <c r="BA1017" s="140">
        <f t="shared" si="63"/>
        <v>2.2000000000000028</v>
      </c>
      <c r="BB1017" s="140">
        <f t="shared" si="59"/>
        <v>64.774499999999989</v>
      </c>
      <c r="BC1017" s="118">
        <v>38.5</v>
      </c>
      <c r="BD1017" s="139">
        <f t="shared" si="60"/>
        <v>25.063499999999998</v>
      </c>
      <c r="BE1017" s="118">
        <v>41.2</v>
      </c>
      <c r="BF1017" s="139">
        <f t="shared" si="61"/>
        <v>26.821199999999997</v>
      </c>
      <c r="BG1017" s="118">
        <v>19.8</v>
      </c>
      <c r="BH1017" s="139">
        <f t="shared" si="62"/>
        <v>12.889800000000001</v>
      </c>
      <c r="BI1017" s="140">
        <v>0.1</v>
      </c>
      <c r="BJ1017" s="117" t="s">
        <v>792</v>
      </c>
      <c r="BP1017" s="112"/>
      <c r="BQ1017" s="112"/>
      <c r="BR1017" s="112"/>
      <c r="BS1017" s="112"/>
      <c r="BT1017" s="112"/>
      <c r="BU1017" s="116"/>
      <c r="BV1017" s="138">
        <v>0.433</v>
      </c>
      <c r="BX1017" s="137">
        <v>33.015839041095887</v>
      </c>
      <c r="BY1017" s="136">
        <v>0.43087192240736133</v>
      </c>
    </row>
    <row r="1018" spans="1:77">
      <c r="A1018" s="116">
        <v>265</v>
      </c>
      <c r="B1018" s="116">
        <f>COUNTIFS($D$2:D1018,D1018,$F$2:F1018,F1018)</f>
        <v>1</v>
      </c>
      <c r="C1018" s="189">
        <v>11613</v>
      </c>
      <c r="D1018" s="154" t="s">
        <v>1015</v>
      </c>
      <c r="E1018" s="152" t="s">
        <v>838</v>
      </c>
      <c r="F1018" s="152">
        <v>7003305848</v>
      </c>
      <c r="G1018" s="152">
        <f>LEFT(H1018,4)-CONCATENATE(19,LEFT(F1018,2))</f>
        <v>49</v>
      </c>
      <c r="H1018" s="152" t="s">
        <v>1272</v>
      </c>
      <c r="I1018" s="152" t="s">
        <v>93</v>
      </c>
      <c r="J1018" s="153" t="s">
        <v>812</v>
      </c>
      <c r="K1018" s="152" t="s">
        <v>670</v>
      </c>
      <c r="L1018" s="152">
        <v>6</v>
      </c>
      <c r="M1018" s="152">
        <v>1</v>
      </c>
      <c r="N1018" s="152" t="s">
        <v>843</v>
      </c>
      <c r="P1018" s="152" t="s">
        <v>1247</v>
      </c>
      <c r="S1018" s="152"/>
      <c r="T1018" s="151" t="s">
        <v>820</v>
      </c>
      <c r="U1018" s="151"/>
      <c r="V1018" s="195" t="s">
        <v>1257</v>
      </c>
      <c r="W1018" s="196"/>
      <c r="X1018" s="195"/>
      <c r="Y1018" s="195"/>
      <c r="Z1018" s="116"/>
      <c r="AA1018" s="116" t="s">
        <v>818</v>
      </c>
      <c r="AC1018" s="148">
        <v>166</v>
      </c>
      <c r="AD1018" s="148">
        <v>1000</v>
      </c>
      <c r="AE1018" s="112"/>
      <c r="AF1018" s="112"/>
      <c r="AG1018" s="127" t="s">
        <v>777</v>
      </c>
      <c r="AH1018" s="147">
        <v>35.299999999999997</v>
      </c>
      <c r="AI1018" s="146">
        <v>51.9</v>
      </c>
      <c r="AJ1018" s="145">
        <v>11</v>
      </c>
      <c r="AK1018" s="116">
        <v>18.5</v>
      </c>
      <c r="AL1018" s="144">
        <v>8.4</v>
      </c>
      <c r="AM1018" s="139">
        <v>23.8</v>
      </c>
      <c r="AN1018" s="116" t="s">
        <v>124</v>
      </c>
      <c r="AO1018" s="122">
        <v>13.4</v>
      </c>
      <c r="AP1018" s="119" t="s">
        <v>124</v>
      </c>
      <c r="AQ1018" s="116">
        <v>57.1</v>
      </c>
      <c r="AR1018" s="116">
        <v>42.8</v>
      </c>
      <c r="AS1018" s="142">
        <f t="shared" si="57"/>
        <v>1.3341121495327104</v>
      </c>
      <c r="AT1018" s="141">
        <v>0.4</v>
      </c>
      <c r="AU1018" s="116" t="s">
        <v>124</v>
      </c>
      <c r="AV1018" s="116">
        <v>41.6</v>
      </c>
      <c r="AW1018" s="119">
        <v>44.8</v>
      </c>
      <c r="AX1018" s="140">
        <f t="shared" si="58"/>
        <v>25.5867</v>
      </c>
      <c r="AY1018" s="118">
        <v>95.2</v>
      </c>
      <c r="AZ1018" s="118">
        <v>11068</v>
      </c>
      <c r="BA1018" s="140">
        <f t="shared" si="63"/>
        <v>4.7999999999999972</v>
      </c>
      <c r="BB1018" s="140">
        <f t="shared" si="59"/>
        <v>51.069600000000001</v>
      </c>
      <c r="BC1018" s="118">
        <v>12.2</v>
      </c>
      <c r="BD1018" s="139">
        <f t="shared" si="60"/>
        <v>6.3317999999999994</v>
      </c>
      <c r="BE1018" s="118">
        <v>37.1</v>
      </c>
      <c r="BF1018" s="139">
        <f t="shared" si="61"/>
        <v>19.254899999999999</v>
      </c>
      <c r="BG1018" s="118">
        <v>49.1</v>
      </c>
      <c r="BH1018" s="139">
        <f t="shared" si="62"/>
        <v>25.482900000000001</v>
      </c>
      <c r="BI1018" s="140">
        <v>2.6</v>
      </c>
      <c r="BJ1018" s="117" t="s">
        <v>792</v>
      </c>
      <c r="BP1018" s="112"/>
      <c r="BQ1018" s="112"/>
      <c r="BR1018" s="112"/>
      <c r="BS1018" s="112"/>
      <c r="BT1018" s="112"/>
      <c r="BU1018" s="116"/>
      <c r="BV1018" s="138">
        <v>0.16600000000000001</v>
      </c>
      <c r="BX1018" s="137">
        <v>10.684386772708246</v>
      </c>
      <c r="BY1018" s="136">
        <v>0.14334839999999999</v>
      </c>
    </row>
    <row r="1019" spans="1:77">
      <c r="A1019" s="116">
        <v>266</v>
      </c>
      <c r="B1019" s="116">
        <f>COUNTIFS($D$2:D1019,D1019,$F$2:F1019,F1019)</f>
        <v>1</v>
      </c>
      <c r="C1019" s="189">
        <v>11614</v>
      </c>
      <c r="D1019" s="154" t="s">
        <v>1275</v>
      </c>
      <c r="E1019" s="152" t="s">
        <v>1274</v>
      </c>
      <c r="F1019" s="152">
        <v>6012081207</v>
      </c>
      <c r="G1019" s="152">
        <f>LEFT(H1019,4)-CONCATENATE(19,LEFT(F1019,2))</f>
        <v>59</v>
      </c>
      <c r="H1019" s="152" t="s">
        <v>1272</v>
      </c>
      <c r="I1019" s="152" t="s">
        <v>1273</v>
      </c>
      <c r="J1019" s="153" t="s">
        <v>812</v>
      </c>
      <c r="K1019" s="152" t="s">
        <v>670</v>
      </c>
      <c r="L1019" s="152">
        <v>6</v>
      </c>
      <c r="M1019" s="152">
        <v>1</v>
      </c>
      <c r="N1019" s="152" t="s">
        <v>843</v>
      </c>
      <c r="P1019" s="152" t="s">
        <v>1247</v>
      </c>
      <c r="S1019" s="152"/>
      <c r="T1019" s="151" t="s">
        <v>820</v>
      </c>
      <c r="U1019" s="151"/>
      <c r="V1019" s="195" t="s">
        <v>1257</v>
      </c>
      <c r="W1019" s="196"/>
      <c r="X1019" s="195"/>
      <c r="Y1019" s="195"/>
      <c r="Z1019" s="116"/>
      <c r="AA1019" s="116" t="s">
        <v>818</v>
      </c>
      <c r="AC1019" s="148">
        <v>284</v>
      </c>
      <c r="AD1019" s="148">
        <v>1700</v>
      </c>
      <c r="AE1019" s="112"/>
      <c r="AF1019" s="112"/>
      <c r="AG1019" s="127" t="s">
        <v>777</v>
      </c>
      <c r="AH1019" s="147">
        <v>31.6</v>
      </c>
      <c r="AI1019" s="146">
        <v>44</v>
      </c>
      <c r="AJ1019" s="145">
        <v>23.4</v>
      </c>
      <c r="AK1019" s="116">
        <v>29.1</v>
      </c>
      <c r="AL1019" s="144">
        <v>0.4</v>
      </c>
      <c r="AM1019" s="139">
        <v>1.4</v>
      </c>
      <c r="AN1019" s="116" t="s">
        <v>124</v>
      </c>
      <c r="AO1019" s="122">
        <v>54.1</v>
      </c>
      <c r="AP1019" s="119" t="s">
        <v>124</v>
      </c>
      <c r="AQ1019" s="116">
        <v>63.3</v>
      </c>
      <c r="AR1019" s="116">
        <v>36.700000000000003</v>
      </c>
      <c r="AS1019" s="142">
        <f t="shared" si="57"/>
        <v>1.7247956403269753</v>
      </c>
      <c r="AT1019" s="141">
        <v>0.4</v>
      </c>
      <c r="AU1019" s="116" t="s">
        <v>124</v>
      </c>
      <c r="AV1019" s="116">
        <v>39</v>
      </c>
      <c r="AW1019" s="119">
        <v>48.1</v>
      </c>
      <c r="AX1019" s="140">
        <f t="shared" si="58"/>
        <v>33.308</v>
      </c>
      <c r="AY1019" s="118">
        <v>91</v>
      </c>
      <c r="AZ1019" s="118">
        <v>10477</v>
      </c>
      <c r="BA1019" s="140">
        <f t="shared" si="63"/>
        <v>9</v>
      </c>
      <c r="BB1019" s="140">
        <f t="shared" si="59"/>
        <v>43.295999999999999</v>
      </c>
      <c r="BC1019" s="118">
        <v>24.7</v>
      </c>
      <c r="BD1019" s="139">
        <f t="shared" si="60"/>
        <v>10.868</v>
      </c>
      <c r="BE1019" s="118">
        <v>51</v>
      </c>
      <c r="BF1019" s="139">
        <f t="shared" si="61"/>
        <v>22.44</v>
      </c>
      <c r="BG1019" s="118">
        <v>22.7</v>
      </c>
      <c r="BH1019" s="139">
        <f t="shared" si="62"/>
        <v>9.9879999999999995</v>
      </c>
      <c r="BI1019" s="140">
        <v>0.4</v>
      </c>
      <c r="BJ1019" s="117" t="s">
        <v>792</v>
      </c>
      <c r="BP1019" s="112"/>
      <c r="BQ1019" s="112"/>
      <c r="BR1019" s="112"/>
      <c r="BS1019" s="112"/>
      <c r="BT1019" s="112"/>
      <c r="BU1019" s="116"/>
      <c r="BV1019" s="138">
        <v>0.28399999999999997</v>
      </c>
      <c r="BX1019" s="137">
        <v>15.454453747604155</v>
      </c>
      <c r="BY1019" s="136">
        <v>0.2150928</v>
      </c>
    </row>
    <row r="1020" spans="1:77">
      <c r="A1020" s="116">
        <v>267</v>
      </c>
      <c r="B1020" s="116">
        <f>COUNTIFS($D$2:D1020,D1020,$F$2:F1020,F1020)</f>
        <v>2</v>
      </c>
      <c r="C1020" s="189">
        <v>11615</v>
      </c>
      <c r="D1020" s="154" t="s">
        <v>680</v>
      </c>
      <c r="E1020" s="152" t="s">
        <v>826</v>
      </c>
      <c r="F1020" s="152">
        <v>6209170319</v>
      </c>
      <c r="G1020" s="152">
        <f>LEFT(H1020,4)-CONCATENATE(19,LEFT(F1020,2))</f>
        <v>57</v>
      </c>
      <c r="H1020" s="152" t="s">
        <v>1272</v>
      </c>
      <c r="I1020" s="152" t="s">
        <v>93</v>
      </c>
      <c r="J1020" s="153" t="s">
        <v>812</v>
      </c>
      <c r="K1020" s="152" t="s">
        <v>670</v>
      </c>
      <c r="L1020" s="152">
        <v>23</v>
      </c>
      <c r="M1020" s="152" t="s">
        <v>994</v>
      </c>
      <c r="N1020" s="152" t="s">
        <v>843</v>
      </c>
      <c r="P1020" s="152" t="s">
        <v>1247</v>
      </c>
      <c r="S1020" s="152"/>
      <c r="T1020" s="151" t="s">
        <v>820</v>
      </c>
      <c r="U1020" s="151"/>
      <c r="V1020" s="195" t="s">
        <v>1257</v>
      </c>
      <c r="W1020" s="196"/>
      <c r="X1020" s="195"/>
      <c r="Y1020" s="195"/>
      <c r="Z1020" s="116" t="s">
        <v>1244</v>
      </c>
      <c r="AA1020" s="116" t="s">
        <v>818</v>
      </c>
      <c r="AC1020" s="148">
        <v>9045</v>
      </c>
      <c r="AD1020" s="148">
        <v>208000</v>
      </c>
      <c r="AE1020" s="112"/>
      <c r="AF1020" s="112"/>
      <c r="AG1020" s="127" t="s">
        <v>781</v>
      </c>
      <c r="AH1020" s="147">
        <v>25.3</v>
      </c>
      <c r="AI1020" s="146">
        <v>9.1</v>
      </c>
      <c r="AJ1020" s="145">
        <v>64.900000000000006</v>
      </c>
      <c r="AK1020" s="116">
        <v>22.5</v>
      </c>
      <c r="AL1020" s="144">
        <v>1.5</v>
      </c>
      <c r="AM1020" s="139">
        <v>5.7</v>
      </c>
      <c r="AN1020" s="116" t="s">
        <v>124</v>
      </c>
      <c r="AO1020" s="122">
        <v>6.3</v>
      </c>
      <c r="AP1020" s="119" t="s">
        <v>124</v>
      </c>
      <c r="AQ1020" s="116">
        <v>74.3</v>
      </c>
      <c r="AR1020" s="116">
        <v>25.7</v>
      </c>
      <c r="AS1020" s="142">
        <f t="shared" si="57"/>
        <v>2.8910505836575875</v>
      </c>
      <c r="AT1020" s="141">
        <v>0.5</v>
      </c>
      <c r="AU1020" s="116" t="s">
        <v>124</v>
      </c>
      <c r="AV1020" s="116">
        <v>27.6</v>
      </c>
      <c r="AW1020" s="119">
        <v>55.8</v>
      </c>
      <c r="AX1020" s="140">
        <f t="shared" si="58"/>
        <v>6.4883000000000006</v>
      </c>
      <c r="AY1020" s="118">
        <v>87.1</v>
      </c>
      <c r="AZ1020" s="118">
        <v>12017</v>
      </c>
      <c r="BA1020" s="140">
        <f t="shared" si="63"/>
        <v>12.900000000000006</v>
      </c>
      <c r="BB1020" s="140">
        <f t="shared" si="59"/>
        <v>8.9908000000000001</v>
      </c>
      <c r="BC1020" s="118">
        <v>10.7</v>
      </c>
      <c r="BD1020" s="139">
        <f t="shared" si="60"/>
        <v>0.9736999999999999</v>
      </c>
      <c r="BE1020" s="118">
        <v>60.6</v>
      </c>
      <c r="BF1020" s="139">
        <f t="shared" si="61"/>
        <v>5.5146000000000006</v>
      </c>
      <c r="BG1020" s="118">
        <v>27.5</v>
      </c>
      <c r="BH1020" s="139">
        <f t="shared" si="62"/>
        <v>2.5024999999999999</v>
      </c>
      <c r="BI1020" s="140">
        <v>0.02</v>
      </c>
      <c r="BJ1020" s="117" t="s">
        <v>790</v>
      </c>
      <c r="BP1020" s="112"/>
      <c r="BQ1020" s="112"/>
      <c r="BR1020" s="112"/>
      <c r="BS1020" s="112"/>
      <c r="BT1020" s="112"/>
      <c r="BU1020" s="116"/>
      <c r="BV1020" s="138">
        <v>9.0449999999999999</v>
      </c>
      <c r="BX1020" s="137">
        <v>81.140058464536637</v>
      </c>
      <c r="BY1020" s="136">
        <v>8.8565705457263881</v>
      </c>
    </row>
    <row r="1021" spans="1:77">
      <c r="A1021" s="116">
        <v>268</v>
      </c>
      <c r="B1021" s="116">
        <f>COUNTIFS($D$2:D1021,D1021,$F$2:F1021,F1021)</f>
        <v>1</v>
      </c>
      <c r="C1021" s="189">
        <v>11630</v>
      </c>
      <c r="D1021" s="154" t="s">
        <v>1271</v>
      </c>
      <c r="E1021" s="152" t="s">
        <v>826</v>
      </c>
      <c r="F1021" s="152">
        <v>9102046173</v>
      </c>
      <c r="G1021" s="152">
        <f t="shared" ref="G1021:G1052" si="64">LEFT(H1021,4)-CONCATENATE(IF(LEFT(F1021, 2)&lt;MID(H1021, 3, 4), 20, 19),LEFT(F1021,2))</f>
        <v>28</v>
      </c>
      <c r="H1021" s="152" t="s">
        <v>1267</v>
      </c>
      <c r="I1021" s="152" t="s">
        <v>1270</v>
      </c>
      <c r="J1021" s="153" t="s">
        <v>812</v>
      </c>
      <c r="K1021" s="152" t="s">
        <v>670</v>
      </c>
      <c r="L1021" s="152">
        <v>7</v>
      </c>
      <c r="M1021" s="152">
        <v>7</v>
      </c>
      <c r="N1021" s="152" t="s">
        <v>409</v>
      </c>
      <c r="P1021" s="152" t="s">
        <v>1247</v>
      </c>
      <c r="S1021" s="152" t="s">
        <v>1152</v>
      </c>
      <c r="T1021" s="151" t="s">
        <v>820</v>
      </c>
      <c r="U1021" s="151"/>
      <c r="V1021" s="195" t="s">
        <v>1257</v>
      </c>
      <c r="W1021" s="196"/>
      <c r="X1021" s="195"/>
      <c r="Y1021" s="195"/>
      <c r="Z1021" s="116"/>
      <c r="AA1021" s="116" t="s">
        <v>842</v>
      </c>
      <c r="AC1021" s="148">
        <v>386</v>
      </c>
      <c r="AD1021" s="148">
        <v>2700</v>
      </c>
      <c r="AE1021" s="112"/>
      <c r="AF1021" s="112"/>
      <c r="AG1021" s="112" t="s">
        <v>777</v>
      </c>
      <c r="AH1021" s="147">
        <v>34.799999999999997</v>
      </c>
      <c r="AI1021" s="146">
        <v>62.3</v>
      </c>
      <c r="AJ1021" s="145">
        <v>2.7</v>
      </c>
      <c r="AK1021" s="116">
        <v>20.9</v>
      </c>
      <c r="AL1021" s="144">
        <v>7.5</v>
      </c>
      <c r="AM1021" s="139">
        <v>21.6</v>
      </c>
      <c r="AN1021" s="116" t="s">
        <v>124</v>
      </c>
      <c r="AO1021" s="122">
        <v>26.5</v>
      </c>
      <c r="AP1021" s="119" t="s">
        <v>124</v>
      </c>
      <c r="AQ1021" s="116">
        <v>35.4</v>
      </c>
      <c r="AR1021" s="116">
        <v>64.7</v>
      </c>
      <c r="AS1021" s="142">
        <f t="shared" si="57"/>
        <v>0.54714064914992266</v>
      </c>
      <c r="AT1021" s="141">
        <v>0.3</v>
      </c>
      <c r="AU1021" s="116" t="s">
        <v>124</v>
      </c>
      <c r="AV1021" s="116">
        <v>46.2</v>
      </c>
      <c r="AW1021" s="119">
        <v>35.700000000000003</v>
      </c>
      <c r="AX1021" s="140">
        <f t="shared" si="58"/>
        <v>28.658000000000001</v>
      </c>
      <c r="AY1021" s="118">
        <v>87.3</v>
      </c>
      <c r="AZ1021" s="118">
        <v>10350</v>
      </c>
      <c r="BA1021" s="140">
        <f t="shared" si="63"/>
        <v>12.700000000000003</v>
      </c>
      <c r="BB1021" s="140">
        <f t="shared" si="59"/>
        <v>61.988500000000002</v>
      </c>
      <c r="BC1021" s="118">
        <v>15</v>
      </c>
      <c r="BD1021" s="139">
        <f t="shared" si="60"/>
        <v>9.3450000000000006</v>
      </c>
      <c r="BE1021" s="118">
        <v>31</v>
      </c>
      <c r="BF1021" s="139">
        <f t="shared" si="61"/>
        <v>19.312999999999999</v>
      </c>
      <c r="BG1021" s="118">
        <v>53.5</v>
      </c>
      <c r="BH1021" s="139">
        <f t="shared" si="62"/>
        <v>33.330500000000001</v>
      </c>
      <c r="BI1021" s="140">
        <v>2.6</v>
      </c>
      <c r="BJ1021" s="117" t="s">
        <v>792</v>
      </c>
      <c r="BP1021" s="112"/>
      <c r="BQ1021" s="112"/>
      <c r="BR1021" s="112"/>
      <c r="BS1021" s="112"/>
      <c r="BT1021" s="112"/>
      <c r="BU1021" s="116"/>
      <c r="BV1021" s="138">
        <v>0.38600000000000001</v>
      </c>
      <c r="BX1021" s="137">
        <v>21.87406446462429</v>
      </c>
      <c r="BY1021" s="136">
        <v>0.30775680000000005</v>
      </c>
    </row>
    <row r="1022" spans="1:77">
      <c r="A1022" s="116">
        <v>269</v>
      </c>
      <c r="B1022" s="116">
        <f>COUNTIFS($D$2:D1022,D1022,$F$2:F1022,F1022)</f>
        <v>1</v>
      </c>
      <c r="C1022" s="189">
        <v>11631</v>
      </c>
      <c r="D1022" s="154" t="s">
        <v>1269</v>
      </c>
      <c r="E1022" s="152" t="s">
        <v>1268</v>
      </c>
      <c r="F1022" s="152">
        <v>7061255344</v>
      </c>
      <c r="G1022" s="152">
        <f t="shared" si="64"/>
        <v>49</v>
      </c>
      <c r="H1022" s="152" t="s">
        <v>1267</v>
      </c>
      <c r="I1022" s="152" t="s">
        <v>1266</v>
      </c>
      <c r="J1022" s="153" t="s">
        <v>812</v>
      </c>
      <c r="K1022" s="152" t="s">
        <v>670</v>
      </c>
      <c r="L1022" s="152">
        <v>21</v>
      </c>
      <c r="M1022" s="152">
        <v>21</v>
      </c>
      <c r="N1022" s="152" t="s">
        <v>409</v>
      </c>
      <c r="P1022" s="152" t="s">
        <v>1247</v>
      </c>
      <c r="S1022" s="152"/>
      <c r="T1022" s="151" t="s">
        <v>820</v>
      </c>
      <c r="U1022" s="151"/>
      <c r="V1022" s="195" t="s">
        <v>1257</v>
      </c>
      <c r="W1022" s="196"/>
      <c r="X1022" s="195"/>
      <c r="Y1022" s="195"/>
      <c r="Z1022" s="116"/>
      <c r="AA1022" s="116" t="s">
        <v>842</v>
      </c>
      <c r="AC1022" s="148">
        <v>317</v>
      </c>
      <c r="AD1022" s="148">
        <v>6600</v>
      </c>
      <c r="AE1022" s="112"/>
      <c r="AF1022" s="112"/>
      <c r="AG1022" s="112" t="s">
        <v>781</v>
      </c>
      <c r="AH1022" s="147">
        <v>46.8</v>
      </c>
      <c r="AI1022" s="146">
        <v>25.1</v>
      </c>
      <c r="AJ1022" s="145">
        <v>27.6</v>
      </c>
      <c r="AK1022" s="116">
        <v>40.4</v>
      </c>
      <c r="AL1022" s="144">
        <v>2.7</v>
      </c>
      <c r="AM1022" s="139">
        <v>5.8</v>
      </c>
      <c r="AN1022" s="116" t="s">
        <v>124</v>
      </c>
      <c r="AO1022" s="122">
        <v>27</v>
      </c>
      <c r="AP1022" s="119" t="s">
        <v>124</v>
      </c>
      <c r="AQ1022" s="139">
        <v>51.8</v>
      </c>
      <c r="AR1022" s="116">
        <v>48.4</v>
      </c>
      <c r="AS1022" s="142">
        <f t="shared" ref="AS1022:AS1035" si="65">AQ1022/AR1022</f>
        <v>1.0702479338842974</v>
      </c>
      <c r="AT1022" s="141">
        <v>0.6</v>
      </c>
      <c r="AU1022" s="116" t="s">
        <v>124</v>
      </c>
      <c r="AV1022" s="116">
        <v>46.3</v>
      </c>
      <c r="AW1022" s="119">
        <v>66.8</v>
      </c>
      <c r="AX1022" s="140">
        <f t="shared" si="58"/>
        <v>6.8021000000000011</v>
      </c>
      <c r="AY1022" s="118">
        <v>89.6</v>
      </c>
      <c r="AZ1022" s="118">
        <v>8137</v>
      </c>
      <c r="BA1022" s="140">
        <f t="shared" si="63"/>
        <v>10.400000000000006</v>
      </c>
      <c r="BB1022" s="140">
        <f t="shared" si="59"/>
        <v>24.7988</v>
      </c>
      <c r="BC1022" s="118">
        <v>8.5</v>
      </c>
      <c r="BD1022" s="139">
        <f t="shared" si="60"/>
        <v>2.1335000000000002</v>
      </c>
      <c r="BE1022" s="118">
        <v>18.600000000000001</v>
      </c>
      <c r="BF1022" s="139">
        <f t="shared" si="61"/>
        <v>4.6686000000000005</v>
      </c>
      <c r="BG1022" s="118">
        <v>71.7</v>
      </c>
      <c r="BH1022" s="139">
        <f t="shared" si="62"/>
        <v>17.996700000000001</v>
      </c>
      <c r="BI1022" s="140">
        <v>0.7</v>
      </c>
      <c r="BJ1022" s="117" t="s">
        <v>792</v>
      </c>
      <c r="BP1022" s="112"/>
      <c r="BQ1022" s="112"/>
      <c r="BR1022" s="112"/>
      <c r="BS1022" s="112"/>
      <c r="BT1022" s="112"/>
      <c r="BU1022" s="116"/>
      <c r="BV1022" s="138">
        <v>0.317</v>
      </c>
      <c r="BX1022" s="137">
        <v>36.509473101922282</v>
      </c>
      <c r="BY1022" s="136">
        <v>0.37065599999999999</v>
      </c>
    </row>
    <row r="1023" spans="1:77">
      <c r="A1023" s="116">
        <v>270</v>
      </c>
      <c r="B1023" s="116">
        <f>COUNTIFS($D$2:D1023,D1023,$F$2:F1023,F1023)</f>
        <v>1</v>
      </c>
      <c r="C1023" s="189">
        <v>11645</v>
      </c>
      <c r="D1023" s="154" t="s">
        <v>927</v>
      </c>
      <c r="E1023" s="152" t="s">
        <v>1018</v>
      </c>
      <c r="F1023" s="152">
        <v>436121429</v>
      </c>
      <c r="G1023" s="152">
        <f t="shared" si="64"/>
        <v>76</v>
      </c>
      <c r="H1023" s="152" t="s">
        <v>1258</v>
      </c>
      <c r="I1023" s="152" t="s">
        <v>1265</v>
      </c>
      <c r="J1023" s="194" t="s">
        <v>1031</v>
      </c>
      <c r="K1023" s="152" t="s">
        <v>670</v>
      </c>
      <c r="L1023" s="152">
        <v>5</v>
      </c>
      <c r="M1023" s="152">
        <v>10</v>
      </c>
      <c r="N1023" s="152" t="s">
        <v>409</v>
      </c>
      <c r="P1023" s="152" t="s">
        <v>1247</v>
      </c>
      <c r="S1023" s="152"/>
      <c r="T1023" s="151" t="s">
        <v>820</v>
      </c>
      <c r="U1023" s="151"/>
      <c r="V1023" s="195" t="s">
        <v>1257</v>
      </c>
      <c r="W1023" s="196"/>
      <c r="X1023" s="195"/>
      <c r="Y1023" s="195"/>
      <c r="Z1023" s="116"/>
      <c r="AA1023" s="116" t="s">
        <v>811</v>
      </c>
      <c r="AC1023" s="148">
        <v>135</v>
      </c>
      <c r="AD1023" s="148">
        <v>677</v>
      </c>
      <c r="AE1023" s="112"/>
      <c r="AF1023" s="112"/>
      <c r="AG1023" s="112" t="s">
        <v>1029</v>
      </c>
      <c r="AH1023" s="147">
        <v>75</v>
      </c>
      <c r="AI1023" s="146">
        <v>10</v>
      </c>
      <c r="AJ1023" s="145">
        <v>12.9</v>
      </c>
      <c r="AK1023" s="116">
        <v>58.9</v>
      </c>
      <c r="AL1023" s="144">
        <v>6.6</v>
      </c>
      <c r="AM1023" s="139">
        <v>8.8000000000000007</v>
      </c>
      <c r="AN1023" s="116" t="s">
        <v>124</v>
      </c>
      <c r="AO1023" s="122">
        <v>14.5</v>
      </c>
      <c r="AP1023" s="119" t="s">
        <v>124</v>
      </c>
      <c r="AQ1023" s="139">
        <v>69.900000000000006</v>
      </c>
      <c r="AR1023" s="116">
        <v>30.1</v>
      </c>
      <c r="AS1023" s="142">
        <f t="shared" si="65"/>
        <v>2.3222591362126246</v>
      </c>
      <c r="AT1023" s="141">
        <v>2.5</v>
      </c>
      <c r="AU1023" s="116" t="s">
        <v>124</v>
      </c>
      <c r="AV1023" s="116">
        <v>36.9</v>
      </c>
      <c r="AW1023" s="119">
        <v>45</v>
      </c>
      <c r="AX1023" s="140">
        <f t="shared" si="58"/>
        <v>4.8</v>
      </c>
      <c r="AY1023" s="118">
        <v>79.2</v>
      </c>
      <c r="AZ1023" s="118">
        <v>4438</v>
      </c>
      <c r="BA1023" s="140">
        <f t="shared" si="63"/>
        <v>20.799999999999997</v>
      </c>
      <c r="BB1023" s="140">
        <f t="shared" si="59"/>
        <v>9.84</v>
      </c>
      <c r="BC1023" s="118">
        <v>4.9000000000000004</v>
      </c>
      <c r="BD1023" s="139">
        <f t="shared" si="60"/>
        <v>0.49</v>
      </c>
      <c r="BE1023" s="118">
        <v>43.1</v>
      </c>
      <c r="BF1023" s="139">
        <f t="shared" si="61"/>
        <v>4.3099999999999996</v>
      </c>
      <c r="BG1023" s="118">
        <v>50.4</v>
      </c>
      <c r="BH1023" s="139">
        <f t="shared" si="62"/>
        <v>5.04</v>
      </c>
      <c r="BI1023" s="140">
        <v>2</v>
      </c>
      <c r="BJ1023" s="117" t="s">
        <v>173</v>
      </c>
      <c r="BP1023" s="112"/>
      <c r="BQ1023" s="112"/>
      <c r="BR1023" s="112"/>
      <c r="BS1023" s="112"/>
      <c r="BT1023" s="112"/>
      <c r="BU1023" s="116"/>
      <c r="BV1023" s="138">
        <v>0.13500000000000001</v>
      </c>
      <c r="BX1023" s="137">
        <v>0.23571600533235598</v>
      </c>
      <c r="BY1023" s="136">
        <v>9.2102400000000001E-2</v>
      </c>
    </row>
    <row r="1024" spans="1:77">
      <c r="A1024" s="116">
        <v>271</v>
      </c>
      <c r="B1024" s="116">
        <f>COUNTIFS($D$2:D1024,D1024,$F$2:F1024,F1024)</f>
        <v>2</v>
      </c>
      <c r="C1024" s="189">
        <v>11647</v>
      </c>
      <c r="D1024" s="154" t="s">
        <v>672</v>
      </c>
      <c r="E1024" s="152" t="s">
        <v>1264</v>
      </c>
      <c r="F1024" s="152" t="s">
        <v>1263</v>
      </c>
      <c r="G1024" s="152">
        <f t="shared" si="64"/>
        <v>14</v>
      </c>
      <c r="H1024" s="152" t="s">
        <v>1258</v>
      </c>
      <c r="I1024" s="152" t="s">
        <v>1262</v>
      </c>
      <c r="J1024" s="192" t="s">
        <v>896</v>
      </c>
      <c r="K1024" s="152" t="s">
        <v>670</v>
      </c>
      <c r="L1024" s="152">
        <v>12</v>
      </c>
      <c r="M1024" s="152" t="s">
        <v>1261</v>
      </c>
      <c r="N1024" s="152" t="s">
        <v>409</v>
      </c>
      <c r="P1024" s="152" t="s">
        <v>1247</v>
      </c>
      <c r="S1024" s="152"/>
      <c r="T1024" s="151" t="s">
        <v>820</v>
      </c>
      <c r="U1024" s="151"/>
      <c r="V1024" s="195" t="s">
        <v>1257</v>
      </c>
      <c r="W1024" s="196"/>
      <c r="X1024" s="195"/>
      <c r="Y1024" s="195"/>
      <c r="Z1024" s="116"/>
      <c r="AA1024" s="116" t="s">
        <v>811</v>
      </c>
      <c r="AC1024" s="148">
        <v>5214</v>
      </c>
      <c r="AD1024" s="148">
        <v>62500</v>
      </c>
      <c r="AE1024" s="112"/>
      <c r="AF1024" s="112"/>
      <c r="AG1024" s="112" t="s">
        <v>777</v>
      </c>
      <c r="AH1024" s="147">
        <v>38.700000000000003</v>
      </c>
      <c r="AI1024" s="146">
        <v>9</v>
      </c>
      <c r="AJ1024" s="145">
        <v>51.9</v>
      </c>
      <c r="AK1024" s="116">
        <v>34.5</v>
      </c>
      <c r="AL1024" s="144">
        <v>2.7</v>
      </c>
      <c r="AM1024" s="139">
        <v>7.1</v>
      </c>
      <c r="AN1024" s="116" t="s">
        <v>124</v>
      </c>
      <c r="AO1024" s="122">
        <v>27</v>
      </c>
      <c r="AP1024" s="119" t="s">
        <v>124</v>
      </c>
      <c r="AQ1024" s="139">
        <v>44.6</v>
      </c>
      <c r="AR1024" s="116">
        <v>55.4</v>
      </c>
      <c r="AS1024" s="142">
        <f t="shared" si="65"/>
        <v>0.80505415162454874</v>
      </c>
      <c r="AT1024" s="141">
        <v>0.9</v>
      </c>
      <c r="AU1024" s="116" t="s">
        <v>124</v>
      </c>
      <c r="AV1024" s="116">
        <v>53.7</v>
      </c>
      <c r="AW1024" s="119">
        <v>50.1</v>
      </c>
      <c r="AX1024" s="140">
        <f t="shared" si="58"/>
        <v>8.01</v>
      </c>
      <c r="AY1024" s="118">
        <v>82</v>
      </c>
      <c r="AZ1024" s="118">
        <v>15759</v>
      </c>
      <c r="BA1024" s="140">
        <f t="shared" si="63"/>
        <v>18</v>
      </c>
      <c r="BB1024" s="140">
        <f t="shared" si="59"/>
        <v>8.9009999999999998</v>
      </c>
      <c r="BC1024" s="118">
        <v>22.4</v>
      </c>
      <c r="BD1024" s="139">
        <f t="shared" si="60"/>
        <v>2.016</v>
      </c>
      <c r="BE1024" s="118">
        <v>66.599999999999994</v>
      </c>
      <c r="BF1024" s="139">
        <f t="shared" si="61"/>
        <v>5.9939999999999998</v>
      </c>
      <c r="BG1024" s="118">
        <v>9.9</v>
      </c>
      <c r="BH1024" s="139">
        <f t="shared" si="62"/>
        <v>0.89100000000000013</v>
      </c>
      <c r="BI1024" s="140">
        <v>0.2</v>
      </c>
      <c r="BJ1024" s="117" t="s">
        <v>790</v>
      </c>
      <c r="BP1024" s="112"/>
      <c r="BQ1024" s="112"/>
      <c r="BR1024" s="112"/>
      <c r="BS1024" s="112"/>
      <c r="BT1024" s="112"/>
      <c r="BU1024" s="116"/>
      <c r="BV1024" s="138">
        <v>5.2140000000000004</v>
      </c>
      <c r="BX1024" s="137">
        <v>84.971313093772508</v>
      </c>
      <c r="BY1024" s="136">
        <v>5.1359724000000009</v>
      </c>
    </row>
    <row r="1025" spans="1:77">
      <c r="A1025" s="116">
        <v>272</v>
      </c>
      <c r="B1025" s="116">
        <f>COUNTIFS($D$2:D1025,D1025,$F$2:F1025,F1025)</f>
        <v>3</v>
      </c>
      <c r="C1025" s="189">
        <v>11650</v>
      </c>
      <c r="D1025" s="154" t="s">
        <v>1260</v>
      </c>
      <c r="E1025" s="152" t="s">
        <v>1259</v>
      </c>
      <c r="F1025" s="152">
        <v>470727406</v>
      </c>
      <c r="G1025" s="152">
        <f t="shared" si="64"/>
        <v>72</v>
      </c>
      <c r="H1025" s="152" t="s">
        <v>1258</v>
      </c>
      <c r="I1025" s="152" t="s">
        <v>93</v>
      </c>
      <c r="J1025" s="153" t="s">
        <v>812</v>
      </c>
      <c r="K1025" s="152" t="s">
        <v>670</v>
      </c>
      <c r="L1025" s="152">
        <v>15</v>
      </c>
      <c r="M1025" s="152" t="s">
        <v>994</v>
      </c>
      <c r="N1025" s="152" t="s">
        <v>409</v>
      </c>
      <c r="P1025" s="152" t="s">
        <v>1247</v>
      </c>
      <c r="S1025" s="152"/>
      <c r="T1025" s="151" t="s">
        <v>820</v>
      </c>
      <c r="U1025" s="151"/>
      <c r="V1025" s="195" t="s">
        <v>1257</v>
      </c>
      <c r="W1025" s="196"/>
      <c r="X1025" s="195"/>
      <c r="Y1025" s="195"/>
      <c r="Z1025" s="116"/>
      <c r="AA1025" s="116" t="s">
        <v>811</v>
      </c>
      <c r="AC1025" s="148">
        <v>71</v>
      </c>
      <c r="AD1025" s="148">
        <v>1000</v>
      </c>
      <c r="AE1025" s="112"/>
      <c r="AF1025" s="112"/>
      <c r="AG1025" s="112" t="s">
        <v>777</v>
      </c>
      <c r="AH1025" s="147">
        <v>79.8</v>
      </c>
      <c r="AI1025" s="146">
        <v>14.4</v>
      </c>
      <c r="AJ1025" s="145">
        <v>5.4</v>
      </c>
      <c r="AK1025" s="116">
        <v>63.9</v>
      </c>
      <c r="AL1025" s="144">
        <v>2.4</v>
      </c>
      <c r="AM1025" s="139">
        <v>3</v>
      </c>
      <c r="AN1025" s="116" t="s">
        <v>124</v>
      </c>
      <c r="AO1025" s="122">
        <v>20.8</v>
      </c>
      <c r="AP1025" s="119" t="s">
        <v>124</v>
      </c>
      <c r="AQ1025" s="139">
        <v>71.2</v>
      </c>
      <c r="AR1025" s="116">
        <v>28.9</v>
      </c>
      <c r="AS1025" s="142">
        <f t="shared" si="65"/>
        <v>2.4636678200692042</v>
      </c>
      <c r="AT1025" s="141">
        <v>3.8</v>
      </c>
      <c r="AU1025" s="116" t="s">
        <v>124</v>
      </c>
      <c r="AV1025" s="116">
        <v>45.2</v>
      </c>
      <c r="AW1025" s="119">
        <v>40.5</v>
      </c>
      <c r="AX1025" s="140">
        <f t="shared" si="58"/>
        <v>3.5856000000000003</v>
      </c>
      <c r="AY1025" s="118">
        <v>77</v>
      </c>
      <c r="AZ1025" s="118">
        <v>4819</v>
      </c>
      <c r="BA1025" s="140">
        <f t="shared" si="63"/>
        <v>23</v>
      </c>
      <c r="BB1025" s="140">
        <f t="shared" si="59"/>
        <v>14.184000000000001</v>
      </c>
      <c r="BC1025" s="118">
        <v>5.2</v>
      </c>
      <c r="BD1025" s="139">
        <f t="shared" si="60"/>
        <v>0.74880000000000013</v>
      </c>
      <c r="BE1025" s="118">
        <v>19.7</v>
      </c>
      <c r="BF1025" s="139">
        <f t="shared" si="61"/>
        <v>2.8368000000000002</v>
      </c>
      <c r="BG1025" s="118">
        <v>73.599999999999994</v>
      </c>
      <c r="BH1025" s="139">
        <f t="shared" si="62"/>
        <v>10.5984</v>
      </c>
      <c r="BI1025" s="140">
        <v>0.03</v>
      </c>
      <c r="BJ1025" s="117" t="s">
        <v>793</v>
      </c>
      <c r="BP1025" s="112"/>
      <c r="BQ1025" s="112"/>
      <c r="BR1025" s="112"/>
      <c r="BS1025" s="112"/>
      <c r="BT1025" s="112"/>
      <c r="BU1025" s="116"/>
      <c r="BV1025" s="138">
        <v>7.0999999999999994E-2</v>
      </c>
      <c r="BX1025" s="137">
        <v>1.1106597953847326</v>
      </c>
      <c r="BY1025" s="136">
        <v>6.1421161177426416E-2</v>
      </c>
    </row>
    <row r="1026" spans="1:77">
      <c r="A1026" s="116">
        <v>273</v>
      </c>
      <c r="B1026" s="116">
        <f>COUNTIFS($D$2:D1026,D1026,$F$2:F1026,F1026)</f>
        <v>1</v>
      </c>
      <c r="C1026" s="189">
        <v>11660</v>
      </c>
      <c r="D1026" s="154" t="s">
        <v>1256</v>
      </c>
      <c r="E1026" s="152" t="s">
        <v>888</v>
      </c>
      <c r="F1026" s="152">
        <v>430602470</v>
      </c>
      <c r="G1026" s="152">
        <f t="shared" si="64"/>
        <v>76</v>
      </c>
      <c r="H1026" s="152" t="s">
        <v>1252</v>
      </c>
      <c r="I1026" s="152" t="s">
        <v>1255</v>
      </c>
      <c r="J1026" s="194" t="s">
        <v>1031</v>
      </c>
      <c r="K1026" s="152" t="s">
        <v>670</v>
      </c>
      <c r="L1026" s="152">
        <v>3</v>
      </c>
      <c r="M1026" s="152">
        <v>1</v>
      </c>
      <c r="N1026" s="152" t="s">
        <v>822</v>
      </c>
      <c r="P1026" s="152" t="s">
        <v>1247</v>
      </c>
      <c r="S1026" s="152"/>
      <c r="T1026" s="151" t="s">
        <v>820</v>
      </c>
      <c r="U1026" s="151"/>
      <c r="V1026" s="195" t="s">
        <v>1127</v>
      </c>
      <c r="W1026" s="196"/>
      <c r="X1026" s="195"/>
      <c r="Y1026" s="195"/>
      <c r="Z1026" s="116"/>
      <c r="AA1026" s="116" t="s">
        <v>811</v>
      </c>
      <c r="AC1026" s="148">
        <v>255</v>
      </c>
      <c r="AD1026" s="148">
        <v>765</v>
      </c>
      <c r="AE1026" s="112"/>
      <c r="AF1026" s="112"/>
      <c r="AG1026" s="112" t="s">
        <v>801</v>
      </c>
      <c r="AH1026" s="147">
        <v>61.7</v>
      </c>
      <c r="AI1026" s="146">
        <v>33.9</v>
      </c>
      <c r="AJ1026" s="145">
        <v>4.4000000000000004</v>
      </c>
      <c r="AK1026" s="116">
        <v>50.6</v>
      </c>
      <c r="AL1026" s="144">
        <v>5.4</v>
      </c>
      <c r="AM1026" s="139">
        <v>8.8000000000000007</v>
      </c>
      <c r="AN1026" s="116" t="s">
        <v>124</v>
      </c>
      <c r="AO1026" s="122">
        <v>25.9</v>
      </c>
      <c r="AP1026" s="119" t="s">
        <v>124</v>
      </c>
      <c r="AQ1026" s="139">
        <v>61.7</v>
      </c>
      <c r="AR1026" s="116">
        <v>38.4</v>
      </c>
      <c r="AS1026" s="142">
        <f t="shared" si="65"/>
        <v>1.6067708333333335</v>
      </c>
      <c r="AT1026" s="141">
        <v>1.3</v>
      </c>
      <c r="AU1026" s="116" t="s">
        <v>124</v>
      </c>
      <c r="AV1026" s="116">
        <v>33</v>
      </c>
      <c r="AW1026" s="119">
        <v>56.1</v>
      </c>
      <c r="AX1026" s="140">
        <f t="shared" si="58"/>
        <v>23.458799999999997</v>
      </c>
      <c r="AY1026" s="118">
        <v>75.099999999999994</v>
      </c>
      <c r="AZ1026" s="118">
        <v>5891</v>
      </c>
      <c r="BA1026" s="140">
        <f t="shared" si="63"/>
        <v>24.900000000000006</v>
      </c>
      <c r="BB1026" s="140">
        <f t="shared" si="59"/>
        <v>33.832199999999993</v>
      </c>
      <c r="BC1026" s="118">
        <v>20.9</v>
      </c>
      <c r="BD1026" s="139">
        <f t="shared" si="60"/>
        <v>7.0850999999999988</v>
      </c>
      <c r="BE1026" s="118">
        <v>48.3</v>
      </c>
      <c r="BF1026" s="139">
        <f t="shared" si="61"/>
        <v>16.373699999999999</v>
      </c>
      <c r="BG1026" s="118">
        <v>30.6</v>
      </c>
      <c r="BH1026" s="139">
        <f t="shared" si="62"/>
        <v>10.373399999999998</v>
      </c>
      <c r="BI1026" s="140">
        <v>1.6</v>
      </c>
      <c r="BJ1026" s="117" t="s">
        <v>793</v>
      </c>
      <c r="BP1026" s="112"/>
      <c r="BQ1026" s="112"/>
      <c r="BR1026" s="112"/>
      <c r="BS1026" s="112"/>
      <c r="BT1026" s="112"/>
      <c r="BU1026" s="116"/>
      <c r="BV1026" s="138">
        <v>0.255</v>
      </c>
      <c r="BX1026" s="137">
        <v>17.148724970049631</v>
      </c>
      <c r="BY1026" s="136">
        <v>0.28136159999999999</v>
      </c>
    </row>
    <row r="1027" spans="1:77">
      <c r="A1027" s="116">
        <v>274</v>
      </c>
      <c r="B1027" s="116">
        <f>COUNTIFS($D$2:D1027,D1027,$F$2:F1027,F1027)</f>
        <v>1</v>
      </c>
      <c r="C1027" s="189">
        <v>11661</v>
      </c>
      <c r="D1027" s="154" t="s">
        <v>1254</v>
      </c>
      <c r="E1027" s="152" t="s">
        <v>1253</v>
      </c>
      <c r="F1027" s="152">
        <v>466220439</v>
      </c>
      <c r="G1027" s="152">
        <f t="shared" si="64"/>
        <v>73</v>
      </c>
      <c r="H1027" s="152" t="s">
        <v>1252</v>
      </c>
      <c r="I1027" s="152" t="s">
        <v>93</v>
      </c>
      <c r="J1027" s="153" t="s">
        <v>812</v>
      </c>
      <c r="K1027" s="152" t="s">
        <v>670</v>
      </c>
      <c r="L1027" s="152">
        <v>14</v>
      </c>
      <c r="M1027" s="152">
        <v>3</v>
      </c>
      <c r="N1027" s="152" t="s">
        <v>409</v>
      </c>
      <c r="P1027" s="152" t="s">
        <v>1247</v>
      </c>
      <c r="S1027" s="152"/>
      <c r="T1027" s="151" t="s">
        <v>820</v>
      </c>
      <c r="U1027" s="151"/>
      <c r="V1027" s="195" t="s">
        <v>1127</v>
      </c>
      <c r="W1027" s="196"/>
      <c r="X1027" s="195"/>
      <c r="Y1027" s="195"/>
      <c r="Z1027" s="116"/>
      <c r="AA1027" s="116" t="s">
        <v>811</v>
      </c>
      <c r="AC1027" s="148">
        <v>554</v>
      </c>
      <c r="AD1027" s="148">
        <v>1000</v>
      </c>
      <c r="AE1027" s="112"/>
      <c r="AF1027" s="112"/>
      <c r="AG1027" s="112" t="s">
        <v>777</v>
      </c>
      <c r="AH1027" s="147">
        <v>26.3</v>
      </c>
      <c r="AI1027" s="146">
        <v>64.8</v>
      </c>
      <c r="AJ1027" s="145">
        <v>8.4</v>
      </c>
      <c r="AK1027" s="116">
        <v>20.7</v>
      </c>
      <c r="AL1027" s="144">
        <v>3.6</v>
      </c>
      <c r="AM1027" s="139">
        <v>13.6</v>
      </c>
      <c r="AN1027" s="116" t="s">
        <v>124</v>
      </c>
      <c r="AO1027" s="122">
        <v>23.2</v>
      </c>
      <c r="AP1027" s="119" t="s">
        <v>124</v>
      </c>
      <c r="AQ1027" s="139">
        <v>48.2</v>
      </c>
      <c r="AR1027" s="116">
        <v>51.8</v>
      </c>
      <c r="AS1027" s="142">
        <f t="shared" si="65"/>
        <v>0.93050193050193064</v>
      </c>
      <c r="AT1027" s="141">
        <v>0.23</v>
      </c>
      <c r="AU1027" s="116" t="s">
        <v>124</v>
      </c>
      <c r="AV1027" s="116">
        <v>29.3</v>
      </c>
      <c r="AW1027" s="119">
        <v>27.3</v>
      </c>
      <c r="AX1027" s="140">
        <f t="shared" si="58"/>
        <v>34.927199999999999</v>
      </c>
      <c r="AY1027" s="118">
        <v>95</v>
      </c>
      <c r="AZ1027" s="118">
        <v>5543</v>
      </c>
      <c r="BA1027" s="140">
        <f t="shared" si="63"/>
        <v>5</v>
      </c>
      <c r="BB1027" s="140">
        <f t="shared" si="59"/>
        <v>64.735199999999992</v>
      </c>
      <c r="BC1027" s="118">
        <v>25.6</v>
      </c>
      <c r="BD1027" s="139">
        <f t="shared" si="60"/>
        <v>16.588800000000003</v>
      </c>
      <c r="BE1027" s="118">
        <v>28.3</v>
      </c>
      <c r="BF1027" s="139">
        <f t="shared" si="61"/>
        <v>18.3384</v>
      </c>
      <c r="BG1027" s="118">
        <v>46</v>
      </c>
      <c r="BH1027" s="139">
        <f t="shared" si="62"/>
        <v>29.807999999999996</v>
      </c>
      <c r="BI1027" s="140">
        <v>0.5</v>
      </c>
      <c r="BJ1027" s="117" t="s">
        <v>172</v>
      </c>
      <c r="BP1027" s="112"/>
      <c r="BQ1027" s="112"/>
      <c r="BR1027" s="112"/>
      <c r="BS1027" s="112"/>
      <c r="BT1027" s="112"/>
      <c r="BU1027" s="116"/>
      <c r="BV1027" s="138">
        <v>0.55400000000000005</v>
      </c>
      <c r="BX1027" s="137">
        <v>12.396088019559903</v>
      </c>
      <c r="BY1027" s="136">
        <v>7.1182800000000004E-2</v>
      </c>
    </row>
    <row r="1028" spans="1:77">
      <c r="A1028" s="116">
        <v>275</v>
      </c>
      <c r="B1028" s="116">
        <f>COUNTIFS($D$2:D1028,D1028,$F$2:F1028,F1028)</f>
        <v>8</v>
      </c>
      <c r="C1028" s="189">
        <v>11674</v>
      </c>
      <c r="D1028" s="154" t="s">
        <v>81</v>
      </c>
      <c r="E1028" s="152" t="s">
        <v>1183</v>
      </c>
      <c r="F1028" s="152">
        <v>375515445</v>
      </c>
      <c r="G1028" s="152">
        <f t="shared" si="64"/>
        <v>82</v>
      </c>
      <c r="H1028" s="152" t="s">
        <v>1251</v>
      </c>
      <c r="I1028" s="152" t="s">
        <v>82</v>
      </c>
      <c r="J1028" s="153" t="s">
        <v>812</v>
      </c>
      <c r="K1028" s="152" t="s">
        <v>670</v>
      </c>
      <c r="L1028" s="152">
        <v>12</v>
      </c>
      <c r="M1028" s="152" t="s">
        <v>881</v>
      </c>
      <c r="N1028" s="152" t="s">
        <v>409</v>
      </c>
      <c r="P1028" s="152" t="s">
        <v>1247</v>
      </c>
      <c r="S1028" s="152" t="s">
        <v>1152</v>
      </c>
      <c r="T1028" s="151" t="s">
        <v>820</v>
      </c>
      <c r="U1028" s="151"/>
      <c r="V1028" s="195" t="s">
        <v>1127</v>
      </c>
      <c r="W1028" s="196"/>
      <c r="X1028" s="195"/>
      <c r="Y1028" s="195"/>
      <c r="Z1028" s="116"/>
      <c r="AA1028" s="116" t="s">
        <v>811</v>
      </c>
      <c r="AC1028" s="148">
        <v>29000</v>
      </c>
      <c r="AD1028" s="148">
        <v>347000</v>
      </c>
      <c r="AE1028" s="112"/>
      <c r="AF1028" s="112"/>
      <c r="AG1028" s="112" t="s">
        <v>777</v>
      </c>
      <c r="AH1028" s="147">
        <v>0.7</v>
      </c>
      <c r="AI1028" s="146">
        <v>3.3</v>
      </c>
      <c r="AJ1028" s="145">
        <v>95.1</v>
      </c>
      <c r="AK1028" s="116">
        <v>0.1</v>
      </c>
      <c r="AL1028" s="144">
        <v>0.3</v>
      </c>
      <c r="AM1028" s="139">
        <v>41.4</v>
      </c>
      <c r="AN1028" s="116" t="s">
        <v>124</v>
      </c>
      <c r="AO1028" s="122">
        <v>13.9</v>
      </c>
      <c r="AP1028" s="119" t="s">
        <v>124</v>
      </c>
      <c r="AQ1028" s="139">
        <v>35.1</v>
      </c>
      <c r="AR1028" s="116">
        <v>68.8</v>
      </c>
      <c r="AS1028" s="142">
        <f t="shared" si="65"/>
        <v>0.51017441860465118</v>
      </c>
      <c r="AT1028" s="141">
        <v>0</v>
      </c>
      <c r="AU1028" s="116" t="s">
        <v>124</v>
      </c>
      <c r="AV1028" s="116" t="s">
        <v>124</v>
      </c>
      <c r="AW1028" s="119" t="s">
        <v>124</v>
      </c>
      <c r="AX1028" s="140">
        <f t="shared" si="58"/>
        <v>2.4320999999999997</v>
      </c>
      <c r="AY1028" s="118">
        <v>94.9</v>
      </c>
      <c r="AZ1028" s="118">
        <v>9304</v>
      </c>
      <c r="BA1028" s="140">
        <f t="shared" si="63"/>
        <v>5.0999999999999943</v>
      </c>
      <c r="BB1028" s="140">
        <f t="shared" si="59"/>
        <v>3.2439</v>
      </c>
      <c r="BC1028" s="118">
        <v>9.5</v>
      </c>
      <c r="BD1028" s="139">
        <f t="shared" si="60"/>
        <v>0.3135</v>
      </c>
      <c r="BE1028" s="118">
        <v>64.2</v>
      </c>
      <c r="BF1028" s="139">
        <f t="shared" si="61"/>
        <v>2.1185999999999998</v>
      </c>
      <c r="BG1028" s="118">
        <v>24.6</v>
      </c>
      <c r="BH1028" s="139">
        <f t="shared" si="62"/>
        <v>0.81180000000000008</v>
      </c>
      <c r="BI1028" s="140">
        <v>0.01</v>
      </c>
      <c r="BJ1028" s="117" t="s">
        <v>784</v>
      </c>
      <c r="BP1028" s="112"/>
      <c r="BQ1028" s="112"/>
      <c r="BR1028" s="112"/>
      <c r="BS1028" s="112"/>
      <c r="BT1028" s="112"/>
      <c r="BU1028" s="116"/>
      <c r="BV1028" s="138">
        <v>29</v>
      </c>
      <c r="BX1028" s="137">
        <v>55.637139819417236</v>
      </c>
      <c r="BY1028" s="136">
        <v>28.947531600000001</v>
      </c>
    </row>
    <row r="1029" spans="1:77">
      <c r="A1029" s="116">
        <v>276</v>
      </c>
      <c r="B1029" s="116">
        <f>COUNTIFS($D$2:D1029,D1029,$F$2:F1029,F1029)</f>
        <v>2</v>
      </c>
      <c r="C1029" s="189">
        <v>11679</v>
      </c>
      <c r="D1029" s="154" t="s">
        <v>682</v>
      </c>
      <c r="E1029" s="152" t="s">
        <v>1250</v>
      </c>
      <c r="F1029" s="152" t="s">
        <v>1249</v>
      </c>
      <c r="G1029" s="152">
        <f t="shared" si="64"/>
        <v>54</v>
      </c>
      <c r="H1029" s="152" t="s">
        <v>1241</v>
      </c>
      <c r="I1029" s="152" t="s">
        <v>225</v>
      </c>
      <c r="J1029" s="194" t="s">
        <v>1230</v>
      </c>
      <c r="K1029" s="152" t="s">
        <v>670</v>
      </c>
      <c r="L1029" s="152">
        <v>12</v>
      </c>
      <c r="M1029" s="152">
        <v>2</v>
      </c>
      <c r="N1029" s="152" t="s">
        <v>822</v>
      </c>
      <c r="P1029" s="152" t="s">
        <v>1247</v>
      </c>
      <c r="S1029" s="152"/>
      <c r="T1029" s="151" t="s">
        <v>820</v>
      </c>
      <c r="U1029" s="151"/>
      <c r="V1029" s="195" t="s">
        <v>1127</v>
      </c>
      <c r="W1029" s="196"/>
      <c r="X1029" s="195"/>
      <c r="Y1029" s="195"/>
      <c r="Z1029" s="116" t="s">
        <v>1244</v>
      </c>
      <c r="AA1029" s="116" t="s">
        <v>811</v>
      </c>
      <c r="AC1029" s="148">
        <v>562</v>
      </c>
      <c r="AD1029" s="148">
        <v>6700</v>
      </c>
      <c r="AE1029" s="112"/>
      <c r="AF1029" s="112"/>
      <c r="AG1029" s="112" t="s">
        <v>781</v>
      </c>
      <c r="AH1029" s="147">
        <v>66.2</v>
      </c>
      <c r="AI1029" s="146">
        <v>31.7</v>
      </c>
      <c r="AJ1029" s="145">
        <v>1.8</v>
      </c>
      <c r="AK1029" s="116">
        <v>60</v>
      </c>
      <c r="AL1029" s="144">
        <v>0.6</v>
      </c>
      <c r="AM1029" s="139">
        <v>0.9</v>
      </c>
      <c r="AN1029" s="116" t="s">
        <v>124</v>
      </c>
      <c r="AO1029" s="122">
        <v>50</v>
      </c>
      <c r="AP1029" s="119" t="s">
        <v>124</v>
      </c>
      <c r="AQ1029" s="139">
        <v>35.4</v>
      </c>
      <c r="AR1029" s="116">
        <v>64.599999999999994</v>
      </c>
      <c r="AS1029" s="142">
        <f t="shared" si="65"/>
        <v>0.54798761609907121</v>
      </c>
      <c r="AT1029" s="141">
        <v>0.7</v>
      </c>
      <c r="AU1029" s="116" t="s">
        <v>124</v>
      </c>
      <c r="AV1029" s="116">
        <v>43.8</v>
      </c>
      <c r="AW1029" s="119">
        <v>53.7</v>
      </c>
      <c r="AX1029" s="140">
        <f t="shared" si="58"/>
        <v>9.0027999999999988</v>
      </c>
      <c r="AY1029" s="118">
        <v>83.3</v>
      </c>
      <c r="AZ1029" s="118">
        <v>8997</v>
      </c>
      <c r="BA1029" s="140">
        <f t="shared" si="63"/>
        <v>16.700000000000003</v>
      </c>
      <c r="BB1029" s="140">
        <f t="shared" si="59"/>
        <v>30.9709</v>
      </c>
      <c r="BC1029" s="118">
        <v>12.2</v>
      </c>
      <c r="BD1029" s="139">
        <f t="shared" si="60"/>
        <v>3.8673999999999995</v>
      </c>
      <c r="BE1029" s="118">
        <v>16.2</v>
      </c>
      <c r="BF1029" s="139">
        <f t="shared" si="61"/>
        <v>5.1353999999999997</v>
      </c>
      <c r="BG1029" s="118">
        <v>69.3</v>
      </c>
      <c r="BH1029" s="139">
        <f t="shared" si="62"/>
        <v>21.9681</v>
      </c>
      <c r="BI1029" s="140">
        <v>0.4</v>
      </c>
      <c r="BJ1029" s="117" t="s">
        <v>173</v>
      </c>
      <c r="BP1029" s="112"/>
      <c r="BQ1029" s="112"/>
      <c r="BR1029" s="112"/>
      <c r="BS1029" s="112"/>
      <c r="BT1029" s="112"/>
      <c r="BU1029" s="116"/>
      <c r="BV1029" s="138">
        <v>0.56200000000000006</v>
      </c>
      <c r="BX1029" s="137">
        <v>64.204729510851962</v>
      </c>
      <c r="BY1029" s="136">
        <v>0.55654559999999997</v>
      </c>
    </row>
    <row r="1030" spans="1:77">
      <c r="A1030" s="116">
        <v>277</v>
      </c>
      <c r="B1030" s="116">
        <f>COUNTIFS($D$2:D1030,D1030,$F$2:F1030,F1030)</f>
        <v>1</v>
      </c>
      <c r="C1030" s="189">
        <v>11680</v>
      </c>
      <c r="D1030" s="154" t="s">
        <v>685</v>
      </c>
      <c r="E1030" s="152" t="s">
        <v>1086</v>
      </c>
      <c r="F1030" s="152" t="s">
        <v>1248</v>
      </c>
      <c r="G1030" s="152">
        <f t="shared" si="64"/>
        <v>59</v>
      </c>
      <c r="H1030" s="152" t="s">
        <v>1241</v>
      </c>
      <c r="I1030" s="152" t="s">
        <v>294</v>
      </c>
      <c r="J1030" s="153" t="s">
        <v>812</v>
      </c>
      <c r="K1030" s="152" t="s">
        <v>670</v>
      </c>
      <c r="L1030" s="152">
        <v>6</v>
      </c>
      <c r="M1030" s="152" t="s">
        <v>881</v>
      </c>
      <c r="N1030" s="152" t="s">
        <v>409</v>
      </c>
      <c r="P1030" s="152" t="s">
        <v>1247</v>
      </c>
      <c r="S1030" s="152"/>
      <c r="T1030" s="151" t="s">
        <v>820</v>
      </c>
      <c r="U1030" s="151"/>
      <c r="V1030" s="195" t="s">
        <v>1127</v>
      </c>
      <c r="W1030" s="196"/>
      <c r="X1030" s="195"/>
      <c r="Y1030" s="195"/>
      <c r="Z1030" s="116" t="s">
        <v>1244</v>
      </c>
      <c r="AA1030" s="116" t="s">
        <v>811</v>
      </c>
      <c r="AC1030" s="148">
        <v>6857</v>
      </c>
      <c r="AD1030" s="148">
        <v>41000</v>
      </c>
      <c r="AE1030" s="112"/>
      <c r="AF1030" s="112"/>
      <c r="AG1030" s="112" t="s">
        <v>781</v>
      </c>
      <c r="AH1030" s="147">
        <v>7.4</v>
      </c>
      <c r="AI1030" s="146">
        <v>3.8</v>
      </c>
      <c r="AJ1030" s="145">
        <v>88.3</v>
      </c>
      <c r="AK1030" s="116">
        <v>6.5</v>
      </c>
      <c r="AL1030" s="144">
        <v>0.5</v>
      </c>
      <c r="AM1030" s="139">
        <v>6.6</v>
      </c>
      <c r="AN1030" s="116" t="s">
        <v>124</v>
      </c>
      <c r="AO1030" s="122">
        <v>25.3</v>
      </c>
      <c r="AP1030" s="119" t="s">
        <v>124</v>
      </c>
      <c r="AQ1030" s="139">
        <v>52.4</v>
      </c>
      <c r="AR1030" s="116">
        <v>47.6</v>
      </c>
      <c r="AS1030" s="142">
        <f t="shared" si="65"/>
        <v>1.1008403361344536</v>
      </c>
      <c r="AT1030" s="141">
        <v>0.1</v>
      </c>
      <c r="AU1030" s="116" t="s">
        <v>124</v>
      </c>
      <c r="AV1030" s="116">
        <v>53.9</v>
      </c>
      <c r="AW1030" s="119">
        <v>62.2</v>
      </c>
      <c r="AX1030" s="140">
        <f t="shared" si="58"/>
        <v>1.9303999999999999</v>
      </c>
      <c r="AY1030" s="118">
        <v>88.5</v>
      </c>
      <c r="AZ1030" s="118">
        <v>10319</v>
      </c>
      <c r="BA1030" s="140">
        <f t="shared" si="63"/>
        <v>11.5</v>
      </c>
      <c r="BB1030" s="140">
        <f t="shared" si="59"/>
        <v>3.6897999999999995</v>
      </c>
      <c r="BC1030" s="118">
        <v>13.8</v>
      </c>
      <c r="BD1030" s="139">
        <f t="shared" si="60"/>
        <v>0.52439999999999998</v>
      </c>
      <c r="BE1030" s="118">
        <v>37</v>
      </c>
      <c r="BF1030" s="139">
        <f t="shared" si="61"/>
        <v>1.4059999999999999</v>
      </c>
      <c r="BG1030" s="118">
        <v>46.3</v>
      </c>
      <c r="BH1030" s="139">
        <f t="shared" si="62"/>
        <v>1.7593999999999996</v>
      </c>
      <c r="BI1030" s="140">
        <v>0.01</v>
      </c>
      <c r="BJ1030" s="117" t="s">
        <v>784</v>
      </c>
      <c r="BP1030" s="112"/>
      <c r="BQ1030" s="112"/>
      <c r="BR1030" s="112"/>
      <c r="BS1030" s="112"/>
      <c r="BT1030" s="112"/>
      <c r="BU1030" s="116"/>
      <c r="BV1030" s="138">
        <v>6.8570000000000002</v>
      </c>
      <c r="BX1030" s="137">
        <v>80.493933282639603</v>
      </c>
      <c r="BY1030" s="136">
        <v>6.8366376000000004</v>
      </c>
    </row>
    <row r="1031" spans="1:77">
      <c r="A1031" s="116">
        <v>278</v>
      </c>
      <c r="B1031" s="116">
        <f>COUNTIFS($D$2:D1031,D1031,$F$2:F1031,F1031)</f>
        <v>1</v>
      </c>
      <c r="C1031" s="189">
        <v>11681</v>
      </c>
      <c r="D1031" s="154" t="s">
        <v>687</v>
      </c>
      <c r="E1031" s="152" t="s">
        <v>1246</v>
      </c>
      <c r="F1031" s="152" t="s">
        <v>1245</v>
      </c>
      <c r="G1031" s="152">
        <f t="shared" si="64"/>
        <v>62</v>
      </c>
      <c r="H1031" s="152" t="s">
        <v>1241</v>
      </c>
      <c r="I1031" s="152" t="s">
        <v>60</v>
      </c>
      <c r="J1031" s="153" t="s">
        <v>812</v>
      </c>
      <c r="K1031" s="152" t="s">
        <v>670</v>
      </c>
      <c r="L1031" s="152">
        <v>17</v>
      </c>
      <c r="M1031" s="152">
        <v>2</v>
      </c>
      <c r="N1031" s="152" t="s">
        <v>409</v>
      </c>
      <c r="P1031" s="152" t="s">
        <v>1192</v>
      </c>
      <c r="S1031" s="152"/>
      <c r="T1031" s="151" t="s">
        <v>820</v>
      </c>
      <c r="U1031" s="151"/>
      <c r="V1031" s="195" t="s">
        <v>1127</v>
      </c>
      <c r="W1031" s="196"/>
      <c r="X1031" s="195"/>
      <c r="Y1031" s="195"/>
      <c r="Z1031" s="116" t="s">
        <v>1244</v>
      </c>
      <c r="AA1031" s="116" t="s">
        <v>811</v>
      </c>
      <c r="AC1031" s="148">
        <v>151</v>
      </c>
      <c r="AD1031" s="148">
        <v>2500</v>
      </c>
      <c r="AE1031" s="112"/>
      <c r="AF1031" s="112"/>
      <c r="AG1031" s="112" t="s">
        <v>777</v>
      </c>
      <c r="AH1031" s="147">
        <v>59.3</v>
      </c>
      <c r="AI1031" s="146">
        <v>28.6</v>
      </c>
      <c r="AJ1031" s="145">
        <v>11.7</v>
      </c>
      <c r="AK1031" s="116">
        <v>42.1</v>
      </c>
      <c r="AL1031" s="144">
        <v>5.0999999999999996</v>
      </c>
      <c r="AM1031" s="139">
        <v>8.6</v>
      </c>
      <c r="AN1031" s="116" t="s">
        <v>124</v>
      </c>
      <c r="AO1031" s="122">
        <v>25.5</v>
      </c>
      <c r="AP1031" s="119" t="s">
        <v>124</v>
      </c>
      <c r="AQ1031" s="139">
        <v>53.1</v>
      </c>
      <c r="AR1031" s="116">
        <v>46.9</v>
      </c>
      <c r="AS1031" s="142">
        <f t="shared" si="65"/>
        <v>1.1321961620469083</v>
      </c>
      <c r="AT1031" s="141">
        <v>0.3</v>
      </c>
      <c r="AU1031" s="116" t="s">
        <v>124</v>
      </c>
      <c r="AV1031" s="116">
        <v>48.7</v>
      </c>
      <c r="AW1031" s="119">
        <v>46.4</v>
      </c>
      <c r="AX1031" s="140">
        <f t="shared" si="58"/>
        <v>13.041600000000001</v>
      </c>
      <c r="AY1031" s="118">
        <v>85.9</v>
      </c>
      <c r="AZ1031" s="118">
        <v>5732</v>
      </c>
      <c r="BA1031" s="140">
        <f t="shared" si="63"/>
        <v>14.099999999999994</v>
      </c>
      <c r="BB1031" s="140">
        <f t="shared" si="59"/>
        <v>28.170999999999999</v>
      </c>
      <c r="BC1031" s="118">
        <v>17.100000000000001</v>
      </c>
      <c r="BD1031" s="139">
        <f t="shared" si="60"/>
        <v>4.8906000000000009</v>
      </c>
      <c r="BE1031" s="118">
        <v>28.5</v>
      </c>
      <c r="BF1031" s="139">
        <f t="shared" si="61"/>
        <v>8.1509999999999998</v>
      </c>
      <c r="BG1031" s="118">
        <v>52.9</v>
      </c>
      <c r="BH1031" s="139">
        <f t="shared" si="62"/>
        <v>15.1294</v>
      </c>
      <c r="BI1031" s="140">
        <v>5.7</v>
      </c>
      <c r="BJ1031" s="117" t="s">
        <v>173</v>
      </c>
      <c r="BP1031" s="112"/>
      <c r="BQ1031" s="112"/>
      <c r="BR1031" s="112"/>
      <c r="BS1031" s="112"/>
      <c r="BT1031" s="112"/>
      <c r="BU1031" s="116"/>
      <c r="BV1031" s="138">
        <v>0.151</v>
      </c>
      <c r="BX1031" s="137">
        <v>20.901033973412112</v>
      </c>
      <c r="BY1031" s="136">
        <v>0.15893279999999999</v>
      </c>
    </row>
    <row r="1032" spans="1:77">
      <c r="A1032" s="116">
        <v>279</v>
      </c>
      <c r="B1032" s="116">
        <f>COUNTIFS($D$2:D1032,D1032,$F$2:F1032,F1032)</f>
        <v>4</v>
      </c>
      <c r="C1032" s="189">
        <v>11682</v>
      </c>
      <c r="D1032" s="154" t="s">
        <v>1243</v>
      </c>
      <c r="E1032" s="152" t="s">
        <v>834</v>
      </c>
      <c r="F1032" s="152" t="s">
        <v>1242</v>
      </c>
      <c r="G1032" s="152">
        <f t="shared" si="64"/>
        <v>70</v>
      </c>
      <c r="H1032" s="152" t="s">
        <v>1241</v>
      </c>
      <c r="I1032" s="152" t="s">
        <v>582</v>
      </c>
      <c r="J1032" s="153" t="s">
        <v>812</v>
      </c>
      <c r="K1032" s="152" t="s">
        <v>670</v>
      </c>
      <c r="L1032" s="152">
        <v>12</v>
      </c>
      <c r="M1032" s="152" t="s">
        <v>885</v>
      </c>
      <c r="N1032" s="152" t="s">
        <v>409</v>
      </c>
      <c r="P1032" s="152" t="s">
        <v>1192</v>
      </c>
      <c r="S1032" s="152"/>
      <c r="T1032" s="151" t="s">
        <v>820</v>
      </c>
      <c r="U1032" s="151"/>
      <c r="V1032" s="195" t="s">
        <v>1127</v>
      </c>
      <c r="W1032" s="196"/>
      <c r="X1032" s="195"/>
      <c r="Y1032" s="195"/>
      <c r="Z1032" s="116"/>
      <c r="AA1032" s="116" t="s">
        <v>811</v>
      </c>
      <c r="AC1032" s="148">
        <v>47</v>
      </c>
      <c r="AD1032" s="148">
        <v>562</v>
      </c>
      <c r="AE1032" s="112"/>
      <c r="AF1032" s="112"/>
      <c r="AG1032" s="112" t="s">
        <v>1126</v>
      </c>
      <c r="AH1032" s="147">
        <v>77.3</v>
      </c>
      <c r="AI1032" s="146">
        <v>16.399999999999999</v>
      </c>
      <c r="AJ1032" s="145">
        <v>5.5</v>
      </c>
      <c r="AK1032" s="116">
        <v>63.9</v>
      </c>
      <c r="AL1032" s="144">
        <v>2.7</v>
      </c>
      <c r="AM1032" s="139">
        <v>3.5</v>
      </c>
      <c r="AN1032" s="116" t="s">
        <v>124</v>
      </c>
      <c r="AO1032" s="122">
        <v>23.2</v>
      </c>
      <c r="AP1032" s="119" t="s">
        <v>124</v>
      </c>
      <c r="AQ1032" s="139">
        <v>50.9</v>
      </c>
      <c r="AR1032" s="116">
        <v>49.1</v>
      </c>
      <c r="AS1032" s="142">
        <f t="shared" si="65"/>
        <v>1.0366598778004072</v>
      </c>
      <c r="AT1032" s="141">
        <v>1.1000000000000001</v>
      </c>
      <c r="AU1032" s="116" t="s">
        <v>124</v>
      </c>
      <c r="AV1032" s="116">
        <v>49.4</v>
      </c>
      <c r="AW1032" s="119">
        <v>45.2</v>
      </c>
      <c r="AX1032" s="140">
        <f t="shared" si="58"/>
        <v>5.5103999999999997</v>
      </c>
      <c r="AY1032" s="118">
        <v>91</v>
      </c>
      <c r="AZ1032" s="118">
        <v>3384</v>
      </c>
      <c r="BA1032" s="140">
        <f t="shared" si="63"/>
        <v>9</v>
      </c>
      <c r="BB1032" s="140">
        <f t="shared" si="59"/>
        <v>15.908000000000001</v>
      </c>
      <c r="BC1032" s="118">
        <v>6.5</v>
      </c>
      <c r="BD1032" s="139">
        <f t="shared" si="60"/>
        <v>1.0659999999999998</v>
      </c>
      <c r="BE1032" s="118">
        <v>27.1</v>
      </c>
      <c r="BF1032" s="139">
        <f t="shared" si="61"/>
        <v>4.4443999999999999</v>
      </c>
      <c r="BG1032" s="118">
        <v>63.4</v>
      </c>
      <c r="BH1032" s="139">
        <f t="shared" si="62"/>
        <v>10.397600000000001</v>
      </c>
      <c r="BI1032" s="140">
        <v>0.8</v>
      </c>
      <c r="BJ1032" s="117" t="s">
        <v>793</v>
      </c>
      <c r="BP1032" s="112"/>
      <c r="BQ1032" s="112"/>
      <c r="BR1032" s="112"/>
      <c r="BS1032" s="112"/>
      <c r="BT1032" s="112"/>
      <c r="BU1032" s="116"/>
      <c r="BV1032" s="138">
        <v>4.7E-2</v>
      </c>
      <c r="BX1032" s="137">
        <v>0.96845600442722746</v>
      </c>
      <c r="BY1032" s="136">
        <v>3.9312000000000007E-2</v>
      </c>
    </row>
    <row r="1033" spans="1:77">
      <c r="A1033" s="116">
        <v>280</v>
      </c>
      <c r="B1033" s="116">
        <f>COUNTIFS($D$2:D1033,D1033,$F$2:F1033,F1033)</f>
        <v>1</v>
      </c>
      <c r="C1033" s="189">
        <v>11697</v>
      </c>
      <c r="D1033" s="154" t="s">
        <v>1240</v>
      </c>
      <c r="E1033" s="152" t="s">
        <v>1022</v>
      </c>
      <c r="F1033" s="152" t="s">
        <v>1239</v>
      </c>
      <c r="G1033" s="152">
        <f t="shared" si="64"/>
        <v>66</v>
      </c>
      <c r="H1033" s="152" t="s">
        <v>1238</v>
      </c>
      <c r="I1033" s="152" t="s">
        <v>60</v>
      </c>
      <c r="J1033" s="153" t="s">
        <v>812</v>
      </c>
      <c r="K1033" s="152" t="s">
        <v>670</v>
      </c>
      <c r="L1033" s="152">
        <v>5</v>
      </c>
      <c r="M1033" s="152">
        <v>3</v>
      </c>
      <c r="N1033" s="152" t="s">
        <v>822</v>
      </c>
      <c r="P1033" s="152" t="s">
        <v>1192</v>
      </c>
      <c r="S1033" s="152"/>
      <c r="T1033" s="151" t="s">
        <v>820</v>
      </c>
      <c r="U1033" s="151"/>
      <c r="V1033" s="195" t="s">
        <v>1127</v>
      </c>
      <c r="W1033" s="196"/>
      <c r="X1033" s="195"/>
      <c r="Y1033" s="195"/>
      <c r="Z1033" s="116"/>
      <c r="AA1033" s="116" t="s">
        <v>811</v>
      </c>
      <c r="AC1033" s="148">
        <v>93</v>
      </c>
      <c r="AD1033" s="148">
        <v>465</v>
      </c>
      <c r="AE1033" s="112"/>
      <c r="AF1033" s="112"/>
      <c r="AG1033" s="112" t="s">
        <v>781</v>
      </c>
      <c r="AH1033" s="147">
        <v>55.4</v>
      </c>
      <c r="AI1033" s="146">
        <v>38.200000000000003</v>
      </c>
      <c r="AJ1033" s="145">
        <v>6.2</v>
      </c>
      <c r="AK1033" s="116">
        <v>51.2</v>
      </c>
      <c r="AL1033" s="144">
        <v>1.9</v>
      </c>
      <c r="AM1033" s="139">
        <v>3.4</v>
      </c>
      <c r="AN1033" s="116" t="s">
        <v>124</v>
      </c>
      <c r="AO1033" s="122" t="s">
        <v>124</v>
      </c>
      <c r="AP1033" s="119" t="s">
        <v>124</v>
      </c>
      <c r="AQ1033" s="139">
        <v>25.2</v>
      </c>
      <c r="AR1033" s="116">
        <v>74.8</v>
      </c>
      <c r="AS1033" s="142">
        <f t="shared" si="65"/>
        <v>0.33689839572192515</v>
      </c>
      <c r="AT1033" s="141">
        <v>0.8</v>
      </c>
      <c r="AU1033" s="116" t="s">
        <v>124</v>
      </c>
      <c r="AV1033" s="116" t="s">
        <v>124</v>
      </c>
      <c r="AW1033" s="119" t="s">
        <v>124</v>
      </c>
      <c r="AX1033" s="140">
        <f t="shared" si="58"/>
        <v>15.776600000000002</v>
      </c>
      <c r="AY1033" s="118">
        <v>88.6</v>
      </c>
      <c r="AZ1033" s="118">
        <v>6000</v>
      </c>
      <c r="BA1033" s="140">
        <f t="shared" si="63"/>
        <v>11.400000000000006</v>
      </c>
      <c r="BB1033" s="140">
        <f t="shared" si="59"/>
        <v>37.741600000000005</v>
      </c>
      <c r="BC1033" s="118">
        <v>12.8</v>
      </c>
      <c r="BD1033" s="139">
        <f t="shared" si="60"/>
        <v>4.8896000000000006</v>
      </c>
      <c r="BE1033" s="118">
        <v>28.5</v>
      </c>
      <c r="BF1033" s="139">
        <f t="shared" si="61"/>
        <v>10.887</v>
      </c>
      <c r="BG1033" s="118">
        <v>57.5</v>
      </c>
      <c r="BH1033" s="139">
        <f t="shared" si="62"/>
        <v>21.965</v>
      </c>
      <c r="BI1033" s="140">
        <v>0.02</v>
      </c>
      <c r="BJ1033" s="117" t="s">
        <v>173</v>
      </c>
      <c r="BP1033" s="112"/>
      <c r="BQ1033" s="112"/>
      <c r="BR1033" s="112"/>
      <c r="BS1033" s="112"/>
      <c r="BT1033" s="112"/>
      <c r="BU1033" s="116"/>
      <c r="BV1033" s="138">
        <v>9.2999999999999999E-2</v>
      </c>
      <c r="BX1033" s="137">
        <v>9.2568059879446256</v>
      </c>
      <c r="BY1033" s="136">
        <v>9.8104499999999997E-2</v>
      </c>
    </row>
    <row r="1034" spans="1:77">
      <c r="A1034" s="116">
        <v>281</v>
      </c>
      <c r="B1034" s="116">
        <f>COUNTIFS($D$2:D1034,D1034,$F$2:F1034,F1034)</f>
        <v>1</v>
      </c>
      <c r="C1034" s="189">
        <v>11700</v>
      </c>
      <c r="D1034" s="154" t="s">
        <v>1237</v>
      </c>
      <c r="E1034" s="152" t="s">
        <v>1236</v>
      </c>
      <c r="F1034" s="152" t="s">
        <v>1235</v>
      </c>
      <c r="G1034" s="152">
        <f t="shared" si="64"/>
        <v>73</v>
      </c>
      <c r="H1034" s="152" t="s">
        <v>1234</v>
      </c>
      <c r="I1034" s="152" t="s">
        <v>60</v>
      </c>
      <c r="J1034" s="194" t="s">
        <v>1031</v>
      </c>
      <c r="K1034" s="152" t="s">
        <v>670</v>
      </c>
      <c r="L1034" s="152">
        <v>5</v>
      </c>
      <c r="M1034" s="152">
        <v>10</v>
      </c>
      <c r="N1034" s="152" t="s">
        <v>822</v>
      </c>
      <c r="P1034" s="152" t="s">
        <v>1192</v>
      </c>
      <c r="S1034" s="152"/>
      <c r="T1034" s="151" t="s">
        <v>820</v>
      </c>
      <c r="U1034" s="151"/>
      <c r="V1034" s="195" t="s">
        <v>1127</v>
      </c>
      <c r="W1034" s="196"/>
      <c r="X1034" s="195"/>
      <c r="Y1034" s="195"/>
      <c r="Z1034" s="116"/>
      <c r="AA1034" s="116" t="s">
        <v>811</v>
      </c>
      <c r="AC1034" s="148">
        <v>136</v>
      </c>
      <c r="AD1034" s="148">
        <v>682</v>
      </c>
      <c r="AE1034" s="112"/>
      <c r="AF1034" s="112"/>
      <c r="AG1034" s="112" t="s">
        <v>801</v>
      </c>
      <c r="AH1034" s="147">
        <v>31.5</v>
      </c>
      <c r="AI1034" s="146">
        <v>9</v>
      </c>
      <c r="AJ1034" s="145">
        <v>59.2</v>
      </c>
      <c r="AK1034" s="116">
        <v>26.4</v>
      </c>
      <c r="AL1034" s="144">
        <v>2.2000000000000002</v>
      </c>
      <c r="AM1034" s="139">
        <v>6.9</v>
      </c>
      <c r="AN1034" s="116" t="s">
        <v>124</v>
      </c>
      <c r="AO1034" s="122">
        <v>2</v>
      </c>
      <c r="AP1034" s="119" t="s">
        <v>124</v>
      </c>
      <c r="AQ1034" s="139">
        <v>40.4</v>
      </c>
      <c r="AR1034" s="116">
        <v>59.6</v>
      </c>
      <c r="AS1034" s="142">
        <f t="shared" si="65"/>
        <v>0.6778523489932885</v>
      </c>
      <c r="AT1034" s="141">
        <v>0.4</v>
      </c>
      <c r="AU1034" s="116" t="s">
        <v>124</v>
      </c>
      <c r="AV1034" s="116">
        <v>66.3</v>
      </c>
      <c r="AW1034" s="119">
        <v>44</v>
      </c>
      <c r="AX1034" s="140">
        <f t="shared" si="58"/>
        <v>4.0860000000000003</v>
      </c>
      <c r="AY1034" s="118">
        <v>76.400000000000006</v>
      </c>
      <c r="AZ1034" s="118">
        <v>10541</v>
      </c>
      <c r="BA1034" s="140">
        <f t="shared" si="63"/>
        <v>23.599999999999994</v>
      </c>
      <c r="BB1034" s="140">
        <f t="shared" si="59"/>
        <v>8.8650000000000002</v>
      </c>
      <c r="BC1034" s="118">
        <v>28.7</v>
      </c>
      <c r="BD1034" s="139">
        <f t="shared" si="60"/>
        <v>2.5830000000000002</v>
      </c>
      <c r="BE1034" s="118">
        <v>16.7</v>
      </c>
      <c r="BF1034" s="139">
        <f t="shared" si="61"/>
        <v>1.5029999999999999</v>
      </c>
      <c r="BG1034" s="118">
        <v>53.1</v>
      </c>
      <c r="BH1034" s="139">
        <f t="shared" si="62"/>
        <v>4.7789999999999999</v>
      </c>
      <c r="BI1034" s="140">
        <v>1.1499999999999999</v>
      </c>
      <c r="BJ1034" s="117" t="s">
        <v>780</v>
      </c>
      <c r="BP1034" s="112"/>
      <c r="BQ1034" s="112"/>
      <c r="BR1034" s="112"/>
      <c r="BS1034" s="112"/>
      <c r="BT1034" s="112"/>
      <c r="BU1034" s="116"/>
      <c r="BV1034" s="138">
        <v>0.13600000000000001</v>
      </c>
      <c r="BX1034" s="137">
        <v>0.63895380091937382</v>
      </c>
      <c r="BY1034" s="136">
        <v>0.1362816</v>
      </c>
    </row>
    <row r="1035" spans="1:77">
      <c r="A1035" s="116">
        <v>282</v>
      </c>
      <c r="B1035" s="116">
        <f>COUNTIFS($D$2:D1035,D1035,$F$2:F1035,F1035)</f>
        <v>1</v>
      </c>
      <c r="C1035" s="189">
        <v>11701</v>
      </c>
      <c r="D1035" s="154" t="s">
        <v>1151</v>
      </c>
      <c r="E1035" s="152" t="s">
        <v>1150</v>
      </c>
      <c r="F1035" s="152" t="s">
        <v>1149</v>
      </c>
      <c r="G1035" s="152">
        <f t="shared" si="64"/>
        <v>53</v>
      </c>
      <c r="H1035" s="152" t="s">
        <v>1234</v>
      </c>
      <c r="I1035" s="152" t="s">
        <v>1148</v>
      </c>
      <c r="J1035" s="153" t="s">
        <v>812</v>
      </c>
      <c r="K1035" s="152" t="s">
        <v>670</v>
      </c>
      <c r="L1035" s="152">
        <v>22</v>
      </c>
      <c r="M1035" s="152" t="s">
        <v>881</v>
      </c>
      <c r="N1035" s="152" t="s">
        <v>409</v>
      </c>
      <c r="P1035" s="152" t="s">
        <v>1192</v>
      </c>
      <c r="S1035" s="152" t="s">
        <v>1152</v>
      </c>
      <c r="T1035" s="151" t="s">
        <v>820</v>
      </c>
      <c r="U1035" s="151"/>
      <c r="V1035" s="195" t="s">
        <v>1127</v>
      </c>
      <c r="W1035" s="196"/>
      <c r="X1035" s="195"/>
      <c r="Y1035" s="195"/>
      <c r="Z1035" s="116"/>
      <c r="AA1035" s="116" t="s">
        <v>811</v>
      </c>
      <c r="AC1035" s="148">
        <v>13000</v>
      </c>
      <c r="AD1035" s="148">
        <v>287000</v>
      </c>
      <c r="AE1035" s="112"/>
      <c r="AF1035" s="112"/>
      <c r="AG1035" s="112" t="s">
        <v>777</v>
      </c>
      <c r="AH1035" s="147">
        <v>5.4</v>
      </c>
      <c r="AI1035" s="146">
        <v>2.1</v>
      </c>
      <c r="AJ1035" s="145">
        <v>92.5</v>
      </c>
      <c r="AK1035" s="116">
        <v>5</v>
      </c>
      <c r="AL1035" s="144">
        <v>0.15</v>
      </c>
      <c r="AM1035" s="139">
        <v>2.9</v>
      </c>
      <c r="AN1035" s="116" t="s">
        <v>124</v>
      </c>
      <c r="AO1035" s="122" t="s">
        <v>124</v>
      </c>
      <c r="AP1035" s="119" t="s">
        <v>124</v>
      </c>
      <c r="AQ1035" s="139">
        <v>74.400000000000006</v>
      </c>
      <c r="AR1035" s="116">
        <v>25.6</v>
      </c>
      <c r="AS1035" s="142">
        <f t="shared" si="65"/>
        <v>2.90625</v>
      </c>
      <c r="AT1035" s="141">
        <v>7.0000000000000007E-2</v>
      </c>
      <c r="AU1035" s="116" t="s">
        <v>124</v>
      </c>
      <c r="AV1035" s="116">
        <v>50.6</v>
      </c>
      <c r="AW1035" s="119">
        <v>28.2</v>
      </c>
      <c r="AX1035" s="140">
        <f t="shared" si="58"/>
        <v>1.5519000000000001</v>
      </c>
      <c r="AY1035" s="118">
        <v>74.5</v>
      </c>
      <c r="AZ1035" s="118">
        <v>12238</v>
      </c>
      <c r="BA1035" s="140">
        <f t="shared" si="63"/>
        <v>25.5</v>
      </c>
      <c r="BB1035" s="140">
        <f t="shared" si="59"/>
        <v>2.0601000000000003</v>
      </c>
      <c r="BC1035" s="118">
        <v>21.3</v>
      </c>
      <c r="BD1035" s="139">
        <f t="shared" si="60"/>
        <v>0.44730000000000003</v>
      </c>
      <c r="BE1035" s="118">
        <v>52.6</v>
      </c>
      <c r="BF1035" s="139">
        <f t="shared" si="61"/>
        <v>1.1046</v>
      </c>
      <c r="BG1035" s="118">
        <v>24.2</v>
      </c>
      <c r="BH1035" s="139">
        <f t="shared" si="62"/>
        <v>0.50819999999999999</v>
      </c>
      <c r="BI1035" s="140">
        <v>0.2</v>
      </c>
      <c r="BJ1035" s="117" t="s">
        <v>778</v>
      </c>
      <c r="BP1035" s="112"/>
      <c r="BQ1035" s="112"/>
      <c r="BR1035" s="112"/>
      <c r="BS1035" s="112"/>
      <c r="BT1035" s="112"/>
      <c r="BU1035" s="116"/>
      <c r="BV1035" s="138">
        <v>13</v>
      </c>
      <c r="BX1035" s="137">
        <v>86.057560027147488</v>
      </c>
      <c r="BY1035" s="136">
        <v>13.174012799999998</v>
      </c>
    </row>
    <row r="1036" spans="1:77">
      <c r="A1036" s="116">
        <v>283</v>
      </c>
      <c r="B1036" s="116">
        <f>COUNTIFS($D$2:D1036,D1036,$F$2:F1036,F1036)</f>
        <v>1</v>
      </c>
      <c r="C1036" s="189">
        <v>11705</v>
      </c>
      <c r="D1036" s="154" t="s">
        <v>1233</v>
      </c>
      <c r="E1036" s="152" t="s">
        <v>834</v>
      </c>
      <c r="F1036" s="152" t="s">
        <v>1232</v>
      </c>
      <c r="G1036" s="152">
        <f t="shared" si="64"/>
        <v>64</v>
      </c>
      <c r="H1036" s="152" t="s">
        <v>1231</v>
      </c>
      <c r="I1036" s="152" t="s">
        <v>164</v>
      </c>
      <c r="J1036" s="194" t="s">
        <v>1230</v>
      </c>
      <c r="K1036" s="152" t="s">
        <v>670</v>
      </c>
      <c r="L1036" s="152" t="s">
        <v>124</v>
      </c>
      <c r="M1036" s="152" t="s">
        <v>124</v>
      </c>
      <c r="N1036" s="152" t="s">
        <v>124</v>
      </c>
      <c r="P1036" s="152" t="s">
        <v>124</v>
      </c>
      <c r="S1036" s="152"/>
      <c r="T1036" s="151" t="s">
        <v>124</v>
      </c>
      <c r="U1036" s="151" t="s">
        <v>124</v>
      </c>
      <c r="V1036" s="195" t="s">
        <v>124</v>
      </c>
      <c r="W1036" s="196"/>
      <c r="X1036" s="195"/>
      <c r="Y1036" s="195"/>
      <c r="Z1036" s="116"/>
      <c r="AA1036" s="116" t="s">
        <v>124</v>
      </c>
      <c r="AC1036" s="148" t="s">
        <v>124</v>
      </c>
      <c r="AD1036" s="148" t="s">
        <v>124</v>
      </c>
      <c r="AE1036" s="112"/>
      <c r="AF1036" s="112"/>
      <c r="AG1036" s="112" t="s">
        <v>1229</v>
      </c>
      <c r="AH1036" s="147" t="s">
        <v>124</v>
      </c>
      <c r="AI1036" s="146" t="s">
        <v>124</v>
      </c>
      <c r="AJ1036" s="145" t="s">
        <v>124</v>
      </c>
      <c r="AK1036" s="116" t="s">
        <v>124</v>
      </c>
      <c r="AL1036" s="116" t="s">
        <v>124</v>
      </c>
      <c r="AM1036" s="116" t="s">
        <v>124</v>
      </c>
      <c r="AN1036" s="116" t="s">
        <v>124</v>
      </c>
      <c r="AO1036" s="116" t="s">
        <v>124</v>
      </c>
      <c r="AP1036" s="116" t="s">
        <v>124</v>
      </c>
      <c r="AQ1036" s="116" t="s">
        <v>124</v>
      </c>
      <c r="AR1036" s="116" t="s">
        <v>124</v>
      </c>
      <c r="AS1036" s="116" t="s">
        <v>124</v>
      </c>
      <c r="AT1036" s="116" t="s">
        <v>124</v>
      </c>
      <c r="AU1036" s="116" t="s">
        <v>124</v>
      </c>
      <c r="AV1036" s="116" t="s">
        <v>124</v>
      </c>
      <c r="AW1036" s="116" t="s">
        <v>124</v>
      </c>
      <c r="AX1036" s="116" t="s">
        <v>124</v>
      </c>
      <c r="AY1036" s="116" t="s">
        <v>124</v>
      </c>
      <c r="AZ1036" s="116" t="s">
        <v>124</v>
      </c>
      <c r="BA1036" s="116" t="s">
        <v>124</v>
      </c>
      <c r="BB1036" s="116" t="s">
        <v>124</v>
      </c>
      <c r="BC1036" s="116" t="s">
        <v>124</v>
      </c>
      <c r="BD1036" s="116" t="s">
        <v>124</v>
      </c>
      <c r="BE1036" s="116" t="s">
        <v>124</v>
      </c>
      <c r="BF1036" s="116" t="s">
        <v>124</v>
      </c>
      <c r="BG1036" s="116" t="s">
        <v>124</v>
      </c>
      <c r="BH1036" s="116" t="s">
        <v>124</v>
      </c>
      <c r="BI1036" s="140" t="s">
        <v>124</v>
      </c>
      <c r="BJ1036" s="117" t="s">
        <v>124</v>
      </c>
      <c r="BP1036" s="112"/>
      <c r="BQ1036" s="112"/>
      <c r="BR1036" s="112"/>
      <c r="BS1036" s="112"/>
      <c r="BT1036" s="112"/>
      <c r="BU1036" s="116"/>
      <c r="BV1036" s="138" t="s">
        <v>124</v>
      </c>
      <c r="BX1036" s="137" t="s">
        <v>124</v>
      </c>
      <c r="BY1036" s="136" t="s">
        <v>124</v>
      </c>
    </row>
    <row r="1037" spans="1:77">
      <c r="A1037" s="116">
        <v>284</v>
      </c>
      <c r="B1037" s="116">
        <f>COUNTIFS($D$2:D1037,D1037,$F$2:F1037,F1037)</f>
        <v>1</v>
      </c>
      <c r="C1037" s="189">
        <v>11711</v>
      </c>
      <c r="D1037" s="154" t="s">
        <v>1228</v>
      </c>
      <c r="E1037" s="152" t="s">
        <v>1227</v>
      </c>
      <c r="F1037" s="152" t="s">
        <v>1226</v>
      </c>
      <c r="G1037" s="152">
        <f t="shared" si="64"/>
        <v>9</v>
      </c>
      <c r="H1037" s="152" t="s">
        <v>1225</v>
      </c>
      <c r="I1037" s="152" t="s">
        <v>1224</v>
      </c>
      <c r="J1037" s="192" t="s">
        <v>896</v>
      </c>
      <c r="K1037" s="152" t="s">
        <v>670</v>
      </c>
      <c r="L1037" s="152">
        <v>8</v>
      </c>
      <c r="M1037" s="152" t="s">
        <v>828</v>
      </c>
      <c r="N1037" s="152" t="s">
        <v>409</v>
      </c>
      <c r="P1037" s="152" t="s">
        <v>1192</v>
      </c>
      <c r="S1037" s="152"/>
      <c r="T1037" s="151" t="s">
        <v>820</v>
      </c>
      <c r="U1037" s="151"/>
      <c r="V1037" s="195" t="s">
        <v>1127</v>
      </c>
      <c r="W1037" s="196"/>
      <c r="X1037" s="195"/>
      <c r="Y1037" s="195"/>
      <c r="Z1037" s="116"/>
      <c r="AA1037" s="116" t="s">
        <v>901</v>
      </c>
      <c r="AC1037" s="148">
        <v>17978</v>
      </c>
      <c r="AD1037" s="148">
        <v>134000</v>
      </c>
      <c r="AE1037" s="112"/>
      <c r="AF1037" s="112"/>
      <c r="AG1037" s="112" t="s">
        <v>777</v>
      </c>
      <c r="AH1037" s="147">
        <v>14.6</v>
      </c>
      <c r="AI1037" s="146">
        <v>1.5</v>
      </c>
      <c r="AJ1037" s="145">
        <v>83.8</v>
      </c>
      <c r="AK1037" s="116">
        <v>12.9</v>
      </c>
      <c r="AL1037" s="144">
        <v>0.9</v>
      </c>
      <c r="AM1037" s="139">
        <v>6.1</v>
      </c>
      <c r="AN1037" s="116" t="s">
        <v>124</v>
      </c>
      <c r="AO1037" s="122">
        <v>13.5</v>
      </c>
      <c r="AP1037" s="119" t="s">
        <v>124</v>
      </c>
      <c r="AQ1037" s="139">
        <v>39.9</v>
      </c>
      <c r="AR1037" s="116">
        <v>60.1</v>
      </c>
      <c r="AS1037" s="142">
        <f t="shared" ref="AS1037:AS1079" si="66">AQ1037/AR1037</f>
        <v>0.66389351081530779</v>
      </c>
      <c r="AT1037" s="141">
        <v>0.4</v>
      </c>
      <c r="AU1037" s="116" t="s">
        <v>124</v>
      </c>
      <c r="AV1037" s="116">
        <v>34.299999999999997</v>
      </c>
      <c r="AW1037" s="119">
        <v>10.1</v>
      </c>
      <c r="AX1037" s="140">
        <f t="shared" ref="AX1037:AX1079" si="67">BD1037+BF1037</f>
        <v>0.94950000000000001</v>
      </c>
      <c r="AY1037" s="118">
        <v>68.599999999999994</v>
      </c>
      <c r="AZ1037" s="118">
        <v>15009</v>
      </c>
      <c r="BA1037" s="140">
        <f t="shared" ref="BA1037:BA1079" si="68">100-AY1037</f>
        <v>31.400000000000006</v>
      </c>
      <c r="BB1037" s="140">
        <f t="shared" ref="BB1037:BB1079" si="69">BD1037+BF1037+BH1037</f>
        <v>1.4729999999999999</v>
      </c>
      <c r="BC1037" s="118">
        <v>1.8</v>
      </c>
      <c r="BD1037" s="139">
        <f t="shared" ref="BD1037:BD1079" si="70">BC1037*AI1037/100</f>
        <v>2.7000000000000003E-2</v>
      </c>
      <c r="BE1037" s="118">
        <v>61.5</v>
      </c>
      <c r="BF1037" s="139">
        <f t="shared" ref="BF1037:BF1079" si="71">BE1037*AI1037/100</f>
        <v>0.92249999999999999</v>
      </c>
      <c r="BG1037" s="118">
        <v>34.9</v>
      </c>
      <c r="BH1037" s="139">
        <f t="shared" ref="BH1037:BH1079" si="72">BG1037*AI1037/100</f>
        <v>0.52349999999999997</v>
      </c>
      <c r="BI1037" s="140">
        <v>0.08</v>
      </c>
      <c r="BJ1037" s="117" t="s">
        <v>784</v>
      </c>
      <c r="BP1037" s="112"/>
      <c r="BQ1037" s="112"/>
      <c r="BR1037" s="112"/>
      <c r="BS1037" s="112"/>
      <c r="BT1037" s="112"/>
      <c r="BU1037" s="116"/>
      <c r="BV1037" s="138">
        <v>17.978000000000002</v>
      </c>
      <c r="BX1037" s="137">
        <v>81.203938186388129</v>
      </c>
      <c r="BY1037" s="136">
        <v>18.0531936</v>
      </c>
    </row>
    <row r="1038" spans="1:77">
      <c r="A1038" s="116">
        <v>286</v>
      </c>
      <c r="B1038" s="116">
        <f>COUNTIFS($D$2:D1038,D1038,$F$2:F1038,F1038)</f>
        <v>1</v>
      </c>
      <c r="C1038" s="189">
        <v>11729</v>
      </c>
      <c r="D1038" s="154" t="s">
        <v>1223</v>
      </c>
      <c r="E1038" s="152" t="s">
        <v>1222</v>
      </c>
      <c r="F1038" s="152" t="s">
        <v>1221</v>
      </c>
      <c r="G1038" s="152">
        <f t="shared" si="64"/>
        <v>6</v>
      </c>
      <c r="H1038" s="152" t="s">
        <v>1217</v>
      </c>
      <c r="I1038" s="152" t="s">
        <v>46</v>
      </c>
      <c r="J1038" s="192" t="s">
        <v>896</v>
      </c>
      <c r="K1038" s="152" t="s">
        <v>670</v>
      </c>
      <c r="L1038" s="152">
        <v>3</v>
      </c>
      <c r="M1038" s="152" t="s">
        <v>828</v>
      </c>
      <c r="N1038" s="152" t="s">
        <v>822</v>
      </c>
      <c r="P1038" s="152" t="s">
        <v>1220</v>
      </c>
      <c r="S1038" s="152"/>
      <c r="T1038" s="151" t="s">
        <v>820</v>
      </c>
      <c r="U1038" s="151"/>
      <c r="V1038" s="195" t="s">
        <v>1127</v>
      </c>
      <c r="W1038" s="196"/>
      <c r="X1038" s="195"/>
      <c r="Y1038" s="195"/>
      <c r="Z1038" s="116"/>
      <c r="AA1038" s="116" t="s">
        <v>811</v>
      </c>
      <c r="AC1038" s="148">
        <v>3665</v>
      </c>
      <c r="AD1038" s="148">
        <v>11000</v>
      </c>
      <c r="AE1038" s="112"/>
      <c r="AF1038" s="112"/>
      <c r="AG1038" s="112" t="s">
        <v>777</v>
      </c>
      <c r="AH1038" s="147">
        <v>94.9</v>
      </c>
      <c r="AI1038" s="146">
        <v>4.3</v>
      </c>
      <c r="AJ1038" s="145">
        <v>0.6</v>
      </c>
      <c r="AK1038" s="116">
        <v>85.3</v>
      </c>
      <c r="AL1038" s="144">
        <v>3.1</v>
      </c>
      <c r="AM1038" s="139">
        <v>3.3</v>
      </c>
      <c r="AN1038" s="116" t="s">
        <v>124</v>
      </c>
      <c r="AO1038" s="122">
        <v>25.8</v>
      </c>
      <c r="AP1038" s="119" t="s">
        <v>124</v>
      </c>
      <c r="AQ1038" s="139">
        <v>59.8</v>
      </c>
      <c r="AR1038" s="116">
        <v>40.200000000000003</v>
      </c>
      <c r="AS1038" s="142">
        <f t="shared" si="66"/>
        <v>1.4875621890547261</v>
      </c>
      <c r="AT1038" s="141">
        <v>1.1000000000000001</v>
      </c>
      <c r="AU1038" s="116" t="s">
        <v>124</v>
      </c>
      <c r="AV1038" s="116">
        <v>90.8</v>
      </c>
      <c r="AW1038" s="119">
        <v>69</v>
      </c>
      <c r="AX1038" s="140">
        <f t="shared" si="67"/>
        <v>2.2273999999999998</v>
      </c>
      <c r="AY1038" s="118">
        <v>74.7</v>
      </c>
      <c r="AZ1038" s="118">
        <v>14559</v>
      </c>
      <c r="BA1038" s="140">
        <f t="shared" si="68"/>
        <v>25.299999999999997</v>
      </c>
      <c r="BB1038" s="140">
        <f t="shared" si="69"/>
        <v>4.1193999999999997</v>
      </c>
      <c r="BC1038" s="118">
        <v>27.8</v>
      </c>
      <c r="BD1038" s="139">
        <f t="shared" si="70"/>
        <v>1.1954</v>
      </c>
      <c r="BE1038" s="118">
        <v>24</v>
      </c>
      <c r="BF1038" s="139">
        <f t="shared" si="71"/>
        <v>1.0319999999999998</v>
      </c>
      <c r="BG1038" s="118">
        <v>44</v>
      </c>
      <c r="BH1038" s="139">
        <f t="shared" si="72"/>
        <v>1.8919999999999999</v>
      </c>
      <c r="BI1038" s="140">
        <v>0.8</v>
      </c>
      <c r="BJ1038" s="117" t="s">
        <v>793</v>
      </c>
      <c r="BP1038" s="112"/>
      <c r="BQ1038" s="112"/>
      <c r="BR1038" s="112"/>
      <c r="BS1038" s="112"/>
      <c r="BT1038" s="112"/>
      <c r="BU1038" s="116"/>
      <c r="BV1038" s="138">
        <v>3.665</v>
      </c>
      <c r="BX1038" s="137">
        <v>56.331119830968909</v>
      </c>
      <c r="BY1038" s="136">
        <v>3.7398251561106157</v>
      </c>
    </row>
    <row r="1039" spans="1:77">
      <c r="A1039" s="116">
        <v>287</v>
      </c>
      <c r="B1039" s="116">
        <f>COUNTIFS($D$2:D1039,D1039,$F$2:F1039,F1039)</f>
        <v>1</v>
      </c>
      <c r="C1039" s="189">
        <v>11730</v>
      </c>
      <c r="D1039" s="154" t="s">
        <v>1219</v>
      </c>
      <c r="E1039" s="152" t="s">
        <v>1012</v>
      </c>
      <c r="F1039" s="152" t="s">
        <v>1218</v>
      </c>
      <c r="G1039" s="152">
        <f t="shared" si="64"/>
        <v>65</v>
      </c>
      <c r="H1039" s="152" t="s">
        <v>1217</v>
      </c>
      <c r="I1039" s="152" t="s">
        <v>1216</v>
      </c>
      <c r="J1039" s="153" t="s">
        <v>812</v>
      </c>
      <c r="K1039" s="152" t="s">
        <v>670</v>
      </c>
      <c r="L1039" s="152">
        <v>28</v>
      </c>
      <c r="M1039" s="152" t="s">
        <v>1215</v>
      </c>
      <c r="N1039" s="152" t="s">
        <v>409</v>
      </c>
      <c r="P1039" s="152" t="s">
        <v>1192</v>
      </c>
      <c r="S1039" s="152"/>
      <c r="T1039" s="151" t="s">
        <v>820</v>
      </c>
      <c r="U1039" s="151"/>
      <c r="V1039" s="195" t="s">
        <v>1127</v>
      </c>
      <c r="W1039" s="196"/>
      <c r="X1039" s="195"/>
      <c r="Y1039" s="195"/>
      <c r="Z1039" s="116"/>
      <c r="AA1039" s="116" t="s">
        <v>811</v>
      </c>
      <c r="AC1039" s="148">
        <v>6841</v>
      </c>
      <c r="AD1039" s="148">
        <v>192000</v>
      </c>
      <c r="AE1039" s="112"/>
      <c r="AF1039" s="112"/>
      <c r="AG1039" s="112" t="s">
        <v>781</v>
      </c>
      <c r="AH1039" s="147">
        <v>2.6</v>
      </c>
      <c r="AI1039" s="146">
        <v>12.6</v>
      </c>
      <c r="AJ1039" s="145">
        <v>84.2</v>
      </c>
      <c r="AK1039" s="116">
        <v>2.4</v>
      </c>
      <c r="AL1039" s="144">
        <v>0.1</v>
      </c>
      <c r="AM1039" s="139">
        <v>3.7</v>
      </c>
      <c r="AN1039" s="116" t="s">
        <v>124</v>
      </c>
      <c r="AO1039" s="122">
        <v>4.0999999999999996</v>
      </c>
      <c r="AP1039" s="119" t="s">
        <v>124</v>
      </c>
      <c r="AQ1039" s="139">
        <v>89.8</v>
      </c>
      <c r="AR1039" s="116">
        <v>10.199999999999999</v>
      </c>
      <c r="AS1039" s="142">
        <f t="shared" si="66"/>
        <v>8.8039215686274517</v>
      </c>
      <c r="AT1039" s="141">
        <v>0.06</v>
      </c>
      <c r="AU1039" s="116" t="s">
        <v>124</v>
      </c>
      <c r="AV1039" s="116">
        <v>63</v>
      </c>
      <c r="AW1039" s="119">
        <v>41.1</v>
      </c>
      <c r="AX1039" s="140">
        <f t="shared" si="67"/>
        <v>10.357199999999999</v>
      </c>
      <c r="AY1039" s="118">
        <v>93.4</v>
      </c>
      <c r="AZ1039" s="118">
        <v>18520</v>
      </c>
      <c r="BA1039" s="140">
        <f t="shared" si="68"/>
        <v>6.5999999999999943</v>
      </c>
      <c r="BB1039" s="140">
        <f t="shared" si="69"/>
        <v>12.461399999999999</v>
      </c>
      <c r="BC1039" s="118">
        <v>59.3</v>
      </c>
      <c r="BD1039" s="139">
        <f t="shared" si="70"/>
        <v>7.4717999999999991</v>
      </c>
      <c r="BE1039" s="118">
        <v>22.9</v>
      </c>
      <c r="BF1039" s="139">
        <f t="shared" si="71"/>
        <v>2.8853999999999997</v>
      </c>
      <c r="BG1039" s="118">
        <v>16.7</v>
      </c>
      <c r="BH1039" s="139">
        <f t="shared" si="72"/>
        <v>2.1042000000000001</v>
      </c>
      <c r="BI1039" s="140">
        <v>0.1</v>
      </c>
      <c r="BJ1039" s="117" t="s">
        <v>778</v>
      </c>
      <c r="BP1039" s="112"/>
      <c r="BQ1039" s="112"/>
      <c r="BR1039" s="112"/>
      <c r="BS1039" s="112"/>
      <c r="BT1039" s="112"/>
      <c r="BU1039" s="116"/>
      <c r="BV1039" s="138">
        <v>6.8410000000000002</v>
      </c>
      <c r="BX1039" s="137">
        <v>58.517826081811833</v>
      </c>
      <c r="BY1039" s="136">
        <v>6.9433416000000001</v>
      </c>
    </row>
    <row r="1040" spans="1:77">
      <c r="A1040" s="116">
        <v>288</v>
      </c>
      <c r="B1040" s="116">
        <f>COUNTIFS($D$2:D1040,D1040,$F$2:F1040,F1040)</f>
        <v>1</v>
      </c>
      <c r="C1040" s="189">
        <v>11734</v>
      </c>
      <c r="D1040" s="154" t="s">
        <v>1214</v>
      </c>
      <c r="E1040" s="152" t="s">
        <v>1190</v>
      </c>
      <c r="F1040" s="152" t="s">
        <v>1213</v>
      </c>
      <c r="G1040" s="152">
        <f t="shared" si="64"/>
        <v>65</v>
      </c>
      <c r="H1040" s="152" t="s">
        <v>1209</v>
      </c>
      <c r="I1040" s="152" t="s">
        <v>1212</v>
      </c>
      <c r="J1040" s="153" t="s">
        <v>812</v>
      </c>
      <c r="K1040" s="152" t="s">
        <v>670</v>
      </c>
      <c r="L1040" s="152">
        <v>8</v>
      </c>
      <c r="M1040" s="152" t="s">
        <v>868</v>
      </c>
      <c r="N1040" s="152" t="s">
        <v>409</v>
      </c>
      <c r="P1040" s="152" t="s">
        <v>1192</v>
      </c>
      <c r="S1040" s="152"/>
      <c r="T1040" s="151" t="s">
        <v>820</v>
      </c>
      <c r="U1040" s="151"/>
      <c r="V1040" s="195" t="s">
        <v>1127</v>
      </c>
      <c r="W1040" s="196"/>
      <c r="X1040" s="195"/>
      <c r="Y1040" s="195"/>
      <c r="Z1040" s="116"/>
      <c r="AA1040" s="116" t="s">
        <v>811</v>
      </c>
      <c r="AC1040" s="148">
        <v>221</v>
      </c>
      <c r="AD1040" s="148">
        <v>1700</v>
      </c>
      <c r="AE1040" s="112"/>
      <c r="AF1040" s="112"/>
      <c r="AG1040" s="112" t="s">
        <v>777</v>
      </c>
      <c r="AH1040" s="147">
        <v>38.700000000000003</v>
      </c>
      <c r="AI1040" s="146">
        <v>48.4</v>
      </c>
      <c r="AJ1040" s="145">
        <v>12.9</v>
      </c>
      <c r="AK1040" s="116">
        <v>33.799999999999997</v>
      </c>
      <c r="AL1040" s="144">
        <v>2.2000000000000002</v>
      </c>
      <c r="AM1040" s="139">
        <v>5.7</v>
      </c>
      <c r="AN1040" s="116" t="s">
        <v>124</v>
      </c>
      <c r="AO1040" s="122">
        <v>14.6</v>
      </c>
      <c r="AP1040" s="119" t="s">
        <v>124</v>
      </c>
      <c r="AQ1040" s="139">
        <v>69.5</v>
      </c>
      <c r="AR1040" s="116">
        <v>30.5</v>
      </c>
      <c r="AS1040" s="142">
        <f t="shared" si="66"/>
        <v>2.278688524590164</v>
      </c>
      <c r="AT1040" s="141">
        <v>0.56000000000000005</v>
      </c>
      <c r="AU1040" s="116" t="s">
        <v>124</v>
      </c>
      <c r="AV1040" s="116">
        <v>45.7</v>
      </c>
      <c r="AW1040" s="119">
        <v>36.299999999999997</v>
      </c>
      <c r="AX1040" s="140">
        <f t="shared" si="67"/>
        <v>20.7636</v>
      </c>
      <c r="AY1040" s="118">
        <v>95.1</v>
      </c>
      <c r="AZ1040" s="118">
        <v>11763</v>
      </c>
      <c r="BA1040" s="140">
        <f t="shared" si="68"/>
        <v>4.9000000000000057</v>
      </c>
      <c r="BB1040" s="140">
        <f t="shared" si="69"/>
        <v>48.254800000000003</v>
      </c>
      <c r="BC1040" s="118">
        <v>4.8</v>
      </c>
      <c r="BD1040" s="139">
        <f t="shared" si="70"/>
        <v>2.3231999999999999</v>
      </c>
      <c r="BE1040" s="118">
        <v>38.1</v>
      </c>
      <c r="BF1040" s="139">
        <f t="shared" si="71"/>
        <v>18.4404</v>
      </c>
      <c r="BG1040" s="118">
        <v>56.8</v>
      </c>
      <c r="BH1040" s="139">
        <f t="shared" si="72"/>
        <v>27.491199999999999</v>
      </c>
      <c r="BI1040" s="140">
        <v>0.16</v>
      </c>
      <c r="BJ1040" s="117" t="s">
        <v>172</v>
      </c>
      <c r="BP1040" s="112"/>
      <c r="BQ1040" s="112"/>
      <c r="BR1040" s="112"/>
      <c r="BS1040" s="112"/>
      <c r="BT1040" s="112"/>
      <c r="BU1040" s="116"/>
      <c r="BV1040" s="138">
        <v>0.221</v>
      </c>
      <c r="BX1040" s="137">
        <v>48.656898656898655</v>
      </c>
      <c r="BY1040" s="136">
        <v>0.22379759999999999</v>
      </c>
    </row>
    <row r="1041" spans="1:77">
      <c r="A1041" s="116">
        <v>289</v>
      </c>
      <c r="B1041" s="116">
        <f>COUNTIFS($D$2:D1041,D1041,$F$2:F1041,F1041)</f>
        <v>1</v>
      </c>
      <c r="C1041" s="189">
        <v>11738</v>
      </c>
      <c r="D1041" s="154" t="s">
        <v>1211</v>
      </c>
      <c r="E1041" s="152" t="s">
        <v>1004</v>
      </c>
      <c r="F1041" s="152" t="s">
        <v>1210</v>
      </c>
      <c r="G1041" s="152">
        <f t="shared" si="64"/>
        <v>46</v>
      </c>
      <c r="H1041" s="152" t="s">
        <v>1209</v>
      </c>
      <c r="I1041" s="152" t="s">
        <v>1208</v>
      </c>
      <c r="J1041" s="153" t="s">
        <v>812</v>
      </c>
      <c r="K1041" s="152" t="s">
        <v>670</v>
      </c>
      <c r="L1041" s="152">
        <v>3</v>
      </c>
      <c r="M1041" s="152" t="s">
        <v>828</v>
      </c>
      <c r="N1041" s="152" t="s">
        <v>409</v>
      </c>
      <c r="P1041" s="152" t="s">
        <v>1192</v>
      </c>
      <c r="S1041" s="152"/>
      <c r="T1041" s="151" t="s">
        <v>820</v>
      </c>
      <c r="U1041" s="151"/>
      <c r="V1041" s="195" t="s">
        <v>1127</v>
      </c>
      <c r="W1041" s="196"/>
      <c r="X1041" s="195"/>
      <c r="Y1041" s="195"/>
      <c r="Z1041" s="116"/>
      <c r="AA1041" s="116" t="s">
        <v>811</v>
      </c>
      <c r="AC1041" s="148">
        <v>14792</v>
      </c>
      <c r="AD1041" s="148">
        <v>44400</v>
      </c>
      <c r="AE1041" s="112"/>
      <c r="AF1041" s="112"/>
      <c r="AG1041" s="112" t="s">
        <v>777</v>
      </c>
      <c r="AH1041" s="147">
        <v>7.1</v>
      </c>
      <c r="AI1041" s="146">
        <v>2.5</v>
      </c>
      <c r="AJ1041" s="145">
        <v>90.4</v>
      </c>
      <c r="AK1041" s="116">
        <v>6.3</v>
      </c>
      <c r="AL1041" s="144">
        <v>0.2</v>
      </c>
      <c r="AM1041" s="139">
        <v>2.2999999999999998</v>
      </c>
      <c r="AN1041" s="116" t="s">
        <v>124</v>
      </c>
      <c r="AO1041" s="122">
        <v>7.2</v>
      </c>
      <c r="AP1041" s="119" t="s">
        <v>124</v>
      </c>
      <c r="AQ1041" s="139">
        <v>69.599999999999994</v>
      </c>
      <c r="AR1041" s="116">
        <v>30.4</v>
      </c>
      <c r="AS1041" s="142">
        <f t="shared" si="66"/>
        <v>2.2894736842105261</v>
      </c>
      <c r="AT1041" s="141">
        <v>0.1</v>
      </c>
      <c r="AU1041" s="116" t="s">
        <v>124</v>
      </c>
      <c r="AV1041" s="116">
        <v>68.3</v>
      </c>
      <c r="AW1041" s="119">
        <v>45.6</v>
      </c>
      <c r="AX1041" s="140">
        <f t="shared" si="67"/>
        <v>2.2575000000000003</v>
      </c>
      <c r="AY1041" s="118">
        <v>91.3</v>
      </c>
      <c r="AZ1041" s="118">
        <v>10009</v>
      </c>
      <c r="BA1041" s="140">
        <f t="shared" si="68"/>
        <v>8.7000000000000028</v>
      </c>
      <c r="BB1041" s="140">
        <f t="shared" si="69"/>
        <v>2.4525000000000001</v>
      </c>
      <c r="BC1041" s="118">
        <v>10.9</v>
      </c>
      <c r="BD1041" s="139">
        <f t="shared" si="70"/>
        <v>0.27250000000000002</v>
      </c>
      <c r="BE1041" s="118">
        <v>79.400000000000006</v>
      </c>
      <c r="BF1041" s="139">
        <f t="shared" si="71"/>
        <v>1.9850000000000001</v>
      </c>
      <c r="BG1041" s="118">
        <v>7.8</v>
      </c>
      <c r="BH1041" s="139">
        <f t="shared" si="72"/>
        <v>0.19500000000000001</v>
      </c>
      <c r="BI1041" s="140">
        <v>0.05</v>
      </c>
      <c r="BJ1041" s="117" t="s">
        <v>784</v>
      </c>
      <c r="BP1041" s="112"/>
      <c r="BQ1041" s="112"/>
      <c r="BR1041" s="112"/>
      <c r="BS1041" s="112"/>
      <c r="BT1041" s="112"/>
      <c r="BU1041" s="116"/>
      <c r="BV1041" s="138">
        <v>14.792</v>
      </c>
      <c r="BX1041" s="137">
        <v>94.814197065891889</v>
      </c>
      <c r="BY1041" s="136">
        <v>14.844913199999999</v>
      </c>
    </row>
    <row r="1042" spans="1:77">
      <c r="A1042" s="116">
        <v>290</v>
      </c>
      <c r="B1042" s="116">
        <f>COUNTIFS($D$2:D1042,D1042,$F$2:F1042,F1042)</f>
        <v>2</v>
      </c>
      <c r="C1042" s="189">
        <v>11739</v>
      </c>
      <c r="D1042" s="154" t="s">
        <v>1211</v>
      </c>
      <c r="E1042" s="152" t="s">
        <v>1004</v>
      </c>
      <c r="F1042" s="152" t="s">
        <v>1210</v>
      </c>
      <c r="G1042" s="152">
        <f t="shared" si="64"/>
        <v>46</v>
      </c>
      <c r="H1042" s="152" t="s">
        <v>1209</v>
      </c>
      <c r="I1042" s="152" t="s">
        <v>1208</v>
      </c>
      <c r="J1042" s="153" t="s">
        <v>812</v>
      </c>
      <c r="K1042" s="152" t="s">
        <v>670</v>
      </c>
      <c r="L1042" s="152">
        <v>3</v>
      </c>
      <c r="M1042" s="152" t="s">
        <v>828</v>
      </c>
      <c r="N1042" s="152" t="s">
        <v>409</v>
      </c>
      <c r="P1042" s="152" t="s">
        <v>1192</v>
      </c>
      <c r="S1042" s="152"/>
      <c r="T1042" s="151" t="s">
        <v>820</v>
      </c>
      <c r="U1042" s="151"/>
      <c r="V1042" s="195" t="s">
        <v>1127</v>
      </c>
      <c r="W1042" s="196"/>
      <c r="X1042" s="195"/>
      <c r="Y1042" s="195"/>
      <c r="Z1042" s="116"/>
      <c r="AA1042" s="116" t="s">
        <v>811</v>
      </c>
      <c r="AC1042" s="148">
        <v>33911</v>
      </c>
      <c r="AD1042" s="148">
        <v>101700</v>
      </c>
      <c r="AE1042" s="112"/>
      <c r="AF1042" s="112"/>
      <c r="AG1042" s="112" t="s">
        <v>781</v>
      </c>
      <c r="AH1042" s="147">
        <v>8.5</v>
      </c>
      <c r="AI1042" s="146">
        <v>3.3</v>
      </c>
      <c r="AJ1042" s="145">
        <v>87.9</v>
      </c>
      <c r="AK1042" s="116">
        <v>8</v>
      </c>
      <c r="AL1042" s="144">
        <v>0.1</v>
      </c>
      <c r="AM1042" s="139">
        <v>1.3</v>
      </c>
      <c r="AN1042" s="116" t="s">
        <v>124</v>
      </c>
      <c r="AO1042" s="122">
        <v>28.4</v>
      </c>
      <c r="AP1042" s="119" t="s">
        <v>124</v>
      </c>
      <c r="AQ1042" s="139">
        <v>75</v>
      </c>
      <c r="AR1042" s="116">
        <v>25</v>
      </c>
      <c r="AS1042" s="142">
        <f t="shared" si="66"/>
        <v>3</v>
      </c>
      <c r="AT1042" s="141">
        <v>0.1</v>
      </c>
      <c r="AU1042" s="116" t="s">
        <v>124</v>
      </c>
      <c r="AV1042" s="116">
        <v>77.400000000000006</v>
      </c>
      <c r="AW1042" s="119">
        <v>40.700000000000003</v>
      </c>
      <c r="AX1042" s="140">
        <f t="shared" si="67"/>
        <v>2.9270999999999998</v>
      </c>
      <c r="AY1042" s="118">
        <v>87.6</v>
      </c>
      <c r="AZ1042" s="118">
        <v>12164</v>
      </c>
      <c r="BA1042" s="140">
        <f t="shared" si="68"/>
        <v>12.400000000000006</v>
      </c>
      <c r="BB1042" s="140">
        <f t="shared" si="69"/>
        <v>3.2471999999999999</v>
      </c>
      <c r="BC1042" s="118">
        <v>31.1</v>
      </c>
      <c r="BD1042" s="139">
        <f t="shared" si="70"/>
        <v>1.0263</v>
      </c>
      <c r="BE1042" s="118">
        <v>57.6</v>
      </c>
      <c r="BF1042" s="139">
        <f t="shared" si="71"/>
        <v>1.9007999999999998</v>
      </c>
      <c r="BG1042" s="118">
        <v>9.6999999999999993</v>
      </c>
      <c r="BH1042" s="139">
        <f t="shared" si="72"/>
        <v>0.3201</v>
      </c>
      <c r="BI1042" s="140">
        <v>0.1</v>
      </c>
      <c r="BJ1042" s="117" t="s">
        <v>784</v>
      </c>
      <c r="BP1042" s="112"/>
      <c r="BQ1042" s="112"/>
      <c r="BR1042" s="112"/>
      <c r="BS1042" s="112"/>
      <c r="BT1042" s="112"/>
      <c r="BU1042" s="116"/>
      <c r="BV1042" s="138">
        <v>33.911000000000001</v>
      </c>
      <c r="BX1042" s="137">
        <v>95.804258926398902</v>
      </c>
      <c r="BY1042" s="136">
        <v>34.273746000000003</v>
      </c>
    </row>
    <row r="1043" spans="1:77">
      <c r="A1043" s="116">
        <v>291</v>
      </c>
      <c r="B1043" s="116">
        <f>COUNTIFS($D$2:D1043,D1043,$F$2:F1043,F1043)</f>
        <v>1</v>
      </c>
      <c r="C1043" s="189">
        <v>11747</v>
      </c>
      <c r="D1043" s="154" t="s">
        <v>1207</v>
      </c>
      <c r="E1043" s="152" t="s">
        <v>1206</v>
      </c>
      <c r="F1043" s="152" t="s">
        <v>1205</v>
      </c>
      <c r="G1043" s="152">
        <f t="shared" si="64"/>
        <v>81</v>
      </c>
      <c r="H1043" s="152" t="s">
        <v>1198</v>
      </c>
      <c r="I1043" s="152" t="s">
        <v>1204</v>
      </c>
      <c r="J1043" s="153" t="s">
        <v>812</v>
      </c>
      <c r="K1043" s="152" t="s">
        <v>670</v>
      </c>
      <c r="L1043" s="152">
        <v>6</v>
      </c>
      <c r="M1043" s="152" t="s">
        <v>872</v>
      </c>
      <c r="N1043" s="152" t="s">
        <v>409</v>
      </c>
      <c r="P1043" s="152" t="s">
        <v>1192</v>
      </c>
      <c r="S1043" s="152"/>
      <c r="T1043" s="151" t="s">
        <v>820</v>
      </c>
      <c r="U1043" s="151"/>
      <c r="V1043" s="195" t="s">
        <v>1127</v>
      </c>
      <c r="W1043" s="196"/>
      <c r="X1043" s="195"/>
      <c r="Y1043" s="195"/>
      <c r="Z1043" s="116"/>
      <c r="AA1043" s="116" t="s">
        <v>811</v>
      </c>
      <c r="AC1043" s="148">
        <v>10920</v>
      </c>
      <c r="AD1043" s="148">
        <v>65500</v>
      </c>
      <c r="AE1043" s="112"/>
      <c r="AF1043" s="112"/>
      <c r="AG1043" s="112" t="s">
        <v>1126</v>
      </c>
      <c r="AH1043" s="147">
        <v>18.399999999999999</v>
      </c>
      <c r="AI1043" s="146">
        <v>1.3</v>
      </c>
      <c r="AJ1043" s="145">
        <v>79.599999999999994</v>
      </c>
      <c r="AK1043" s="116">
        <v>16.100000000000001</v>
      </c>
      <c r="AL1043" s="144">
        <v>1.2</v>
      </c>
      <c r="AM1043" s="139">
        <v>6.4</v>
      </c>
      <c r="AN1043" s="116" t="s">
        <v>124</v>
      </c>
      <c r="AO1043" s="122">
        <v>7.7</v>
      </c>
      <c r="AP1043" s="119" t="s">
        <v>124</v>
      </c>
      <c r="AQ1043" s="139">
        <v>39.5</v>
      </c>
      <c r="AR1043" s="116">
        <v>70.099999999999994</v>
      </c>
      <c r="AS1043" s="142">
        <f t="shared" si="66"/>
        <v>0.56348074179743224</v>
      </c>
      <c r="AT1043" s="141">
        <v>0.2</v>
      </c>
      <c r="AU1043" s="116" t="s">
        <v>124</v>
      </c>
      <c r="AV1043" s="116">
        <v>59.8</v>
      </c>
      <c r="AW1043" s="119">
        <v>70.099999999999994</v>
      </c>
      <c r="AX1043" s="140">
        <f t="shared" si="67"/>
        <v>0.42769999999999997</v>
      </c>
      <c r="AY1043" s="118">
        <v>58.1</v>
      </c>
      <c r="AZ1043" s="118">
        <v>5750</v>
      </c>
      <c r="BA1043" s="140">
        <f t="shared" si="68"/>
        <v>41.9</v>
      </c>
      <c r="BB1043" s="140">
        <f t="shared" si="69"/>
        <v>1.274</v>
      </c>
      <c r="BC1043" s="118">
        <v>5.6</v>
      </c>
      <c r="BD1043" s="139">
        <f t="shared" si="70"/>
        <v>7.279999999999999E-2</v>
      </c>
      <c r="BE1043" s="118">
        <v>27.3</v>
      </c>
      <c r="BF1043" s="139">
        <f t="shared" si="71"/>
        <v>0.35489999999999999</v>
      </c>
      <c r="BG1043" s="118">
        <v>65.099999999999994</v>
      </c>
      <c r="BH1043" s="139">
        <f t="shared" si="72"/>
        <v>0.84629999999999994</v>
      </c>
      <c r="BI1043" s="140">
        <v>0.2</v>
      </c>
      <c r="BJ1043" s="117" t="s">
        <v>784</v>
      </c>
      <c r="BP1043" s="112"/>
      <c r="BQ1043" s="112"/>
      <c r="BR1043" s="112"/>
      <c r="BS1043" s="112"/>
      <c r="BT1043" s="112"/>
      <c r="BU1043" s="116"/>
      <c r="BV1043" s="138">
        <v>10.92</v>
      </c>
      <c r="BX1043" s="137">
        <v>54.370153307365186</v>
      </c>
      <c r="BY1043" s="136">
        <v>10.6805088</v>
      </c>
    </row>
    <row r="1044" spans="1:77">
      <c r="A1044" s="116">
        <v>292</v>
      </c>
      <c r="B1044" s="116">
        <f>COUNTIFS($D$2:D1044,D1044,$F$2:F1044,F1044)</f>
        <v>1</v>
      </c>
      <c r="C1044" s="189">
        <v>11748</v>
      </c>
      <c r="D1044" s="154" t="s">
        <v>1203</v>
      </c>
      <c r="E1044" s="152" t="s">
        <v>1202</v>
      </c>
      <c r="F1044" s="152" t="s">
        <v>1201</v>
      </c>
      <c r="G1044" s="152">
        <f t="shared" si="64"/>
        <v>77</v>
      </c>
      <c r="H1044" s="152" t="s">
        <v>1198</v>
      </c>
      <c r="I1044" s="152" t="s">
        <v>60</v>
      </c>
      <c r="J1044" s="153" t="s">
        <v>812</v>
      </c>
      <c r="K1044" s="152" t="s">
        <v>670</v>
      </c>
      <c r="L1044" s="152">
        <v>4</v>
      </c>
      <c r="M1044" s="152" t="s">
        <v>872</v>
      </c>
      <c r="N1044" s="152" t="s">
        <v>822</v>
      </c>
      <c r="P1044" s="152" t="s">
        <v>1192</v>
      </c>
      <c r="S1044" s="152"/>
      <c r="T1044" s="151" t="s">
        <v>820</v>
      </c>
      <c r="U1044" s="151"/>
      <c r="V1044" s="195" t="s">
        <v>1127</v>
      </c>
      <c r="W1044" s="196"/>
      <c r="X1044" s="195"/>
      <c r="Y1044" s="195"/>
      <c r="Z1044" s="116"/>
      <c r="AA1044" s="116" t="s">
        <v>811</v>
      </c>
      <c r="AC1044" s="148">
        <v>140</v>
      </c>
      <c r="AD1044" s="148">
        <v>600</v>
      </c>
      <c r="AE1044" s="112"/>
      <c r="AF1044" s="112"/>
      <c r="AG1044" s="112" t="s">
        <v>801</v>
      </c>
      <c r="AH1044" s="147">
        <v>16.3</v>
      </c>
      <c r="AI1044" s="146">
        <v>15.1</v>
      </c>
      <c r="AJ1044" s="145">
        <v>68.3</v>
      </c>
      <c r="AK1044" s="116">
        <v>13.9</v>
      </c>
      <c r="AL1044" s="144">
        <v>0.8</v>
      </c>
      <c r="AM1044" s="139">
        <v>4.9000000000000004</v>
      </c>
      <c r="AN1044" s="116" t="s">
        <v>124</v>
      </c>
      <c r="AO1044" s="122">
        <v>11.8</v>
      </c>
      <c r="AP1044" s="119" t="s">
        <v>124</v>
      </c>
      <c r="AQ1044" s="139">
        <v>53.8</v>
      </c>
      <c r="AR1044" s="116">
        <v>46.2</v>
      </c>
      <c r="AS1044" s="142">
        <f t="shared" si="66"/>
        <v>1.1645021645021643</v>
      </c>
      <c r="AT1044" s="141">
        <v>0.4</v>
      </c>
      <c r="AU1044" s="116" t="s">
        <v>124</v>
      </c>
      <c r="AV1044" s="116">
        <v>50.4</v>
      </c>
      <c r="AW1044" s="119">
        <v>52.2</v>
      </c>
      <c r="AX1044" s="140">
        <f t="shared" si="67"/>
        <v>7.7160999999999991</v>
      </c>
      <c r="AY1044" s="118">
        <v>85</v>
      </c>
      <c r="AZ1044" s="118">
        <v>8943</v>
      </c>
      <c r="BA1044" s="140">
        <f t="shared" si="68"/>
        <v>15</v>
      </c>
      <c r="BB1044" s="140">
        <f t="shared" si="69"/>
        <v>14.797999999999998</v>
      </c>
      <c r="BC1044" s="118">
        <v>21.7</v>
      </c>
      <c r="BD1044" s="139">
        <f t="shared" si="70"/>
        <v>3.2766999999999995</v>
      </c>
      <c r="BE1044" s="118">
        <v>29.4</v>
      </c>
      <c r="BF1044" s="139">
        <f t="shared" si="71"/>
        <v>4.4393999999999991</v>
      </c>
      <c r="BG1044" s="118">
        <v>46.9</v>
      </c>
      <c r="BH1044" s="139">
        <f t="shared" si="72"/>
        <v>7.0818999999999992</v>
      </c>
      <c r="BI1044" s="140">
        <v>0.2</v>
      </c>
      <c r="BJ1044" s="117" t="s">
        <v>780</v>
      </c>
      <c r="BP1044" s="112"/>
      <c r="BQ1044" s="112"/>
      <c r="BR1044" s="112"/>
      <c r="BS1044" s="112"/>
      <c r="BT1044" s="112"/>
      <c r="BU1044" s="116"/>
      <c r="BV1044" s="138">
        <v>0.14000000000000001</v>
      </c>
      <c r="BX1044" s="137">
        <v>1.5341320254080566</v>
      </c>
      <c r="BY1044" s="136">
        <v>0.13394159999999999</v>
      </c>
    </row>
    <row r="1045" spans="1:77">
      <c r="A1045" s="116">
        <v>293</v>
      </c>
      <c r="B1045" s="116">
        <f>COUNTIFS($D$2:D1045,D1045,$F$2:F1045,F1045)</f>
        <v>1</v>
      </c>
      <c r="C1045" s="189">
        <v>11750</v>
      </c>
      <c r="D1045" s="154" t="s">
        <v>1200</v>
      </c>
      <c r="E1045" s="152" t="s">
        <v>870</v>
      </c>
      <c r="F1045" s="152" t="s">
        <v>1199</v>
      </c>
      <c r="G1045" s="152">
        <f t="shared" si="64"/>
        <v>62</v>
      </c>
      <c r="H1045" s="152" t="s">
        <v>1198</v>
      </c>
      <c r="I1045" s="152" t="s">
        <v>55</v>
      </c>
      <c r="J1045" s="194" t="s">
        <v>1031</v>
      </c>
      <c r="K1045" s="152" t="s">
        <v>670</v>
      </c>
      <c r="L1045" s="152">
        <v>5</v>
      </c>
      <c r="M1045" s="152">
        <v>2</v>
      </c>
      <c r="N1045" s="152" t="s">
        <v>822</v>
      </c>
      <c r="P1045" s="152" t="s">
        <v>1192</v>
      </c>
      <c r="S1045" s="152"/>
      <c r="T1045" s="151" t="s">
        <v>820</v>
      </c>
      <c r="U1045" s="151"/>
      <c r="V1045" s="195" t="s">
        <v>1127</v>
      </c>
      <c r="W1045" s="196"/>
      <c r="X1045" s="195"/>
      <c r="Y1045" s="195"/>
      <c r="Z1045" s="116"/>
      <c r="AA1045" s="116" t="s">
        <v>811</v>
      </c>
      <c r="AC1045" s="148">
        <v>139</v>
      </c>
      <c r="AD1045" s="148">
        <v>700</v>
      </c>
      <c r="AE1045" s="112"/>
      <c r="AF1045" s="112"/>
      <c r="AG1045" s="112" t="s">
        <v>781</v>
      </c>
      <c r="AH1045" s="147">
        <v>9.1</v>
      </c>
      <c r="AI1045" s="146">
        <v>89.9</v>
      </c>
      <c r="AJ1045" s="145">
        <v>0.6</v>
      </c>
      <c r="AK1045" s="116">
        <v>8.1</v>
      </c>
      <c r="AL1045" s="144">
        <v>0.6</v>
      </c>
      <c r="AM1045" s="139">
        <v>6.2</v>
      </c>
      <c r="AN1045" s="116" t="s">
        <v>124</v>
      </c>
      <c r="AO1045" s="122">
        <v>55.6</v>
      </c>
      <c r="AP1045" s="119" t="s">
        <v>124</v>
      </c>
      <c r="AQ1045" s="139">
        <v>40.6</v>
      </c>
      <c r="AR1045" s="116">
        <v>59.4</v>
      </c>
      <c r="AS1045" s="142">
        <f t="shared" si="66"/>
        <v>0.6835016835016835</v>
      </c>
      <c r="AT1045" s="141">
        <v>0.3</v>
      </c>
      <c r="AU1045" s="116" t="s">
        <v>124</v>
      </c>
      <c r="AV1045" s="116">
        <v>36.799999999999997</v>
      </c>
      <c r="AW1045" s="119">
        <v>50.5</v>
      </c>
      <c r="AX1045" s="140">
        <f t="shared" si="67"/>
        <v>52.951100000000011</v>
      </c>
      <c r="AY1045" s="118">
        <v>92.6</v>
      </c>
      <c r="AZ1045" s="118">
        <v>10867</v>
      </c>
      <c r="BA1045" s="140">
        <f t="shared" si="68"/>
        <v>7.4000000000000057</v>
      </c>
      <c r="BB1045" s="140">
        <f t="shared" si="69"/>
        <v>88.102000000000004</v>
      </c>
      <c r="BC1045" s="118">
        <v>44</v>
      </c>
      <c r="BD1045" s="139">
        <f t="shared" si="70"/>
        <v>39.556000000000004</v>
      </c>
      <c r="BE1045" s="118">
        <v>14.9</v>
      </c>
      <c r="BF1045" s="139">
        <f t="shared" si="71"/>
        <v>13.395100000000003</v>
      </c>
      <c r="BG1045" s="118">
        <v>39.1</v>
      </c>
      <c r="BH1045" s="139">
        <f t="shared" si="72"/>
        <v>35.1509</v>
      </c>
      <c r="BI1045" s="140">
        <v>0.1</v>
      </c>
      <c r="BJ1045" s="117" t="s">
        <v>172</v>
      </c>
      <c r="BP1045" s="112"/>
      <c r="BQ1045" s="112"/>
      <c r="BR1045" s="112"/>
      <c r="BS1045" s="112"/>
      <c r="BT1045" s="112"/>
      <c r="BU1045" s="116"/>
      <c r="BV1045" s="138">
        <v>0.13900000000000001</v>
      </c>
      <c r="BX1045" s="137">
        <v>15.221919564172408</v>
      </c>
      <c r="BY1045" s="136">
        <v>8.8919999999999999E-2</v>
      </c>
    </row>
    <row r="1046" spans="1:77">
      <c r="A1046" s="116">
        <v>294</v>
      </c>
      <c r="B1046" s="116">
        <f>COUNTIFS($D$2:D1046,D1046,$F$2:F1046,F1046)</f>
        <v>3</v>
      </c>
      <c r="C1046" s="189">
        <v>11765</v>
      </c>
      <c r="D1046" s="154" t="s">
        <v>1197</v>
      </c>
      <c r="E1046" s="152" t="s">
        <v>1196</v>
      </c>
      <c r="F1046" s="152" t="s">
        <v>1195</v>
      </c>
      <c r="G1046" s="152">
        <f t="shared" si="64"/>
        <v>64</v>
      </c>
      <c r="H1046" s="152" t="s">
        <v>1194</v>
      </c>
      <c r="I1046" s="152" t="s">
        <v>1193</v>
      </c>
      <c r="J1046" s="153" t="s">
        <v>812</v>
      </c>
      <c r="K1046" s="152" t="s">
        <v>670</v>
      </c>
      <c r="L1046" s="152">
        <v>22</v>
      </c>
      <c r="M1046" s="152" t="s">
        <v>868</v>
      </c>
      <c r="N1046" s="152" t="s">
        <v>409</v>
      </c>
      <c r="P1046" s="152" t="s">
        <v>1192</v>
      </c>
      <c r="S1046" s="152"/>
      <c r="T1046" s="151" t="s">
        <v>820</v>
      </c>
      <c r="U1046" s="151"/>
      <c r="V1046" s="195" t="s">
        <v>1127</v>
      </c>
      <c r="W1046" s="196"/>
      <c r="X1046" s="195"/>
      <c r="Y1046" s="195"/>
      <c r="Z1046" s="116"/>
      <c r="AA1046" s="116" t="s">
        <v>842</v>
      </c>
      <c r="AC1046" s="148">
        <v>52</v>
      </c>
      <c r="AD1046" s="148">
        <v>110000</v>
      </c>
      <c r="AE1046" s="112"/>
      <c r="AF1046" s="112"/>
      <c r="AG1046" s="112" t="s">
        <v>777</v>
      </c>
      <c r="AH1046" s="147">
        <v>74.900000000000006</v>
      </c>
      <c r="AI1046" s="146">
        <v>22.9</v>
      </c>
      <c r="AJ1046" s="145">
        <v>2</v>
      </c>
      <c r="AK1046" s="116">
        <v>60.6</v>
      </c>
      <c r="AL1046" s="144">
        <v>7.8</v>
      </c>
      <c r="AM1046" s="139">
        <v>10.4</v>
      </c>
      <c r="AN1046" s="116" t="s">
        <v>124</v>
      </c>
      <c r="AO1046" s="122">
        <v>19.100000000000001</v>
      </c>
      <c r="AP1046" s="119" t="s">
        <v>124</v>
      </c>
      <c r="AQ1046" s="139">
        <v>35</v>
      </c>
      <c r="AR1046" s="116">
        <v>65</v>
      </c>
      <c r="AS1046" s="142">
        <f t="shared" si="66"/>
        <v>0.53846153846153844</v>
      </c>
      <c r="AT1046" s="141">
        <v>0.8</v>
      </c>
      <c r="AU1046" s="116" t="s">
        <v>124</v>
      </c>
      <c r="AV1046" s="116">
        <v>41.2</v>
      </c>
      <c r="AW1046" s="119">
        <v>48.5</v>
      </c>
      <c r="AX1046" s="140">
        <f t="shared" si="67"/>
        <v>8.6562000000000001</v>
      </c>
      <c r="AY1046" s="118">
        <v>87.4</v>
      </c>
      <c r="AZ1046" s="118">
        <v>8674</v>
      </c>
      <c r="BA1046" s="140">
        <f t="shared" si="68"/>
        <v>12.599999999999994</v>
      </c>
      <c r="BB1046" s="140">
        <f t="shared" si="69"/>
        <v>22.739699999999999</v>
      </c>
      <c r="BC1046" s="118">
        <v>9.6999999999999993</v>
      </c>
      <c r="BD1046" s="139">
        <f t="shared" si="70"/>
        <v>2.2212999999999998</v>
      </c>
      <c r="BE1046" s="118">
        <v>28.1</v>
      </c>
      <c r="BF1046" s="139">
        <f t="shared" si="71"/>
        <v>6.4348999999999998</v>
      </c>
      <c r="BG1046" s="118">
        <v>61.5</v>
      </c>
      <c r="BH1046" s="139">
        <f t="shared" si="72"/>
        <v>14.083499999999999</v>
      </c>
      <c r="BI1046" s="140">
        <v>1.7</v>
      </c>
      <c r="BJ1046" s="117" t="s">
        <v>793</v>
      </c>
      <c r="BP1046" s="112"/>
      <c r="BQ1046" s="112"/>
      <c r="BR1046" s="112"/>
      <c r="BS1046" s="112"/>
      <c r="BT1046" s="112"/>
      <c r="BU1046" s="116"/>
      <c r="BV1046" s="138">
        <v>5.1999999999999998E-2</v>
      </c>
      <c r="BX1046" s="137">
        <v>19.374915437694494</v>
      </c>
      <c r="BY1046" s="136">
        <v>4.0210559999999999E-2</v>
      </c>
    </row>
    <row r="1047" spans="1:77">
      <c r="A1047" s="116">
        <v>295</v>
      </c>
      <c r="B1047" s="116">
        <f>COUNTIFS($D$2:D1047,D1047,$F$2:F1047,F1047)</f>
        <v>1</v>
      </c>
      <c r="C1047" s="189">
        <v>11770</v>
      </c>
      <c r="D1047" s="154" t="s">
        <v>1191</v>
      </c>
      <c r="E1047" s="152" t="s">
        <v>1190</v>
      </c>
      <c r="F1047" s="152" t="s">
        <v>1189</v>
      </c>
      <c r="G1047" s="152">
        <f t="shared" si="64"/>
        <v>85</v>
      </c>
      <c r="H1047" s="152" t="s">
        <v>1188</v>
      </c>
      <c r="I1047" s="152" t="s">
        <v>1187</v>
      </c>
      <c r="J1047" s="153" t="s">
        <v>812</v>
      </c>
      <c r="K1047" s="152" t="s">
        <v>670</v>
      </c>
      <c r="L1047" s="152">
        <v>11</v>
      </c>
      <c r="M1047" s="152" t="s">
        <v>872</v>
      </c>
      <c r="N1047" s="152" t="s">
        <v>409</v>
      </c>
      <c r="P1047" s="152" t="s">
        <v>1160</v>
      </c>
      <c r="S1047" s="152"/>
      <c r="T1047" s="151" t="s">
        <v>820</v>
      </c>
      <c r="U1047" s="151"/>
      <c r="V1047" s="195" t="s">
        <v>1127</v>
      </c>
      <c r="W1047" s="196"/>
      <c r="X1047" s="195"/>
      <c r="Y1047" s="195"/>
      <c r="Z1047" s="116"/>
      <c r="AA1047" s="116" t="s">
        <v>811</v>
      </c>
      <c r="AC1047" s="148">
        <v>15453</v>
      </c>
      <c r="AD1047" s="148">
        <v>170000</v>
      </c>
      <c r="AE1047" s="112"/>
      <c r="AF1047" s="112"/>
      <c r="AG1047" s="112" t="s">
        <v>777</v>
      </c>
      <c r="AH1047" s="147">
        <v>0.7</v>
      </c>
      <c r="AI1047" s="146">
        <v>3.7</v>
      </c>
      <c r="AJ1047" s="145">
        <v>95.6</v>
      </c>
      <c r="AK1047" s="116">
        <v>0.4</v>
      </c>
      <c r="AL1047" s="144">
        <v>0.1</v>
      </c>
      <c r="AM1047" s="139">
        <v>17.7</v>
      </c>
      <c r="AN1047" s="116" t="s">
        <v>124</v>
      </c>
      <c r="AO1047" s="122">
        <v>2.5</v>
      </c>
      <c r="AP1047" s="119" t="s">
        <v>124</v>
      </c>
      <c r="AQ1047" s="139">
        <v>60.7</v>
      </c>
      <c r="AR1047" s="116">
        <v>38.299999999999997</v>
      </c>
      <c r="AS1047" s="142">
        <f t="shared" si="66"/>
        <v>1.584856396866841</v>
      </c>
      <c r="AT1047" s="141">
        <v>0.03</v>
      </c>
      <c r="AU1047" s="116" t="s">
        <v>124</v>
      </c>
      <c r="AV1047" s="116">
        <v>31.1</v>
      </c>
      <c r="AW1047" s="119">
        <v>36.200000000000003</v>
      </c>
      <c r="AX1047" s="140">
        <f t="shared" si="67"/>
        <v>2.8008999999999999</v>
      </c>
      <c r="AY1047" s="118">
        <v>96.4</v>
      </c>
      <c r="AZ1047" s="118">
        <v>17478</v>
      </c>
      <c r="BA1047" s="140">
        <f t="shared" si="68"/>
        <v>3.5999999999999943</v>
      </c>
      <c r="BB1047" s="140">
        <f t="shared" si="69"/>
        <v>3.6593</v>
      </c>
      <c r="BC1047" s="118">
        <v>35.1</v>
      </c>
      <c r="BD1047" s="139">
        <f t="shared" si="70"/>
        <v>1.2987</v>
      </c>
      <c r="BE1047" s="118">
        <v>40.6</v>
      </c>
      <c r="BF1047" s="139">
        <f t="shared" si="71"/>
        <v>1.5022</v>
      </c>
      <c r="BG1047" s="118">
        <v>23.2</v>
      </c>
      <c r="BH1047" s="139">
        <f t="shared" si="72"/>
        <v>0.85840000000000005</v>
      </c>
      <c r="BI1047" s="140">
        <v>0</v>
      </c>
      <c r="BJ1047" s="117" t="s">
        <v>784</v>
      </c>
      <c r="BP1047" s="112"/>
      <c r="BQ1047" s="112"/>
      <c r="BR1047" s="112"/>
      <c r="BS1047" s="112"/>
      <c r="BT1047" s="112"/>
      <c r="BU1047" s="116"/>
      <c r="BV1047" s="138">
        <v>15.452999999999999</v>
      </c>
      <c r="BX1047" s="137">
        <v>35.563290268027451</v>
      </c>
      <c r="BY1047" s="136">
        <v>15.234804</v>
      </c>
    </row>
    <row r="1048" spans="1:77">
      <c r="A1048" s="116">
        <v>296</v>
      </c>
      <c r="B1048" s="116">
        <f>COUNTIFS($D$2:D1048,D1048,$F$2:F1048,F1048)</f>
        <v>1</v>
      </c>
      <c r="C1048" s="189">
        <v>11771</v>
      </c>
      <c r="D1048" s="154" t="s">
        <v>1143</v>
      </c>
      <c r="E1048" s="152" t="s">
        <v>1001</v>
      </c>
      <c r="F1048" s="152" t="s">
        <v>1142</v>
      </c>
      <c r="G1048" s="152">
        <f t="shared" si="64"/>
        <v>60</v>
      </c>
      <c r="H1048" s="152" t="s">
        <v>1186</v>
      </c>
      <c r="I1048" s="152" t="s">
        <v>1141</v>
      </c>
      <c r="J1048" s="153" t="s">
        <v>812</v>
      </c>
      <c r="K1048" s="152" t="s">
        <v>670</v>
      </c>
      <c r="L1048" s="152">
        <v>20</v>
      </c>
      <c r="M1048" s="152">
        <v>2</v>
      </c>
      <c r="N1048" s="152" t="s">
        <v>822</v>
      </c>
      <c r="P1048" s="152" t="s">
        <v>1160</v>
      </c>
      <c r="S1048" s="152"/>
      <c r="T1048" s="198" t="s">
        <v>1185</v>
      </c>
      <c r="U1048" s="198"/>
      <c r="V1048" s="197" t="s">
        <v>1184</v>
      </c>
      <c r="W1048" s="196"/>
      <c r="X1048" s="195"/>
      <c r="Y1048" s="195"/>
      <c r="Z1048" s="116"/>
      <c r="AA1048" s="116" t="s">
        <v>811</v>
      </c>
      <c r="AC1048" s="148">
        <v>126</v>
      </c>
      <c r="AD1048" s="148">
        <v>2500</v>
      </c>
      <c r="AE1048" s="112"/>
      <c r="AF1048" s="112"/>
      <c r="AG1048" s="112" t="s">
        <v>781</v>
      </c>
      <c r="AH1048" s="147">
        <v>25.4</v>
      </c>
      <c r="AI1048" s="146">
        <v>24.3</v>
      </c>
      <c r="AJ1048" s="145">
        <v>49.9</v>
      </c>
      <c r="AK1048" s="116">
        <v>20.9</v>
      </c>
      <c r="AL1048" s="144">
        <v>2</v>
      </c>
      <c r="AM1048" s="139">
        <v>7.9</v>
      </c>
      <c r="AN1048" s="116" t="s">
        <v>124</v>
      </c>
      <c r="AO1048" s="122">
        <v>1.6</v>
      </c>
      <c r="AP1048" s="119" t="s">
        <v>124</v>
      </c>
      <c r="AQ1048" s="139">
        <v>32.4</v>
      </c>
      <c r="AR1048" s="116">
        <v>67.7</v>
      </c>
      <c r="AS1048" s="142">
        <f t="shared" si="66"/>
        <v>0.4785819793205317</v>
      </c>
      <c r="AT1048" s="141">
        <v>0.4</v>
      </c>
      <c r="AU1048" s="116" t="s">
        <v>124</v>
      </c>
      <c r="AV1048" s="116">
        <v>5.8</v>
      </c>
      <c r="AW1048" s="119">
        <v>7.3</v>
      </c>
      <c r="AX1048" s="140">
        <f t="shared" si="67"/>
        <v>6.0021000000000004</v>
      </c>
      <c r="AY1048" s="118">
        <v>87.8</v>
      </c>
      <c r="AZ1048" s="118" t="s">
        <v>124</v>
      </c>
      <c r="BA1048" s="140">
        <f t="shared" si="68"/>
        <v>12.200000000000003</v>
      </c>
      <c r="BB1048" s="140">
        <f t="shared" si="69"/>
        <v>24.105600000000003</v>
      </c>
      <c r="BC1048" s="118">
        <v>6.4</v>
      </c>
      <c r="BD1048" s="139">
        <f t="shared" si="70"/>
        <v>1.5552000000000001</v>
      </c>
      <c r="BE1048" s="118">
        <v>18.3</v>
      </c>
      <c r="BF1048" s="139">
        <f t="shared" si="71"/>
        <v>4.4469000000000003</v>
      </c>
      <c r="BG1048" s="118">
        <v>74.5</v>
      </c>
      <c r="BH1048" s="139">
        <f t="shared" si="72"/>
        <v>18.1035</v>
      </c>
      <c r="BI1048" s="140" t="s">
        <v>124</v>
      </c>
      <c r="BJ1048" s="117" t="s">
        <v>790</v>
      </c>
      <c r="BP1048" s="112"/>
      <c r="BQ1048" s="112"/>
      <c r="BR1048" s="112"/>
      <c r="BS1048" s="112"/>
      <c r="BT1048" s="112"/>
      <c r="BU1048" s="116"/>
      <c r="BV1048" s="138">
        <v>0.126</v>
      </c>
      <c r="BX1048" s="137">
        <v>15.415315540034921</v>
      </c>
      <c r="BY1048" s="136">
        <v>8.6767200000000003E-2</v>
      </c>
    </row>
    <row r="1049" spans="1:77">
      <c r="A1049" s="116">
        <v>297</v>
      </c>
      <c r="B1049" s="116">
        <f>COUNTIFS($D$2:D1049,D1049,$F$2:F1049,F1049)</f>
        <v>1</v>
      </c>
      <c r="C1049" s="189">
        <v>11772</v>
      </c>
      <c r="D1049" s="154" t="s">
        <v>942</v>
      </c>
      <c r="E1049" s="152" t="s">
        <v>941</v>
      </c>
      <c r="F1049" s="152" t="s">
        <v>940</v>
      </c>
      <c r="G1049" s="152">
        <f t="shared" si="64"/>
        <v>36</v>
      </c>
      <c r="H1049" s="152" t="s">
        <v>1186</v>
      </c>
      <c r="I1049" s="152" t="s">
        <v>939</v>
      </c>
      <c r="J1049" s="153" t="s">
        <v>812</v>
      </c>
      <c r="K1049" s="152" t="s">
        <v>670</v>
      </c>
      <c r="L1049" s="152">
        <v>13</v>
      </c>
      <c r="M1049" s="152" t="s">
        <v>881</v>
      </c>
      <c r="N1049" s="152" t="s">
        <v>409</v>
      </c>
      <c r="P1049" s="152" t="s">
        <v>1160</v>
      </c>
      <c r="S1049" s="152" t="s">
        <v>1152</v>
      </c>
      <c r="T1049" s="198" t="s">
        <v>1185</v>
      </c>
      <c r="U1049" s="198"/>
      <c r="V1049" s="197" t="s">
        <v>1184</v>
      </c>
      <c r="W1049" s="196"/>
      <c r="X1049" s="195"/>
      <c r="Y1049" s="195"/>
      <c r="Z1049" s="116"/>
      <c r="AA1049" s="116" t="s">
        <v>811</v>
      </c>
      <c r="AC1049" s="148">
        <v>21344</v>
      </c>
      <c r="AD1049" s="148">
        <v>277000</v>
      </c>
      <c r="AE1049" s="112"/>
      <c r="AF1049" s="112"/>
      <c r="AG1049" s="112" t="s">
        <v>781</v>
      </c>
      <c r="AH1049" s="147">
        <v>10</v>
      </c>
      <c r="AI1049" s="146">
        <v>4.4000000000000004</v>
      </c>
      <c r="AJ1049" s="145">
        <v>85.1</v>
      </c>
      <c r="AK1049" s="116">
        <v>9.1</v>
      </c>
      <c r="AL1049" s="144">
        <v>0.8</v>
      </c>
      <c r="AM1049" s="139">
        <v>10</v>
      </c>
      <c r="AN1049" s="116" t="s">
        <v>124</v>
      </c>
      <c r="AO1049" s="122">
        <v>15.1</v>
      </c>
      <c r="AP1049" s="119" t="s">
        <v>124</v>
      </c>
      <c r="AQ1049" s="139">
        <v>54.7</v>
      </c>
      <c r="AR1049" s="116">
        <v>45.3</v>
      </c>
      <c r="AS1049" s="142">
        <f t="shared" si="66"/>
        <v>1.2075055187637971</v>
      </c>
      <c r="AT1049" s="141">
        <v>1</v>
      </c>
      <c r="AU1049" s="116" t="s">
        <v>124</v>
      </c>
      <c r="AV1049" s="116">
        <v>25.1</v>
      </c>
      <c r="AW1049" s="119">
        <v>53.1</v>
      </c>
      <c r="AX1049" s="140">
        <f t="shared" si="67"/>
        <v>3.3264000000000005</v>
      </c>
      <c r="AY1049" s="118">
        <v>84.6</v>
      </c>
      <c r="AZ1049" s="118" t="s">
        <v>124</v>
      </c>
      <c r="BA1049" s="140">
        <f t="shared" si="68"/>
        <v>15.400000000000006</v>
      </c>
      <c r="BB1049" s="140">
        <f t="shared" si="69"/>
        <v>4.3032000000000004</v>
      </c>
      <c r="BC1049" s="118">
        <v>36.700000000000003</v>
      </c>
      <c r="BD1049" s="139">
        <f t="shared" si="70"/>
        <v>1.6148000000000002</v>
      </c>
      <c r="BE1049" s="118">
        <v>38.9</v>
      </c>
      <c r="BF1049" s="139">
        <f t="shared" si="71"/>
        <v>1.7116</v>
      </c>
      <c r="BG1049" s="118">
        <v>22.2</v>
      </c>
      <c r="BH1049" s="139">
        <f t="shared" si="72"/>
        <v>0.97680000000000011</v>
      </c>
      <c r="BI1049" s="140" t="s">
        <v>124</v>
      </c>
      <c r="BJ1049" s="117" t="s">
        <v>778</v>
      </c>
      <c r="BP1049" s="112"/>
      <c r="BQ1049" s="112"/>
      <c r="BR1049" s="112"/>
      <c r="BS1049" s="112"/>
      <c r="BT1049" s="112"/>
      <c r="BU1049" s="116"/>
      <c r="BV1049" s="138">
        <v>21.344000000000001</v>
      </c>
      <c r="BX1049" s="137">
        <v>95.245303010235943</v>
      </c>
      <c r="BY1049" s="136">
        <v>21.203208000000004</v>
      </c>
    </row>
    <row r="1050" spans="1:77">
      <c r="A1050" s="116">
        <v>298</v>
      </c>
      <c r="B1050" s="116">
        <f>COUNTIFS($D$2:D1050,D1050,$F$2:F1050,F1050)</f>
        <v>9</v>
      </c>
      <c r="C1050" s="189">
        <v>11779</v>
      </c>
      <c r="D1050" s="154" t="s">
        <v>81</v>
      </c>
      <c r="E1050" s="152" t="s">
        <v>1183</v>
      </c>
      <c r="F1050" s="152" t="s">
        <v>1182</v>
      </c>
      <c r="G1050" s="152">
        <f t="shared" si="64"/>
        <v>82</v>
      </c>
      <c r="H1050" s="152" t="s">
        <v>1181</v>
      </c>
      <c r="I1050" s="152" t="s">
        <v>1180</v>
      </c>
      <c r="J1050" s="153" t="s">
        <v>812</v>
      </c>
      <c r="K1050" s="152" t="s">
        <v>670</v>
      </c>
      <c r="L1050" s="152">
        <v>12</v>
      </c>
      <c r="M1050" s="152" t="s">
        <v>1179</v>
      </c>
      <c r="N1050" s="152" t="s">
        <v>409</v>
      </c>
      <c r="P1050" s="152" t="s">
        <v>1160</v>
      </c>
      <c r="S1050" s="152"/>
      <c r="T1050" s="151" t="s">
        <v>820</v>
      </c>
      <c r="U1050" s="151"/>
      <c r="V1050" s="195" t="s">
        <v>1127</v>
      </c>
      <c r="W1050" s="196"/>
      <c r="X1050" s="195"/>
      <c r="Y1050" s="195"/>
      <c r="Z1050" s="116"/>
      <c r="AA1050" s="116" t="s">
        <v>842</v>
      </c>
      <c r="AC1050" s="148">
        <v>37627</v>
      </c>
      <c r="AD1050" s="148">
        <v>452000</v>
      </c>
      <c r="AE1050" s="112"/>
      <c r="AF1050" s="112"/>
      <c r="AG1050" s="112" t="s">
        <v>1178</v>
      </c>
      <c r="AH1050" s="147">
        <v>1.1000000000000001</v>
      </c>
      <c r="AI1050" s="146">
        <v>30.7</v>
      </c>
      <c r="AJ1050" s="145">
        <v>67.3</v>
      </c>
      <c r="AK1050" s="116">
        <v>0.8</v>
      </c>
      <c r="AL1050" s="144">
        <v>0.1</v>
      </c>
      <c r="AM1050" s="139">
        <v>8.1</v>
      </c>
      <c r="AN1050" s="116" t="s">
        <v>124</v>
      </c>
      <c r="AO1050" s="122" t="s">
        <v>124</v>
      </c>
      <c r="AP1050" s="119" t="s">
        <v>124</v>
      </c>
      <c r="AQ1050" s="139">
        <v>64.2</v>
      </c>
      <c r="AR1050" s="116">
        <v>35.799999999999997</v>
      </c>
      <c r="AS1050" s="142">
        <f t="shared" si="66"/>
        <v>1.793296089385475</v>
      </c>
      <c r="AT1050" s="141">
        <v>0</v>
      </c>
      <c r="AU1050" s="116" t="s">
        <v>124</v>
      </c>
      <c r="AV1050" s="116" t="s">
        <v>124</v>
      </c>
      <c r="AW1050" s="119" t="s">
        <v>124</v>
      </c>
      <c r="AX1050" s="140">
        <f t="shared" si="67"/>
        <v>22.318899999999999</v>
      </c>
      <c r="AY1050" s="118">
        <v>97.7</v>
      </c>
      <c r="AZ1050" s="118">
        <v>10225</v>
      </c>
      <c r="BA1050" s="140">
        <f t="shared" si="68"/>
        <v>2.2999999999999972</v>
      </c>
      <c r="BB1050" s="140">
        <f t="shared" si="69"/>
        <v>30.577199999999998</v>
      </c>
      <c r="BC1050" s="118">
        <v>7.9</v>
      </c>
      <c r="BD1050" s="139">
        <f t="shared" si="70"/>
        <v>2.4253</v>
      </c>
      <c r="BE1050" s="118">
        <v>64.8</v>
      </c>
      <c r="BF1050" s="139">
        <f t="shared" si="71"/>
        <v>19.893599999999999</v>
      </c>
      <c r="BG1050" s="118">
        <v>26.9</v>
      </c>
      <c r="BH1050" s="139">
        <f t="shared" si="72"/>
        <v>8.2582999999999984</v>
      </c>
      <c r="BI1050" s="140" t="s">
        <v>124</v>
      </c>
      <c r="BJ1050" s="117" t="s">
        <v>789</v>
      </c>
      <c r="BP1050" s="112"/>
      <c r="BQ1050" s="112"/>
      <c r="BR1050" s="112"/>
      <c r="BS1050" s="112"/>
      <c r="BT1050" s="112"/>
      <c r="BU1050" s="116"/>
      <c r="BV1050" s="138">
        <v>37.627000000000002</v>
      </c>
      <c r="BX1050" s="137">
        <v>64.097827203909432</v>
      </c>
      <c r="BY1050" s="136">
        <v>39.409437600000004</v>
      </c>
    </row>
    <row r="1051" spans="1:77">
      <c r="A1051" s="116">
        <v>299</v>
      </c>
      <c r="B1051" s="116">
        <f>COUNTIFS($D$2:D1051,D1051,$F$2:F1051,F1051)</f>
        <v>1</v>
      </c>
      <c r="C1051" s="189">
        <v>11790</v>
      </c>
      <c r="D1051" s="154" t="s">
        <v>144</v>
      </c>
      <c r="E1051" s="152" t="s">
        <v>838</v>
      </c>
      <c r="F1051" s="152" t="s">
        <v>1177</v>
      </c>
      <c r="G1051" s="152">
        <f t="shared" si="64"/>
        <v>50</v>
      </c>
      <c r="H1051" s="152" t="s">
        <v>1174</v>
      </c>
      <c r="I1051" s="152" t="s">
        <v>1176</v>
      </c>
      <c r="J1051" s="153" t="s">
        <v>812</v>
      </c>
      <c r="K1051" s="152" t="s">
        <v>670</v>
      </c>
      <c r="L1051" s="152">
        <v>42</v>
      </c>
      <c r="M1051" s="152" t="s">
        <v>828</v>
      </c>
      <c r="N1051" s="152" t="s">
        <v>409</v>
      </c>
      <c r="P1051" s="152" t="s">
        <v>1160</v>
      </c>
      <c r="S1051" s="152"/>
      <c r="T1051" s="151" t="s">
        <v>820</v>
      </c>
      <c r="U1051" s="151"/>
      <c r="V1051" s="195" t="s">
        <v>1127</v>
      </c>
      <c r="W1051" s="196"/>
      <c r="X1051" s="195"/>
      <c r="Y1051" s="195"/>
      <c r="Z1051" s="116"/>
      <c r="AA1051" s="116" t="s">
        <v>901</v>
      </c>
      <c r="AC1051" s="148">
        <v>8804</v>
      </c>
      <c r="AD1051" s="148">
        <v>322000</v>
      </c>
      <c r="AE1051" s="112"/>
      <c r="AF1051" s="112"/>
      <c r="AG1051" s="112" t="s">
        <v>777</v>
      </c>
      <c r="AH1051" s="147">
        <v>5.7</v>
      </c>
      <c r="AI1051" s="146">
        <v>3.7</v>
      </c>
      <c r="AJ1051" s="145">
        <v>90.6</v>
      </c>
      <c r="AK1051" s="116">
        <v>4.9000000000000004</v>
      </c>
      <c r="AL1051" s="144">
        <v>0.4</v>
      </c>
      <c r="AM1051" s="139">
        <v>6.1</v>
      </c>
      <c r="AN1051" s="116" t="s">
        <v>124</v>
      </c>
      <c r="AO1051" s="122">
        <v>20.5</v>
      </c>
      <c r="AP1051" s="119" t="s">
        <v>124</v>
      </c>
      <c r="AQ1051" s="139">
        <v>70.7</v>
      </c>
      <c r="AR1051" s="116">
        <v>29.3</v>
      </c>
      <c r="AS1051" s="142">
        <f t="shared" si="66"/>
        <v>2.4129692832764507</v>
      </c>
      <c r="AT1051" s="141">
        <v>0.2</v>
      </c>
      <c r="AU1051" s="116" t="s">
        <v>124</v>
      </c>
      <c r="AV1051" s="116">
        <v>45.2</v>
      </c>
      <c r="AW1051" s="119">
        <v>31.2</v>
      </c>
      <c r="AX1051" s="140">
        <f t="shared" si="67"/>
        <v>1.9425000000000003</v>
      </c>
      <c r="AY1051" s="118">
        <v>91.1</v>
      </c>
      <c r="AZ1051" s="118">
        <v>13951</v>
      </c>
      <c r="BA1051" s="140">
        <f t="shared" si="68"/>
        <v>8.9000000000000057</v>
      </c>
      <c r="BB1051" s="140">
        <f t="shared" si="69"/>
        <v>3.6260000000000003</v>
      </c>
      <c r="BC1051" s="118">
        <v>21.8</v>
      </c>
      <c r="BD1051" s="139">
        <f t="shared" si="70"/>
        <v>0.80660000000000009</v>
      </c>
      <c r="BE1051" s="118">
        <v>30.7</v>
      </c>
      <c r="BF1051" s="139">
        <f t="shared" si="71"/>
        <v>1.1359000000000001</v>
      </c>
      <c r="BG1051" s="118">
        <v>45.5</v>
      </c>
      <c r="BH1051" s="139">
        <f t="shared" si="72"/>
        <v>1.6835</v>
      </c>
      <c r="BI1051" s="140">
        <v>0.1</v>
      </c>
      <c r="BJ1051" s="117" t="s">
        <v>778</v>
      </c>
      <c r="BP1051" s="112"/>
      <c r="BQ1051" s="112"/>
      <c r="BR1051" s="112"/>
      <c r="BS1051" s="112"/>
      <c r="BT1051" s="112"/>
      <c r="BU1051" s="116"/>
      <c r="BV1051" s="138">
        <v>8.8040000000000003</v>
      </c>
      <c r="BX1051" s="137">
        <v>85.118310682042647</v>
      </c>
      <c r="BY1051" s="136">
        <v>8.5909355999999999</v>
      </c>
    </row>
    <row r="1052" spans="1:77">
      <c r="A1052" s="116">
        <v>300</v>
      </c>
      <c r="B1052" s="116">
        <f>COUNTIFS($D$2:D1052,D1052,$F$2:F1052,F1052)</f>
        <v>2</v>
      </c>
      <c r="C1052" s="189">
        <v>11791</v>
      </c>
      <c r="D1052" s="154" t="s">
        <v>103</v>
      </c>
      <c r="E1052" s="152" t="s">
        <v>941</v>
      </c>
      <c r="F1052" s="152" t="s">
        <v>1175</v>
      </c>
      <c r="G1052" s="152">
        <f t="shared" si="64"/>
        <v>70</v>
      </c>
      <c r="H1052" s="152" t="s">
        <v>1174</v>
      </c>
      <c r="I1052" s="152" t="s">
        <v>1173</v>
      </c>
      <c r="J1052" s="153" t="s">
        <v>812</v>
      </c>
      <c r="K1052" s="152" t="s">
        <v>670</v>
      </c>
      <c r="L1052" s="152">
        <v>28</v>
      </c>
      <c r="M1052" s="152" t="s">
        <v>828</v>
      </c>
      <c r="N1052" s="152" t="s">
        <v>409</v>
      </c>
      <c r="P1052" s="152" t="s">
        <v>1160</v>
      </c>
      <c r="S1052" s="152"/>
      <c r="T1052" s="151" t="s">
        <v>820</v>
      </c>
      <c r="U1052" s="151"/>
      <c r="V1052" s="195" t="s">
        <v>1127</v>
      </c>
      <c r="W1052" s="196"/>
      <c r="X1052" s="195"/>
      <c r="Y1052" s="195"/>
      <c r="Z1052" s="116"/>
      <c r="AA1052" s="116" t="s">
        <v>901</v>
      </c>
      <c r="AC1052" s="148">
        <v>104</v>
      </c>
      <c r="AD1052" s="148">
        <v>2900</v>
      </c>
      <c r="AE1052" s="112"/>
      <c r="AF1052" s="112"/>
      <c r="AG1052" s="112" t="s">
        <v>781</v>
      </c>
      <c r="AH1052" s="147">
        <v>25.7</v>
      </c>
      <c r="AI1052" s="146">
        <v>27.5</v>
      </c>
      <c r="AJ1052" s="145">
        <v>46.3</v>
      </c>
      <c r="AK1052" s="116">
        <v>22.4</v>
      </c>
      <c r="AL1052" s="144">
        <v>0.7</v>
      </c>
      <c r="AM1052" s="139">
        <v>2.54</v>
      </c>
      <c r="AN1052" s="116" t="s">
        <v>124</v>
      </c>
      <c r="AO1052" s="122">
        <v>5.5</v>
      </c>
      <c r="AP1052" s="119" t="s">
        <v>124</v>
      </c>
      <c r="AQ1052" s="139">
        <v>39.299999999999997</v>
      </c>
      <c r="AR1052" s="116">
        <v>60.7</v>
      </c>
      <c r="AS1052" s="142">
        <f t="shared" si="66"/>
        <v>0.64744645799011524</v>
      </c>
      <c r="AT1052" s="141">
        <v>0.3</v>
      </c>
      <c r="AU1052" s="116" t="s">
        <v>124</v>
      </c>
      <c r="AV1052" s="116">
        <v>24.1</v>
      </c>
      <c r="AW1052" s="119">
        <v>26.3</v>
      </c>
      <c r="AX1052" s="140">
        <f t="shared" si="67"/>
        <v>16.994999999999997</v>
      </c>
      <c r="AY1052" s="118">
        <v>82.5</v>
      </c>
      <c r="AZ1052" s="118">
        <v>8569</v>
      </c>
      <c r="BA1052" s="140">
        <f t="shared" si="68"/>
        <v>17.5</v>
      </c>
      <c r="BB1052" s="140">
        <f t="shared" si="69"/>
        <v>26.839999999999996</v>
      </c>
      <c r="BC1052" s="118">
        <v>16.2</v>
      </c>
      <c r="BD1052" s="139">
        <f t="shared" si="70"/>
        <v>4.4550000000000001</v>
      </c>
      <c r="BE1052" s="118">
        <v>45.6</v>
      </c>
      <c r="BF1052" s="139">
        <f t="shared" si="71"/>
        <v>12.54</v>
      </c>
      <c r="BG1052" s="118">
        <v>35.799999999999997</v>
      </c>
      <c r="BH1052" s="139">
        <f t="shared" si="72"/>
        <v>9.8449999999999989</v>
      </c>
      <c r="BI1052" s="140">
        <v>0.9</v>
      </c>
      <c r="BJ1052" s="117" t="s">
        <v>786</v>
      </c>
      <c r="BP1052" s="112"/>
      <c r="BQ1052" s="112"/>
      <c r="BR1052" s="112"/>
      <c r="BS1052" s="112"/>
      <c r="BT1052" s="112"/>
      <c r="BU1052" s="116"/>
      <c r="BV1052" s="138">
        <v>0.104</v>
      </c>
      <c r="BX1052" s="137">
        <v>12.206185567010309</v>
      </c>
      <c r="BY1052" s="136">
        <v>0.11541996181218538</v>
      </c>
    </row>
    <row r="1053" spans="1:77">
      <c r="A1053" s="116">
        <v>301</v>
      </c>
      <c r="B1053" s="116">
        <f>COUNTIFS($D$2:D1053,D1053,$F$2:F1053,F1053)</f>
        <v>1</v>
      </c>
      <c r="C1053" s="189">
        <v>11794</v>
      </c>
      <c r="D1053" s="154" t="s">
        <v>1172</v>
      </c>
      <c r="E1053" s="152" t="s">
        <v>826</v>
      </c>
      <c r="F1053" s="152" t="s">
        <v>1171</v>
      </c>
      <c r="G1053" s="152">
        <f t="shared" ref="G1053:G1071" si="73">LEFT(H1053,4)-CONCATENATE(IF(LEFT(F1053, 2)&lt;MID(H1053, 3, 4), 20, 19),LEFT(F1053,2))</f>
        <v>75</v>
      </c>
      <c r="H1053" s="152" t="s">
        <v>1166</v>
      </c>
      <c r="I1053" s="152" t="s">
        <v>225</v>
      </c>
      <c r="J1053" s="153" t="s">
        <v>812</v>
      </c>
      <c r="K1053" s="152" t="s">
        <v>670</v>
      </c>
      <c r="L1053" s="152">
        <v>19</v>
      </c>
      <c r="M1053" s="152" t="s">
        <v>885</v>
      </c>
      <c r="N1053" s="152" t="s">
        <v>409</v>
      </c>
      <c r="P1053" s="152" t="s">
        <v>1160</v>
      </c>
      <c r="S1053" s="152"/>
      <c r="T1053" s="151" t="s">
        <v>820</v>
      </c>
      <c r="U1053" s="151"/>
      <c r="V1053" s="195" t="s">
        <v>1127</v>
      </c>
      <c r="W1053" s="196"/>
      <c r="X1053" s="195"/>
      <c r="Y1053" s="195"/>
      <c r="Z1053" s="116"/>
      <c r="AA1053" s="116" t="s">
        <v>811</v>
      </c>
      <c r="AC1053" s="148">
        <v>121</v>
      </c>
      <c r="AD1053" s="148">
        <v>2300</v>
      </c>
      <c r="AE1053" s="112"/>
      <c r="AF1053" s="112"/>
      <c r="AG1053" s="112" t="s">
        <v>781</v>
      </c>
      <c r="AH1053" s="147">
        <v>32.799999999999997</v>
      </c>
      <c r="AI1053" s="146">
        <v>31.3</v>
      </c>
      <c r="AJ1053" s="145">
        <v>35.6</v>
      </c>
      <c r="AK1053" s="116">
        <v>24.8</v>
      </c>
      <c r="AL1053" s="144">
        <v>6.4</v>
      </c>
      <c r="AM1053" s="139">
        <v>19.5</v>
      </c>
      <c r="AN1053" s="116" t="s">
        <v>124</v>
      </c>
      <c r="AO1053" s="122">
        <v>1.8</v>
      </c>
      <c r="AP1053" s="119" t="s">
        <v>124</v>
      </c>
      <c r="AQ1053" s="139">
        <v>37.1</v>
      </c>
      <c r="AR1053" s="116">
        <v>62.9</v>
      </c>
      <c r="AS1053" s="142">
        <f t="shared" si="66"/>
        <v>0.58982511923688397</v>
      </c>
      <c r="AT1053" s="141">
        <v>0.3</v>
      </c>
      <c r="AU1053" s="116" t="s">
        <v>124</v>
      </c>
      <c r="AV1053" s="116">
        <v>11.7</v>
      </c>
      <c r="AW1053" s="119">
        <v>11.7</v>
      </c>
      <c r="AX1053" s="140">
        <f t="shared" si="67"/>
        <v>21.127499999999998</v>
      </c>
      <c r="AY1053" s="118">
        <v>89.4</v>
      </c>
      <c r="AZ1053" s="118">
        <v>8517</v>
      </c>
      <c r="BA1053" s="140">
        <f t="shared" si="68"/>
        <v>10.599999999999994</v>
      </c>
      <c r="BB1053" s="140">
        <f t="shared" si="69"/>
        <v>30.736599999999996</v>
      </c>
      <c r="BC1053" s="118">
        <v>32.200000000000003</v>
      </c>
      <c r="BD1053" s="139">
        <f t="shared" si="70"/>
        <v>10.078600000000002</v>
      </c>
      <c r="BE1053" s="118">
        <v>35.299999999999997</v>
      </c>
      <c r="BF1053" s="139">
        <f t="shared" si="71"/>
        <v>11.048899999999998</v>
      </c>
      <c r="BG1053" s="118">
        <v>30.7</v>
      </c>
      <c r="BH1053" s="139">
        <f t="shared" si="72"/>
        <v>9.6090999999999998</v>
      </c>
      <c r="BI1053" s="140">
        <v>0.4</v>
      </c>
      <c r="BJ1053" s="117" t="s">
        <v>786</v>
      </c>
      <c r="BP1053" s="112"/>
      <c r="BQ1053" s="112"/>
      <c r="BR1053" s="112"/>
      <c r="BS1053" s="112"/>
      <c r="BT1053" s="112"/>
      <c r="BU1053" s="116"/>
      <c r="BV1053" s="138">
        <v>0.121</v>
      </c>
      <c r="BX1053" s="137">
        <v>1.351859773539007</v>
      </c>
      <c r="BY1053" s="136">
        <v>0.1227564</v>
      </c>
    </row>
    <row r="1054" spans="1:77">
      <c r="A1054" s="116">
        <v>302</v>
      </c>
      <c r="B1054" s="116">
        <f>COUNTIFS($D$2:D1054,D1054,$F$2:F1054,F1054)</f>
        <v>1</v>
      </c>
      <c r="C1054" s="189">
        <v>11795</v>
      </c>
      <c r="D1054" s="154" t="s">
        <v>1170</v>
      </c>
      <c r="E1054" s="152" t="s">
        <v>877</v>
      </c>
      <c r="F1054" s="152" t="s">
        <v>1169</v>
      </c>
      <c r="G1054" s="152">
        <f t="shared" si="73"/>
        <v>47</v>
      </c>
      <c r="H1054" s="152" t="s">
        <v>1166</v>
      </c>
      <c r="I1054" s="152" t="s">
        <v>164</v>
      </c>
      <c r="J1054" s="153" t="s">
        <v>812</v>
      </c>
      <c r="K1054" s="152" t="s">
        <v>670</v>
      </c>
      <c r="L1054" s="152">
        <v>6</v>
      </c>
      <c r="M1054" s="152" t="s">
        <v>872</v>
      </c>
      <c r="N1054" s="152" t="s">
        <v>409</v>
      </c>
      <c r="P1054" s="152" t="s">
        <v>1160</v>
      </c>
      <c r="S1054" s="152"/>
      <c r="T1054" s="151" t="s">
        <v>820</v>
      </c>
      <c r="U1054" s="151"/>
      <c r="V1054" s="195" t="s">
        <v>1127</v>
      </c>
      <c r="W1054" s="196"/>
      <c r="X1054" s="195"/>
      <c r="Y1054" s="195"/>
      <c r="Z1054" s="116"/>
      <c r="AA1054" s="116" t="s">
        <v>811</v>
      </c>
      <c r="AC1054" s="148">
        <v>204</v>
      </c>
      <c r="AD1054" s="148">
        <v>1200</v>
      </c>
      <c r="AE1054" s="112"/>
      <c r="AF1054" s="112"/>
      <c r="AG1054" s="112" t="s">
        <v>777</v>
      </c>
      <c r="AH1054" s="147">
        <v>47</v>
      </c>
      <c r="AI1054" s="146">
        <v>25.2</v>
      </c>
      <c r="AJ1054" s="145">
        <v>27.1</v>
      </c>
      <c r="AK1054" s="116">
        <v>36.9</v>
      </c>
      <c r="AL1054" s="144">
        <v>7</v>
      </c>
      <c r="AM1054" s="139">
        <v>14.8</v>
      </c>
      <c r="AN1054" s="116" t="s">
        <v>124</v>
      </c>
      <c r="AO1054" s="122">
        <v>6.6</v>
      </c>
      <c r="AP1054" s="119" t="s">
        <v>124</v>
      </c>
      <c r="AQ1054" s="139">
        <v>58.6</v>
      </c>
      <c r="AR1054" s="116">
        <v>41.4</v>
      </c>
      <c r="AS1054" s="142">
        <f t="shared" si="66"/>
        <v>1.4154589371980677</v>
      </c>
      <c r="AT1054" s="141">
        <v>0.7</v>
      </c>
      <c r="AU1054" s="116" t="s">
        <v>124</v>
      </c>
      <c r="AV1054" s="116">
        <v>21.2</v>
      </c>
      <c r="AW1054" s="119">
        <v>18.8</v>
      </c>
      <c r="AX1054" s="140">
        <f t="shared" si="67"/>
        <v>14.994</v>
      </c>
      <c r="AY1054" s="118">
        <v>79.400000000000006</v>
      </c>
      <c r="AZ1054" s="118">
        <v>8211</v>
      </c>
      <c r="BA1054" s="140">
        <f t="shared" si="68"/>
        <v>20.599999999999994</v>
      </c>
      <c r="BB1054" s="140">
        <f t="shared" si="69"/>
        <v>24.922799999999999</v>
      </c>
      <c r="BC1054" s="118">
        <v>23</v>
      </c>
      <c r="BD1054" s="139">
        <f t="shared" si="70"/>
        <v>5.7960000000000003</v>
      </c>
      <c r="BE1054" s="118">
        <v>36.5</v>
      </c>
      <c r="BF1054" s="139">
        <f t="shared" si="71"/>
        <v>9.1980000000000004</v>
      </c>
      <c r="BG1054" s="118">
        <v>39.4</v>
      </c>
      <c r="BH1054" s="139">
        <f t="shared" si="72"/>
        <v>9.928799999999999</v>
      </c>
      <c r="BI1054" s="140">
        <v>1.8</v>
      </c>
      <c r="BJ1054" s="117" t="s">
        <v>792</v>
      </c>
      <c r="BP1054" s="112"/>
      <c r="BQ1054" s="112"/>
      <c r="BR1054" s="112"/>
      <c r="BS1054" s="112"/>
      <c r="BT1054" s="112"/>
      <c r="BU1054" s="116"/>
      <c r="BV1054" s="138">
        <v>0.20399999999999999</v>
      </c>
      <c r="BX1054" s="137">
        <v>1.3262214396433438</v>
      </c>
      <c r="BY1054" s="136">
        <v>0.19880639999999999</v>
      </c>
    </row>
    <row r="1055" spans="1:77">
      <c r="A1055" s="116">
        <v>303</v>
      </c>
      <c r="B1055" s="116">
        <f>COUNTIFS($D$2:D1055,D1055,$F$2:F1055,F1055)</f>
        <v>1</v>
      </c>
      <c r="C1055" s="189">
        <v>11796</v>
      </c>
      <c r="D1055" s="154" t="s">
        <v>1168</v>
      </c>
      <c r="E1055" s="152" t="s">
        <v>992</v>
      </c>
      <c r="F1055" s="152" t="s">
        <v>1167</v>
      </c>
      <c r="G1055" s="152">
        <f t="shared" si="73"/>
        <v>60</v>
      </c>
      <c r="H1055" s="152" t="s">
        <v>1166</v>
      </c>
      <c r="I1055" s="152" t="s">
        <v>164</v>
      </c>
      <c r="J1055" s="153" t="s">
        <v>812</v>
      </c>
      <c r="K1055" s="152" t="s">
        <v>670</v>
      </c>
      <c r="L1055" s="152">
        <v>7</v>
      </c>
      <c r="M1055" s="152" t="s">
        <v>885</v>
      </c>
      <c r="N1055" s="152" t="s">
        <v>822</v>
      </c>
      <c r="P1055" s="152" t="s">
        <v>1160</v>
      </c>
      <c r="S1055" s="152"/>
      <c r="T1055" s="151" t="s">
        <v>820</v>
      </c>
      <c r="U1055" s="151"/>
      <c r="V1055" s="195" t="s">
        <v>1127</v>
      </c>
      <c r="W1055" s="196"/>
      <c r="X1055" s="195"/>
      <c r="Y1055" s="195"/>
      <c r="Z1055" s="116"/>
      <c r="AA1055" s="116" t="s">
        <v>811</v>
      </c>
      <c r="AC1055" s="148">
        <v>159</v>
      </c>
      <c r="AD1055" s="148">
        <v>1100</v>
      </c>
      <c r="AE1055" s="112"/>
      <c r="AF1055" s="112"/>
      <c r="AG1055" s="112" t="s">
        <v>781</v>
      </c>
      <c r="AH1055" s="147">
        <v>54.7</v>
      </c>
      <c r="AI1055" s="146">
        <v>29.1</v>
      </c>
      <c r="AJ1055" s="145">
        <v>15.5</v>
      </c>
      <c r="AK1055" s="116">
        <v>49.3</v>
      </c>
      <c r="AL1055" s="144">
        <v>2.2999999999999998</v>
      </c>
      <c r="AM1055" s="139">
        <v>4.0999999999999996</v>
      </c>
      <c r="AN1055" s="116" t="s">
        <v>124</v>
      </c>
      <c r="AO1055" s="122">
        <v>23.3</v>
      </c>
      <c r="AP1055" s="119" t="s">
        <v>124</v>
      </c>
      <c r="AQ1055" s="139">
        <v>39.700000000000003</v>
      </c>
      <c r="AR1055" s="116">
        <v>60.1</v>
      </c>
      <c r="AS1055" s="142">
        <f t="shared" si="66"/>
        <v>0.66056572379367728</v>
      </c>
      <c r="AT1055" s="141">
        <v>0.3</v>
      </c>
      <c r="AU1055" s="116" t="s">
        <v>124</v>
      </c>
      <c r="AV1055" s="116">
        <v>27</v>
      </c>
      <c r="AW1055" s="119">
        <v>34.799999999999997</v>
      </c>
      <c r="AX1055" s="140">
        <f t="shared" si="67"/>
        <v>17.198100000000004</v>
      </c>
      <c r="AY1055" s="118">
        <v>89</v>
      </c>
      <c r="AZ1055" s="118">
        <v>7009</v>
      </c>
      <c r="BA1055" s="140">
        <f t="shared" si="68"/>
        <v>11</v>
      </c>
      <c r="BB1055" s="140">
        <f t="shared" si="69"/>
        <v>28.488900000000001</v>
      </c>
      <c r="BC1055" s="118">
        <v>30.5</v>
      </c>
      <c r="BD1055" s="139">
        <f t="shared" si="70"/>
        <v>8.8755000000000006</v>
      </c>
      <c r="BE1055" s="118">
        <v>28.6</v>
      </c>
      <c r="BF1055" s="139">
        <f t="shared" si="71"/>
        <v>8.3226000000000013</v>
      </c>
      <c r="BG1055" s="118">
        <v>38.799999999999997</v>
      </c>
      <c r="BH1055" s="139">
        <f t="shared" si="72"/>
        <v>11.290799999999999</v>
      </c>
      <c r="BI1055" s="140">
        <v>0.2</v>
      </c>
      <c r="BJ1055" s="117" t="s">
        <v>793</v>
      </c>
      <c r="BP1055" s="112"/>
      <c r="BQ1055" s="112"/>
      <c r="BR1055" s="112"/>
      <c r="BS1055" s="112"/>
      <c r="BT1055" s="112"/>
      <c r="BU1055" s="116"/>
      <c r="BV1055" s="138">
        <v>0.159</v>
      </c>
      <c r="BX1055" s="137">
        <v>1.1075660893345487</v>
      </c>
      <c r="BY1055" s="136">
        <v>8.5293000000000008E-2</v>
      </c>
    </row>
    <row r="1056" spans="1:77">
      <c r="A1056" s="116">
        <v>309</v>
      </c>
      <c r="B1056" s="116">
        <f>COUNTIFS($D$2:D1056,D1056,$F$2:F1056,F1056)</f>
        <v>1</v>
      </c>
      <c r="C1056" s="189">
        <v>11803</v>
      </c>
      <c r="D1056" s="154" t="s">
        <v>1165</v>
      </c>
      <c r="E1056" s="152" t="s">
        <v>1164</v>
      </c>
      <c r="F1056" s="152" t="s">
        <v>1163</v>
      </c>
      <c r="G1056" s="152">
        <f t="shared" si="73"/>
        <v>23</v>
      </c>
      <c r="H1056" s="152" t="s">
        <v>1162</v>
      </c>
      <c r="I1056" s="152" t="s">
        <v>1161</v>
      </c>
      <c r="J1056" s="153" t="s">
        <v>812</v>
      </c>
      <c r="K1056" s="152" t="s">
        <v>670</v>
      </c>
      <c r="L1056" s="152">
        <v>17</v>
      </c>
      <c r="M1056" s="152">
        <v>9</v>
      </c>
      <c r="N1056" s="152" t="s">
        <v>409</v>
      </c>
      <c r="P1056" s="152" t="s">
        <v>1160</v>
      </c>
      <c r="S1056" s="152"/>
      <c r="T1056" s="151" t="s">
        <v>820</v>
      </c>
      <c r="U1056" s="151"/>
      <c r="V1056" s="195" t="s">
        <v>1127</v>
      </c>
      <c r="W1056" s="196"/>
      <c r="X1056" s="195"/>
      <c r="Y1056" s="195"/>
      <c r="Z1056" s="116"/>
      <c r="AA1056" s="116" t="s">
        <v>811</v>
      </c>
      <c r="AC1056" s="148">
        <v>829</v>
      </c>
      <c r="AD1056" s="148">
        <v>14000</v>
      </c>
      <c r="AE1056" s="112"/>
      <c r="AF1056" s="112"/>
      <c r="AG1056" s="112" t="s">
        <v>777</v>
      </c>
      <c r="AH1056" s="147">
        <v>26.4</v>
      </c>
      <c r="AI1056" s="146">
        <v>28.1</v>
      </c>
      <c r="AJ1056" s="145">
        <v>44.4</v>
      </c>
      <c r="AK1056" s="116">
        <v>21.6</v>
      </c>
      <c r="AL1056" s="144">
        <v>2.2999999999999998</v>
      </c>
      <c r="AM1056" s="139">
        <v>8.8000000000000007</v>
      </c>
      <c r="AN1056" s="116" t="s">
        <v>124</v>
      </c>
      <c r="AO1056" s="122">
        <v>7</v>
      </c>
      <c r="AP1056" s="119" t="s">
        <v>124</v>
      </c>
      <c r="AQ1056" s="139">
        <v>68</v>
      </c>
      <c r="AR1056" s="116">
        <v>32</v>
      </c>
      <c r="AS1056" s="142">
        <f t="shared" si="66"/>
        <v>2.125</v>
      </c>
      <c r="AT1056" s="141">
        <v>0.4</v>
      </c>
      <c r="AU1056" s="116" t="s">
        <v>124</v>
      </c>
      <c r="AV1056" s="116">
        <v>24.8</v>
      </c>
      <c r="AW1056" s="119">
        <v>26.2</v>
      </c>
      <c r="AX1056" s="140">
        <f t="shared" si="67"/>
        <v>6.6316000000000006</v>
      </c>
      <c r="AY1056" s="118">
        <v>88</v>
      </c>
      <c r="AZ1056" s="118">
        <v>7679</v>
      </c>
      <c r="BA1056" s="140">
        <f t="shared" si="68"/>
        <v>12</v>
      </c>
      <c r="BB1056" s="140">
        <f t="shared" si="69"/>
        <v>27.9876</v>
      </c>
      <c r="BC1056" s="118">
        <v>3.3</v>
      </c>
      <c r="BD1056" s="139">
        <f t="shared" si="70"/>
        <v>0.92730000000000001</v>
      </c>
      <c r="BE1056" s="118">
        <v>20.3</v>
      </c>
      <c r="BF1056" s="139">
        <f t="shared" si="71"/>
        <v>5.7043000000000008</v>
      </c>
      <c r="BG1056" s="118">
        <v>76</v>
      </c>
      <c r="BH1056" s="139">
        <f t="shared" si="72"/>
        <v>21.355999999999998</v>
      </c>
      <c r="BI1056" s="140">
        <v>1.8</v>
      </c>
      <c r="BJ1056" s="117" t="s">
        <v>786</v>
      </c>
      <c r="BP1056" s="112"/>
      <c r="BQ1056" s="112"/>
      <c r="BR1056" s="112"/>
      <c r="BS1056" s="112"/>
      <c r="BT1056" s="112"/>
      <c r="BU1056" s="116"/>
      <c r="BV1056" s="138">
        <v>0.82899999999999996</v>
      </c>
      <c r="BX1056" s="137">
        <v>0.48918225155848916</v>
      </c>
      <c r="BY1056" s="136">
        <v>0.51161465968586395</v>
      </c>
    </row>
    <row r="1057" spans="1:77">
      <c r="A1057" s="116">
        <v>310</v>
      </c>
      <c r="B1057" s="116">
        <f>COUNTIFS($D$2:D1057,D1057,$F$2:F1057,F1057)</f>
        <v>1</v>
      </c>
      <c r="C1057" s="189">
        <v>11808</v>
      </c>
      <c r="D1057" s="154" t="s">
        <v>841</v>
      </c>
      <c r="E1057" s="152" t="s">
        <v>816</v>
      </c>
      <c r="F1057" s="152" t="s">
        <v>840</v>
      </c>
      <c r="G1057" s="152">
        <f t="shared" si="73"/>
        <v>74</v>
      </c>
      <c r="H1057" s="152" t="s">
        <v>1157</v>
      </c>
      <c r="I1057" s="152" t="s">
        <v>995</v>
      </c>
      <c r="J1057" s="153" t="s">
        <v>812</v>
      </c>
      <c r="K1057" s="152" t="s">
        <v>670</v>
      </c>
      <c r="L1057" s="152">
        <v>7</v>
      </c>
      <c r="M1057" s="152" t="s">
        <v>828</v>
      </c>
      <c r="N1057" s="152" t="s">
        <v>409</v>
      </c>
      <c r="P1057" s="152" t="s">
        <v>1159</v>
      </c>
      <c r="S1057" s="152"/>
      <c r="T1057" s="151" t="s">
        <v>820</v>
      </c>
      <c r="U1057" s="151"/>
      <c r="V1057" s="195" t="s">
        <v>1127</v>
      </c>
      <c r="W1057" s="196"/>
      <c r="X1057" s="195"/>
      <c r="Y1057" s="195"/>
      <c r="Z1057" s="116"/>
      <c r="AA1057" s="116" t="s">
        <v>811</v>
      </c>
      <c r="AC1057" s="148">
        <v>84</v>
      </c>
      <c r="AD1057" s="148">
        <v>600</v>
      </c>
      <c r="AE1057" s="112"/>
      <c r="AF1057" s="112"/>
      <c r="AG1057" s="112" t="s">
        <v>777</v>
      </c>
      <c r="AH1057" s="147">
        <v>53.9</v>
      </c>
      <c r="AI1057" s="146">
        <v>44.7</v>
      </c>
      <c r="AJ1057" s="145">
        <v>1.2</v>
      </c>
      <c r="AK1057" s="116">
        <v>49.9</v>
      </c>
      <c r="AL1057" s="144">
        <v>1.3</v>
      </c>
      <c r="AM1057" s="139">
        <v>2.4</v>
      </c>
      <c r="AN1057" s="116" t="s">
        <v>124</v>
      </c>
      <c r="AO1057" s="122">
        <v>34.4</v>
      </c>
      <c r="AP1057" s="119" t="s">
        <v>124</v>
      </c>
      <c r="AQ1057" s="139">
        <v>58.6</v>
      </c>
      <c r="AR1057" s="116">
        <v>41.4</v>
      </c>
      <c r="AS1057" s="142">
        <f t="shared" si="66"/>
        <v>1.4154589371980677</v>
      </c>
      <c r="AT1057" s="141">
        <v>0.2</v>
      </c>
      <c r="AU1057" s="116" t="s">
        <v>124</v>
      </c>
      <c r="AV1057" s="116">
        <v>41.8</v>
      </c>
      <c r="AW1057" s="119">
        <v>54.8</v>
      </c>
      <c r="AX1057" s="140">
        <f t="shared" si="67"/>
        <v>17.9694</v>
      </c>
      <c r="AY1057" s="118">
        <v>90.2</v>
      </c>
      <c r="AZ1057" s="118">
        <v>5628</v>
      </c>
      <c r="BA1057" s="140">
        <f t="shared" si="68"/>
        <v>9.7999999999999972</v>
      </c>
      <c r="BB1057" s="140">
        <f t="shared" si="69"/>
        <v>44.297699999999999</v>
      </c>
      <c r="BC1057" s="118">
        <v>7.2</v>
      </c>
      <c r="BD1057" s="139">
        <f t="shared" si="70"/>
        <v>3.2184000000000004</v>
      </c>
      <c r="BE1057" s="118">
        <v>33</v>
      </c>
      <c r="BF1057" s="139">
        <f t="shared" si="71"/>
        <v>14.751000000000001</v>
      </c>
      <c r="BG1057" s="118">
        <v>58.9</v>
      </c>
      <c r="BH1057" s="139">
        <f t="shared" si="72"/>
        <v>26.328299999999999</v>
      </c>
      <c r="BI1057" s="140">
        <v>0.2</v>
      </c>
      <c r="BJ1057" s="117" t="s">
        <v>793</v>
      </c>
      <c r="BP1057" s="112"/>
      <c r="BQ1057" s="112"/>
      <c r="BR1057" s="112"/>
      <c r="BS1057" s="112"/>
      <c r="BT1057" s="112"/>
      <c r="BU1057" s="116"/>
      <c r="BV1057" s="138">
        <v>8.4000000000000005E-2</v>
      </c>
      <c r="BX1057" s="137">
        <v>27.723690310616597</v>
      </c>
      <c r="BY1057" s="136">
        <v>8.3959199999999998E-2</v>
      </c>
    </row>
    <row r="1058" spans="1:77">
      <c r="A1058" s="116">
        <v>311</v>
      </c>
      <c r="B1058" s="116">
        <f>COUNTIFS($D$2:D1058,D1058,$F$2:F1058,F1058)</f>
        <v>1</v>
      </c>
      <c r="C1058" s="189">
        <v>11809</v>
      </c>
      <c r="D1058" s="154" t="s">
        <v>884</v>
      </c>
      <c r="E1058" s="152" t="s">
        <v>816</v>
      </c>
      <c r="F1058" s="152" t="s">
        <v>1158</v>
      </c>
      <c r="G1058" s="152">
        <f t="shared" si="73"/>
        <v>74</v>
      </c>
      <c r="H1058" s="152" t="s">
        <v>1157</v>
      </c>
      <c r="I1058" s="152" t="s">
        <v>60</v>
      </c>
      <c r="J1058" s="153" t="s">
        <v>812</v>
      </c>
      <c r="K1058" s="152" t="s">
        <v>670</v>
      </c>
      <c r="L1058" s="152">
        <v>6</v>
      </c>
      <c r="M1058" s="152" t="s">
        <v>828</v>
      </c>
      <c r="N1058" s="152" t="s">
        <v>409</v>
      </c>
      <c r="P1058" s="152" t="s">
        <v>1053</v>
      </c>
      <c r="S1058" s="152"/>
      <c r="T1058" s="151" t="s">
        <v>820</v>
      </c>
      <c r="U1058" s="151"/>
      <c r="V1058" s="195" t="s">
        <v>1127</v>
      </c>
      <c r="W1058" s="196"/>
      <c r="X1058" s="195"/>
      <c r="Y1058" s="195"/>
      <c r="Z1058" s="116"/>
      <c r="AA1058" s="116" t="s">
        <v>811</v>
      </c>
      <c r="AC1058" s="148">
        <v>127</v>
      </c>
      <c r="AD1058" s="148">
        <v>760</v>
      </c>
      <c r="AE1058" s="112"/>
      <c r="AF1058" s="112"/>
      <c r="AG1058" s="112" t="s">
        <v>777</v>
      </c>
      <c r="AH1058" s="147">
        <v>51.6</v>
      </c>
      <c r="AI1058" s="146">
        <v>47.3</v>
      </c>
      <c r="AJ1058" s="145">
        <v>1.1000000000000001</v>
      </c>
      <c r="AK1058" s="116">
        <v>42.5</v>
      </c>
      <c r="AL1058" s="144">
        <v>2.1</v>
      </c>
      <c r="AM1058" s="139">
        <v>4.0999999999999996</v>
      </c>
      <c r="AN1058" s="116" t="s">
        <v>124</v>
      </c>
      <c r="AO1058" s="122">
        <v>38.299999999999997</v>
      </c>
      <c r="AP1058" s="119" t="s">
        <v>124</v>
      </c>
      <c r="AQ1058" s="139">
        <v>54.5</v>
      </c>
      <c r="AR1058" s="116">
        <v>45.6</v>
      </c>
      <c r="AS1058" s="142">
        <f t="shared" si="66"/>
        <v>1.1951754385964912</v>
      </c>
      <c r="AT1058" s="141">
        <v>0.2</v>
      </c>
      <c r="AU1058" s="116" t="s">
        <v>124</v>
      </c>
      <c r="AV1058" s="116">
        <v>24.4</v>
      </c>
      <c r="AW1058" s="119">
        <v>47.6</v>
      </c>
      <c r="AX1058" s="140">
        <f t="shared" si="67"/>
        <v>15.325199999999999</v>
      </c>
      <c r="AY1058" s="118">
        <v>90.9</v>
      </c>
      <c r="AZ1058" s="118">
        <v>6534</v>
      </c>
      <c r="BA1058" s="140">
        <f t="shared" si="68"/>
        <v>9.0999999999999943</v>
      </c>
      <c r="BB1058" s="140">
        <f t="shared" si="69"/>
        <v>46.968899999999998</v>
      </c>
      <c r="BC1058" s="118">
        <v>17.399999999999999</v>
      </c>
      <c r="BD1058" s="139">
        <f t="shared" si="70"/>
        <v>8.2301999999999982</v>
      </c>
      <c r="BE1058" s="118">
        <v>15</v>
      </c>
      <c r="BF1058" s="139">
        <f t="shared" si="71"/>
        <v>7.0949999999999998</v>
      </c>
      <c r="BG1058" s="118">
        <v>66.900000000000006</v>
      </c>
      <c r="BH1058" s="139">
        <f t="shared" si="72"/>
        <v>31.643699999999999</v>
      </c>
      <c r="BI1058" s="140">
        <v>1.7</v>
      </c>
      <c r="BJ1058" s="117" t="s">
        <v>793</v>
      </c>
      <c r="BP1058" s="112"/>
      <c r="BQ1058" s="112"/>
      <c r="BR1058" s="112"/>
      <c r="BS1058" s="112"/>
      <c r="BT1058" s="112"/>
      <c r="BU1058" s="116"/>
      <c r="BV1058" s="138">
        <v>0.127</v>
      </c>
      <c r="BX1058" s="137">
        <v>30.934515688949521</v>
      </c>
      <c r="BY1058" s="136">
        <v>0.12734280000000001</v>
      </c>
    </row>
    <row r="1059" spans="1:77">
      <c r="A1059" s="116">
        <v>285</v>
      </c>
      <c r="B1059" s="116">
        <f>COUNTIFS($D$2:D1059,D1059,$F$2:F1059,F1059)</f>
        <v>1</v>
      </c>
      <c r="C1059" s="189">
        <v>11718</v>
      </c>
      <c r="D1059" s="154" t="s">
        <v>1156</v>
      </c>
      <c r="E1059" s="152" t="s">
        <v>888</v>
      </c>
      <c r="F1059" s="152" t="s">
        <v>1155</v>
      </c>
      <c r="G1059" s="152">
        <f t="shared" si="73"/>
        <v>63</v>
      </c>
      <c r="H1059" s="152" t="s">
        <v>1154</v>
      </c>
      <c r="I1059" s="152" t="s">
        <v>977</v>
      </c>
      <c r="J1059" s="153" t="s">
        <v>812</v>
      </c>
      <c r="K1059" s="152" t="s">
        <v>670</v>
      </c>
      <c r="L1059" s="152">
        <v>7.5</v>
      </c>
      <c r="M1059" s="152" t="s">
        <v>828</v>
      </c>
      <c r="N1059" s="152" t="s">
        <v>409</v>
      </c>
      <c r="P1059" s="152" t="s">
        <v>1153</v>
      </c>
      <c r="S1059" s="152" t="s">
        <v>1152</v>
      </c>
      <c r="T1059" s="151" t="s">
        <v>820</v>
      </c>
      <c r="U1059" s="151"/>
      <c r="V1059" s="195" t="s">
        <v>1127</v>
      </c>
      <c r="W1059" s="196"/>
      <c r="X1059" s="195"/>
      <c r="Y1059" s="195"/>
      <c r="Z1059" s="116"/>
      <c r="AA1059" s="116" t="s">
        <v>842</v>
      </c>
      <c r="AC1059" s="148">
        <v>1473</v>
      </c>
      <c r="AD1059" s="148">
        <v>11000</v>
      </c>
      <c r="AE1059" s="112"/>
      <c r="AF1059" s="112"/>
      <c r="AG1059" s="112" t="s">
        <v>777</v>
      </c>
      <c r="AH1059" s="147">
        <v>50.2</v>
      </c>
      <c r="AI1059" s="146">
        <v>9.9</v>
      </c>
      <c r="AJ1059" s="145">
        <v>39.5</v>
      </c>
      <c r="AK1059" s="116">
        <v>46.1</v>
      </c>
      <c r="AL1059" s="144">
        <v>0.8</v>
      </c>
      <c r="AM1059" s="139">
        <v>1.6</v>
      </c>
      <c r="AN1059" s="116" t="s">
        <v>124</v>
      </c>
      <c r="AO1059" s="122">
        <v>19.899999999999999</v>
      </c>
      <c r="AP1059" s="119" t="s">
        <v>124</v>
      </c>
      <c r="AQ1059" s="139">
        <v>84.3</v>
      </c>
      <c r="AR1059" s="116">
        <v>15.7</v>
      </c>
      <c r="AS1059" s="142">
        <f t="shared" si="66"/>
        <v>5.369426751592357</v>
      </c>
      <c r="AT1059" s="141">
        <v>3.4</v>
      </c>
      <c r="AU1059" s="116" t="s">
        <v>124</v>
      </c>
      <c r="AV1059" s="116">
        <v>46.5</v>
      </c>
      <c r="AW1059" s="119">
        <v>55.9</v>
      </c>
      <c r="AX1059" s="140">
        <f t="shared" si="67"/>
        <v>6.3162000000000011</v>
      </c>
      <c r="AY1059" s="118">
        <v>87.3</v>
      </c>
      <c r="AZ1059" s="118">
        <v>15807</v>
      </c>
      <c r="BA1059" s="140">
        <f t="shared" si="68"/>
        <v>12.700000000000003</v>
      </c>
      <c r="BB1059" s="140">
        <f t="shared" si="69"/>
        <v>9.7119</v>
      </c>
      <c r="BC1059" s="118">
        <v>10.9</v>
      </c>
      <c r="BD1059" s="139">
        <f t="shared" si="70"/>
        <v>1.0791000000000002</v>
      </c>
      <c r="BE1059" s="118">
        <v>52.9</v>
      </c>
      <c r="BF1059" s="139">
        <f t="shared" si="71"/>
        <v>5.2371000000000008</v>
      </c>
      <c r="BG1059" s="118">
        <v>34.299999999999997</v>
      </c>
      <c r="BH1059" s="139">
        <f t="shared" si="72"/>
        <v>3.3956999999999997</v>
      </c>
      <c r="BI1059" s="140">
        <v>0.14000000000000001</v>
      </c>
      <c r="BJ1059" s="117" t="s">
        <v>790</v>
      </c>
      <c r="BP1059" s="112"/>
      <c r="BQ1059" s="112"/>
      <c r="BR1059" s="112"/>
      <c r="BS1059" s="112"/>
      <c r="BT1059" s="112"/>
      <c r="BU1059" s="116"/>
      <c r="BV1059" s="138">
        <v>1.4730000000000001</v>
      </c>
      <c r="BX1059" s="137">
        <v>32.385298917971348</v>
      </c>
      <c r="BY1059" s="136">
        <v>1.504386</v>
      </c>
    </row>
    <row r="1060" spans="1:77">
      <c r="A1060" s="116">
        <v>312</v>
      </c>
      <c r="B1060" s="116">
        <f>COUNTIFS($D$2:D1060,D1060,$F$2:F1060,F1060)</f>
        <v>2</v>
      </c>
      <c r="C1060" s="189">
        <v>11818</v>
      </c>
      <c r="D1060" s="154" t="s">
        <v>1151</v>
      </c>
      <c r="E1060" s="152" t="s">
        <v>1150</v>
      </c>
      <c r="F1060" s="152" t="s">
        <v>1149</v>
      </c>
      <c r="G1060" s="152">
        <f t="shared" si="73"/>
        <v>53</v>
      </c>
      <c r="H1060" s="152" t="s">
        <v>1133</v>
      </c>
      <c r="I1060" s="152" t="s">
        <v>1148</v>
      </c>
      <c r="J1060" s="153" t="s">
        <v>812</v>
      </c>
      <c r="K1060" s="152" t="s">
        <v>670</v>
      </c>
      <c r="L1060" s="152">
        <v>6</v>
      </c>
      <c r="M1060" s="152" t="s">
        <v>881</v>
      </c>
      <c r="N1060" s="152" t="s">
        <v>409</v>
      </c>
      <c r="P1060" s="152" t="s">
        <v>1053</v>
      </c>
      <c r="S1060" s="152"/>
      <c r="T1060" s="151" t="s">
        <v>820</v>
      </c>
      <c r="U1060" s="151"/>
      <c r="V1060" s="195" t="s">
        <v>1127</v>
      </c>
      <c r="W1060" s="196"/>
      <c r="X1060" s="195"/>
      <c r="Y1060" s="195"/>
      <c r="Z1060" s="116"/>
      <c r="AA1060" s="116" t="s">
        <v>901</v>
      </c>
      <c r="AC1060" s="148">
        <v>5296</v>
      </c>
      <c r="AD1060" s="148">
        <v>31000</v>
      </c>
      <c r="AE1060" s="112"/>
      <c r="AF1060" s="112"/>
      <c r="AG1060" s="112" t="s">
        <v>777</v>
      </c>
      <c r="AH1060" s="147">
        <v>8</v>
      </c>
      <c r="AI1060" s="146">
        <v>6.4</v>
      </c>
      <c r="AJ1060" s="145">
        <v>85.5</v>
      </c>
      <c r="AK1060" s="116">
        <v>7.3</v>
      </c>
      <c r="AL1060" s="144">
        <v>0.5</v>
      </c>
      <c r="AM1060" s="139">
        <v>5.6</v>
      </c>
      <c r="AN1060" s="116" t="s">
        <v>124</v>
      </c>
      <c r="AO1060" s="122">
        <v>7.7</v>
      </c>
      <c r="AP1060" s="119" t="s">
        <v>124</v>
      </c>
      <c r="AQ1060" s="139">
        <v>77.8</v>
      </c>
      <c r="AR1060" s="116">
        <v>22.2</v>
      </c>
      <c r="AS1060" s="142">
        <f t="shared" si="66"/>
        <v>3.5045045045045047</v>
      </c>
      <c r="AT1060" s="141">
        <v>0.4</v>
      </c>
      <c r="AU1060" s="116" t="s">
        <v>124</v>
      </c>
      <c r="AV1060" s="116">
        <v>34</v>
      </c>
      <c r="AW1060" s="119">
        <v>36.1</v>
      </c>
      <c r="AX1060" s="140">
        <f t="shared" si="67"/>
        <v>5.4783999999999997</v>
      </c>
      <c r="AY1060" s="118">
        <v>93.5</v>
      </c>
      <c r="AZ1060" s="118">
        <v>13740</v>
      </c>
      <c r="BA1060" s="140">
        <f t="shared" si="68"/>
        <v>6.5</v>
      </c>
      <c r="BB1060" s="140">
        <f t="shared" si="69"/>
        <v>6.3296000000000001</v>
      </c>
      <c r="BC1060" s="118">
        <v>14</v>
      </c>
      <c r="BD1060" s="139">
        <f t="shared" si="70"/>
        <v>0.89600000000000013</v>
      </c>
      <c r="BE1060" s="118">
        <v>71.599999999999994</v>
      </c>
      <c r="BF1060" s="139">
        <f t="shared" si="71"/>
        <v>4.5823999999999998</v>
      </c>
      <c r="BG1060" s="118">
        <v>13.3</v>
      </c>
      <c r="BH1060" s="139">
        <f t="shared" si="72"/>
        <v>0.85120000000000007</v>
      </c>
      <c r="BI1060" s="140">
        <v>0.05</v>
      </c>
      <c r="BJ1060" s="117" t="s">
        <v>778</v>
      </c>
      <c r="BP1060" s="112"/>
      <c r="BQ1060" s="112"/>
      <c r="BR1060" s="112"/>
      <c r="BS1060" s="112"/>
      <c r="BT1060" s="112"/>
      <c r="BU1060" s="116"/>
      <c r="BV1060" s="138">
        <v>5.2960000000000003</v>
      </c>
      <c r="BX1060" s="137">
        <v>72.334905660377359</v>
      </c>
      <c r="BY1060" s="136">
        <v>5.1672815999999999</v>
      </c>
    </row>
    <row r="1061" spans="1:77">
      <c r="A1061" s="116">
        <v>313</v>
      </c>
      <c r="B1061" s="116">
        <f>COUNTIFS($D$2:D1061,D1061,$F$2:F1061,F1061)</f>
        <v>1</v>
      </c>
      <c r="C1061" s="189">
        <v>11819</v>
      </c>
      <c r="D1061" s="154" t="s">
        <v>1147</v>
      </c>
      <c r="E1061" s="152" t="s">
        <v>1146</v>
      </c>
      <c r="F1061" s="152" t="s">
        <v>1145</v>
      </c>
      <c r="G1061" s="152">
        <f t="shared" si="73"/>
        <v>78</v>
      </c>
      <c r="H1061" s="152" t="s">
        <v>1133</v>
      </c>
      <c r="I1061" s="152" t="s">
        <v>1144</v>
      </c>
      <c r="J1061" s="153" t="s">
        <v>812</v>
      </c>
      <c r="K1061" s="152" t="s">
        <v>670</v>
      </c>
      <c r="L1061" s="152">
        <v>55</v>
      </c>
      <c r="M1061" s="152" t="s">
        <v>881</v>
      </c>
      <c r="N1061" s="152" t="s">
        <v>822</v>
      </c>
      <c r="P1061" s="152" t="s">
        <v>1053</v>
      </c>
      <c r="S1061" s="152"/>
      <c r="T1061" s="151" t="s">
        <v>820</v>
      </c>
      <c r="U1061" s="151"/>
      <c r="V1061" s="195" t="s">
        <v>1127</v>
      </c>
      <c r="W1061" s="196"/>
      <c r="X1061" s="195"/>
      <c r="Y1061" s="195"/>
      <c r="Z1061" s="116"/>
      <c r="AA1061" s="116" t="s">
        <v>901</v>
      </c>
      <c r="AC1061" s="148">
        <v>244</v>
      </c>
      <c r="AD1061" s="148">
        <v>13000</v>
      </c>
      <c r="AE1061" s="112"/>
      <c r="AF1061" s="112"/>
      <c r="AG1061" s="112" t="s">
        <v>1005</v>
      </c>
      <c r="AH1061" s="147">
        <v>48.8</v>
      </c>
      <c r="AI1061" s="146">
        <v>20.399999999999999</v>
      </c>
      <c r="AJ1061" s="145">
        <v>30.1</v>
      </c>
      <c r="AK1061" s="116">
        <v>44</v>
      </c>
      <c r="AL1061" s="144">
        <v>1.1000000000000001</v>
      </c>
      <c r="AM1061" s="139">
        <v>2.2000000000000002</v>
      </c>
      <c r="AN1061" s="116" t="s">
        <v>124</v>
      </c>
      <c r="AO1061" s="122">
        <v>19.3</v>
      </c>
      <c r="AP1061" s="119" t="s">
        <v>124</v>
      </c>
      <c r="AQ1061" s="139">
        <v>67.900000000000006</v>
      </c>
      <c r="AR1061" s="116">
        <v>32.1</v>
      </c>
      <c r="AS1061" s="142">
        <f t="shared" si="66"/>
        <v>2.1152647975077881</v>
      </c>
      <c r="AT1061" s="141">
        <v>1.6</v>
      </c>
      <c r="AU1061" s="116" t="s">
        <v>124</v>
      </c>
      <c r="AV1061" s="116">
        <v>65.5</v>
      </c>
      <c r="AW1061" s="119">
        <v>72.599999999999994</v>
      </c>
      <c r="AX1061" s="140">
        <f t="shared" si="67"/>
        <v>6.9564000000000004</v>
      </c>
      <c r="AY1061" s="118">
        <v>76.7</v>
      </c>
      <c r="AZ1061" s="118">
        <v>9447</v>
      </c>
      <c r="BA1061" s="140">
        <f t="shared" si="68"/>
        <v>23.299999999999997</v>
      </c>
      <c r="BB1061" s="140">
        <f t="shared" si="69"/>
        <v>20.032800000000002</v>
      </c>
      <c r="BC1061" s="118">
        <v>7</v>
      </c>
      <c r="BD1061" s="139">
        <f t="shared" si="70"/>
        <v>1.4279999999999999</v>
      </c>
      <c r="BE1061" s="118">
        <v>27.1</v>
      </c>
      <c r="BF1061" s="139">
        <f t="shared" si="71"/>
        <v>5.5284000000000004</v>
      </c>
      <c r="BG1061" s="118">
        <v>64.099999999999994</v>
      </c>
      <c r="BH1061" s="139">
        <f t="shared" si="72"/>
        <v>13.0764</v>
      </c>
      <c r="BI1061" s="140">
        <v>0.8</v>
      </c>
      <c r="BJ1061" s="117" t="s">
        <v>780</v>
      </c>
      <c r="BP1061" s="112"/>
      <c r="BQ1061" s="112"/>
      <c r="BR1061" s="112"/>
      <c r="BS1061" s="112"/>
      <c r="BT1061" s="112"/>
      <c r="BU1061" s="116"/>
      <c r="BV1061" s="138">
        <v>0.24399999999999999</v>
      </c>
      <c r="BX1061" s="137">
        <v>6.9642570924827698</v>
      </c>
      <c r="BY1061" s="136">
        <v>0.24401519999999999</v>
      </c>
    </row>
    <row r="1062" spans="1:77">
      <c r="A1062" s="116">
        <v>314</v>
      </c>
      <c r="B1062" s="116">
        <f>COUNTIFS($D$2:D1062,D1062,$F$2:F1062,F1062)</f>
        <v>2</v>
      </c>
      <c r="C1062" s="189">
        <v>11820</v>
      </c>
      <c r="D1062" s="154" t="s">
        <v>1143</v>
      </c>
      <c r="E1062" s="152" t="s">
        <v>1001</v>
      </c>
      <c r="F1062" s="152" t="s">
        <v>1142</v>
      </c>
      <c r="G1062" s="152">
        <f t="shared" si="73"/>
        <v>60</v>
      </c>
      <c r="H1062" s="152" t="s">
        <v>1133</v>
      </c>
      <c r="I1062" s="152" t="s">
        <v>1141</v>
      </c>
      <c r="J1062" s="153" t="s">
        <v>812</v>
      </c>
      <c r="K1062" s="152" t="s">
        <v>670</v>
      </c>
      <c r="L1062" s="152">
        <v>19</v>
      </c>
      <c r="M1062" s="152" t="s">
        <v>881</v>
      </c>
      <c r="N1062" s="152" t="s">
        <v>409</v>
      </c>
      <c r="P1062" s="152" t="s">
        <v>1053</v>
      </c>
      <c r="S1062" s="152"/>
      <c r="T1062" s="151" t="s">
        <v>820</v>
      </c>
      <c r="U1062" s="151"/>
      <c r="V1062" s="195" t="s">
        <v>1127</v>
      </c>
      <c r="W1062" s="196"/>
      <c r="X1062" s="195"/>
      <c r="Y1062" s="195"/>
      <c r="Z1062" s="116"/>
      <c r="AA1062" s="116" t="s">
        <v>901</v>
      </c>
      <c r="AC1062" s="148">
        <v>276</v>
      </c>
      <c r="AD1062" s="148">
        <v>5200</v>
      </c>
      <c r="AE1062" s="112"/>
      <c r="AF1062" s="112"/>
      <c r="AG1062" s="112" t="s">
        <v>781</v>
      </c>
      <c r="AH1062" s="147">
        <v>42.8</v>
      </c>
      <c r="AI1062" s="146">
        <v>32.9</v>
      </c>
      <c r="AJ1062" s="145">
        <v>24</v>
      </c>
      <c r="AK1062" s="116">
        <v>35.6</v>
      </c>
      <c r="AL1062" s="144">
        <v>3.2</v>
      </c>
      <c r="AM1062" s="139">
        <v>7.6</v>
      </c>
      <c r="AN1062" s="116" t="s">
        <v>124</v>
      </c>
      <c r="AO1062" s="122">
        <v>13.6</v>
      </c>
      <c r="AP1062" s="119" t="s">
        <v>124</v>
      </c>
      <c r="AQ1062" s="139">
        <v>42.7</v>
      </c>
      <c r="AR1062" s="116">
        <v>57.3</v>
      </c>
      <c r="AS1062" s="142">
        <f t="shared" si="66"/>
        <v>0.74520069808027933</v>
      </c>
      <c r="AT1062" s="141">
        <v>0.8</v>
      </c>
      <c r="AU1062" s="116" t="s">
        <v>124</v>
      </c>
      <c r="AV1062" s="116">
        <v>49.5</v>
      </c>
      <c r="AW1062" s="119">
        <v>33.1</v>
      </c>
      <c r="AX1062" s="140">
        <f t="shared" si="67"/>
        <v>13.554799999999998</v>
      </c>
      <c r="AY1062" s="118">
        <v>91</v>
      </c>
      <c r="AZ1062" s="118">
        <v>6224</v>
      </c>
      <c r="BA1062" s="140">
        <f t="shared" si="68"/>
        <v>9</v>
      </c>
      <c r="BB1062" s="140">
        <f t="shared" si="69"/>
        <v>32.669699999999999</v>
      </c>
      <c r="BC1062" s="118">
        <v>13.5</v>
      </c>
      <c r="BD1062" s="139">
        <f t="shared" si="70"/>
        <v>4.4414999999999996</v>
      </c>
      <c r="BE1062" s="118">
        <v>27.7</v>
      </c>
      <c r="BF1062" s="139">
        <f t="shared" si="71"/>
        <v>9.1132999999999988</v>
      </c>
      <c r="BG1062" s="118">
        <v>58.1</v>
      </c>
      <c r="BH1062" s="139">
        <f t="shared" si="72"/>
        <v>19.114899999999999</v>
      </c>
      <c r="BI1062" s="140">
        <v>0.5</v>
      </c>
      <c r="BJ1062" s="117" t="s">
        <v>792</v>
      </c>
      <c r="BP1062" s="112"/>
      <c r="BQ1062" s="112"/>
      <c r="BR1062" s="112"/>
      <c r="BS1062" s="112"/>
      <c r="BT1062" s="112"/>
      <c r="BU1062" s="116"/>
      <c r="BV1062" s="138">
        <v>0.27600000000000002</v>
      </c>
      <c r="BX1062" s="137">
        <v>6.2652894808371844</v>
      </c>
      <c r="BY1062" s="136">
        <v>0.18870087463556851</v>
      </c>
    </row>
    <row r="1063" spans="1:77">
      <c r="A1063" s="116">
        <v>315</v>
      </c>
      <c r="B1063" s="116">
        <f>COUNTIFS($D$2:D1063,D1063,$F$2:F1063,F1063)</f>
        <v>1</v>
      </c>
      <c r="C1063" s="189">
        <v>11821</v>
      </c>
      <c r="D1063" s="154" t="s">
        <v>1140</v>
      </c>
      <c r="E1063" s="152" t="s">
        <v>1139</v>
      </c>
      <c r="F1063" s="152" t="s">
        <v>1138</v>
      </c>
      <c r="G1063" s="152">
        <f t="shared" si="73"/>
        <v>74</v>
      </c>
      <c r="H1063" s="152" t="s">
        <v>1133</v>
      </c>
      <c r="I1063" s="152" t="s">
        <v>1137</v>
      </c>
      <c r="J1063" s="153" t="s">
        <v>812</v>
      </c>
      <c r="K1063" s="152" t="s">
        <v>670</v>
      </c>
      <c r="L1063" s="152">
        <v>26</v>
      </c>
      <c r="M1063" s="152" t="s">
        <v>881</v>
      </c>
      <c r="N1063" s="152" t="s">
        <v>409</v>
      </c>
      <c r="P1063" s="152" t="s">
        <v>1053</v>
      </c>
      <c r="S1063" s="152"/>
      <c r="T1063" s="151" t="s">
        <v>820</v>
      </c>
      <c r="U1063" s="151"/>
      <c r="V1063" s="195" t="s">
        <v>1127</v>
      </c>
      <c r="W1063" s="196"/>
      <c r="X1063" s="195"/>
      <c r="Y1063" s="195"/>
      <c r="Z1063" s="116"/>
      <c r="AA1063" s="116" t="s">
        <v>901</v>
      </c>
      <c r="AC1063" s="148">
        <v>137</v>
      </c>
      <c r="AD1063" s="148">
        <v>3500</v>
      </c>
      <c r="AE1063" s="112"/>
      <c r="AF1063" s="112"/>
      <c r="AG1063" s="112" t="s">
        <v>777</v>
      </c>
      <c r="AH1063" s="147">
        <v>70.900000000000006</v>
      </c>
      <c r="AI1063" s="146">
        <v>17.8</v>
      </c>
      <c r="AJ1063" s="145">
        <v>10.7</v>
      </c>
      <c r="AK1063" s="116">
        <v>49.6</v>
      </c>
      <c r="AL1063" s="144">
        <v>10.3</v>
      </c>
      <c r="AM1063" s="139">
        <v>14.5</v>
      </c>
      <c r="AN1063" s="116" t="s">
        <v>124</v>
      </c>
      <c r="AO1063" s="122">
        <v>14.4</v>
      </c>
      <c r="AP1063" s="119" t="s">
        <v>124</v>
      </c>
      <c r="AQ1063" s="139">
        <v>37.200000000000003</v>
      </c>
      <c r="AR1063" s="116">
        <v>62.8</v>
      </c>
      <c r="AS1063" s="142">
        <f t="shared" si="66"/>
        <v>0.59235668789808926</v>
      </c>
      <c r="AT1063" s="141">
        <v>1.3</v>
      </c>
      <c r="AU1063" s="116" t="s">
        <v>124</v>
      </c>
      <c r="AV1063" s="116">
        <v>66.5</v>
      </c>
      <c r="AW1063" s="119">
        <v>76.2</v>
      </c>
      <c r="AX1063" s="140">
        <f t="shared" si="67"/>
        <v>6.141</v>
      </c>
      <c r="AY1063" s="118">
        <v>88.3</v>
      </c>
      <c r="AZ1063" s="118">
        <v>7989</v>
      </c>
      <c r="BA1063" s="140">
        <f t="shared" si="68"/>
        <v>11.700000000000003</v>
      </c>
      <c r="BB1063" s="140">
        <f t="shared" si="69"/>
        <v>17.657600000000002</v>
      </c>
      <c r="BC1063" s="118">
        <v>7.9</v>
      </c>
      <c r="BD1063" s="139">
        <f t="shared" si="70"/>
        <v>1.4062000000000001</v>
      </c>
      <c r="BE1063" s="118">
        <v>26.6</v>
      </c>
      <c r="BF1063" s="139">
        <f t="shared" si="71"/>
        <v>4.7347999999999999</v>
      </c>
      <c r="BG1063" s="118">
        <v>64.7</v>
      </c>
      <c r="BH1063" s="139">
        <f t="shared" si="72"/>
        <v>11.5166</v>
      </c>
      <c r="BI1063" s="140">
        <v>6.8</v>
      </c>
      <c r="BJ1063" s="117" t="s">
        <v>173</v>
      </c>
      <c r="BP1063" s="112"/>
      <c r="BQ1063" s="112"/>
      <c r="BR1063" s="112"/>
      <c r="BS1063" s="112"/>
      <c r="BT1063" s="112"/>
      <c r="BU1063" s="116"/>
      <c r="BV1063" s="138">
        <v>0.13700000000000001</v>
      </c>
      <c r="BX1063" s="137">
        <v>25.949705724986625</v>
      </c>
      <c r="BY1063" s="136">
        <v>0.136188</v>
      </c>
    </row>
    <row r="1064" spans="1:77">
      <c r="A1064" s="116">
        <v>316</v>
      </c>
      <c r="B1064" s="116">
        <f>COUNTIFS($D$2:D1064,D1064,$F$2:F1064,F1064)</f>
        <v>1</v>
      </c>
      <c r="C1064" s="189">
        <v>11823</v>
      </c>
      <c r="D1064" s="154" t="s">
        <v>1136</v>
      </c>
      <c r="E1064" s="152" t="s">
        <v>1135</v>
      </c>
      <c r="F1064" s="152" t="s">
        <v>1134</v>
      </c>
      <c r="G1064" s="152">
        <f t="shared" si="73"/>
        <v>76</v>
      </c>
      <c r="H1064" s="152" t="s">
        <v>1133</v>
      </c>
      <c r="I1064" s="152" t="s">
        <v>55</v>
      </c>
      <c r="J1064" s="194" t="s">
        <v>1031</v>
      </c>
      <c r="K1064" s="152" t="s">
        <v>670</v>
      </c>
      <c r="L1064" s="152">
        <v>3</v>
      </c>
      <c r="M1064" s="152" t="s">
        <v>919</v>
      </c>
      <c r="N1064" s="152" t="s">
        <v>409</v>
      </c>
      <c r="P1064" s="152" t="s">
        <v>1053</v>
      </c>
      <c r="S1064" s="152"/>
      <c r="T1064" s="151" t="s">
        <v>820</v>
      </c>
      <c r="U1064" s="151"/>
      <c r="V1064" s="195" t="s">
        <v>1127</v>
      </c>
      <c r="W1064" s="196"/>
      <c r="X1064" s="195"/>
      <c r="Y1064" s="195"/>
      <c r="Z1064" s="116"/>
      <c r="AA1064" s="116" t="s">
        <v>901</v>
      </c>
      <c r="AC1064" s="148">
        <v>119</v>
      </c>
      <c r="AD1064" s="148">
        <v>356</v>
      </c>
      <c r="AE1064" s="112"/>
      <c r="AF1064" s="112"/>
      <c r="AG1064" s="112" t="s">
        <v>787</v>
      </c>
      <c r="AH1064" s="147">
        <v>48.2</v>
      </c>
      <c r="AI1064" s="146">
        <v>50.5</v>
      </c>
      <c r="AJ1064" s="145">
        <v>1.1000000000000001</v>
      </c>
      <c r="AK1064" s="116">
        <v>22</v>
      </c>
      <c r="AL1064" s="144">
        <v>18.399999999999999</v>
      </c>
      <c r="AM1064" s="139">
        <v>38.200000000000003</v>
      </c>
      <c r="AN1064" s="116" t="s">
        <v>124</v>
      </c>
      <c r="AO1064" s="122">
        <v>12.7</v>
      </c>
      <c r="AP1064" s="119" t="s">
        <v>124</v>
      </c>
      <c r="AQ1064" s="139">
        <v>54.6</v>
      </c>
      <c r="AR1064" s="116">
        <v>45.4</v>
      </c>
      <c r="AS1064" s="142">
        <f t="shared" si="66"/>
        <v>1.2026431718061674</v>
      </c>
      <c r="AT1064" s="141">
        <v>0.7</v>
      </c>
      <c r="AU1064" s="116" t="s">
        <v>124</v>
      </c>
      <c r="AV1064" s="116">
        <v>72.2</v>
      </c>
      <c r="AW1064" s="119">
        <v>68.900000000000006</v>
      </c>
      <c r="AX1064" s="140">
        <f t="shared" si="67"/>
        <v>22.623999999999995</v>
      </c>
      <c r="AY1064" s="118">
        <v>89.7</v>
      </c>
      <c r="AZ1064" s="118">
        <v>9796</v>
      </c>
      <c r="BA1064" s="140">
        <f t="shared" si="68"/>
        <v>10.299999999999997</v>
      </c>
      <c r="BB1064" s="140">
        <f t="shared" si="69"/>
        <v>50.247500000000002</v>
      </c>
      <c r="BC1064" s="118">
        <v>17.399999999999999</v>
      </c>
      <c r="BD1064" s="139">
        <f t="shared" si="70"/>
        <v>8.786999999999999</v>
      </c>
      <c r="BE1064" s="118">
        <v>27.4</v>
      </c>
      <c r="BF1064" s="139">
        <f t="shared" si="71"/>
        <v>13.836999999999998</v>
      </c>
      <c r="BG1064" s="118">
        <v>54.7</v>
      </c>
      <c r="BH1064" s="139">
        <f t="shared" si="72"/>
        <v>27.623500000000003</v>
      </c>
      <c r="BI1064" s="140">
        <v>0.7</v>
      </c>
      <c r="BP1064" s="112"/>
      <c r="BQ1064" s="112"/>
      <c r="BR1064" s="112"/>
      <c r="BS1064" s="112"/>
      <c r="BT1064" s="112"/>
      <c r="BU1064" s="116"/>
      <c r="BV1064" s="138">
        <v>0.11899999999999999</v>
      </c>
      <c r="BX1064" s="137">
        <v>11.106601731601732</v>
      </c>
      <c r="BY1064" s="136">
        <v>0.11526839999999998</v>
      </c>
    </row>
    <row r="1065" spans="1:77">
      <c r="A1065" s="116">
        <v>317</v>
      </c>
      <c r="B1065" s="116">
        <f>COUNTIFS($D$2:D1065,D1065,$F$2:F1065,F1065)</f>
        <v>1</v>
      </c>
      <c r="C1065" s="189">
        <v>11827</v>
      </c>
      <c r="D1065" s="154" t="s">
        <v>1132</v>
      </c>
      <c r="E1065" s="152" t="s">
        <v>888</v>
      </c>
      <c r="F1065" s="152" t="s">
        <v>1131</v>
      </c>
      <c r="G1065" s="152">
        <f t="shared" si="73"/>
        <v>43</v>
      </c>
      <c r="H1065" s="152" t="s">
        <v>1129</v>
      </c>
      <c r="I1065" s="152" t="s">
        <v>622</v>
      </c>
      <c r="J1065" s="153" t="s">
        <v>812</v>
      </c>
      <c r="K1065" s="152" t="s">
        <v>670</v>
      </c>
      <c r="L1065" s="152">
        <v>4</v>
      </c>
      <c r="M1065" s="152" t="s">
        <v>881</v>
      </c>
      <c r="N1065" s="152" t="s">
        <v>409</v>
      </c>
      <c r="P1065" s="152" t="s">
        <v>1053</v>
      </c>
      <c r="S1065" s="152"/>
      <c r="T1065" s="151" t="s">
        <v>820</v>
      </c>
      <c r="U1065" s="151"/>
      <c r="V1065" s="195" t="s">
        <v>1127</v>
      </c>
      <c r="W1065" s="196"/>
      <c r="X1065" s="195"/>
      <c r="Y1065" s="195"/>
      <c r="Z1065" s="116" t="s">
        <v>1130</v>
      </c>
      <c r="AA1065" s="116" t="s">
        <v>811</v>
      </c>
      <c r="AC1065" s="148">
        <v>16063</v>
      </c>
      <c r="AD1065" s="148">
        <v>64000</v>
      </c>
      <c r="AE1065" s="112"/>
      <c r="AF1065" s="112"/>
      <c r="AG1065" s="112" t="s">
        <v>781</v>
      </c>
      <c r="AH1065" s="147">
        <v>5.4</v>
      </c>
      <c r="AI1065" s="146">
        <v>9.6999999999999993</v>
      </c>
      <c r="AJ1065" s="145">
        <v>83.5</v>
      </c>
      <c r="AK1065" s="116">
        <v>4.0999999999999996</v>
      </c>
      <c r="AL1065" s="144">
        <v>1.1000000000000001</v>
      </c>
      <c r="AM1065" s="139">
        <v>20.6</v>
      </c>
      <c r="AN1065" s="116" t="s">
        <v>124</v>
      </c>
      <c r="AO1065" s="122">
        <v>24.3</v>
      </c>
      <c r="AP1065" s="119" t="s">
        <v>124</v>
      </c>
      <c r="AQ1065" s="139">
        <v>54.1</v>
      </c>
      <c r="AR1065" s="116">
        <v>45.9</v>
      </c>
      <c r="AS1065" s="142">
        <f t="shared" si="66"/>
        <v>1.1786492374727668</v>
      </c>
      <c r="AT1065" s="141">
        <v>0.2</v>
      </c>
      <c r="AU1065" s="116" t="s">
        <v>124</v>
      </c>
      <c r="AV1065" s="116">
        <v>41.7</v>
      </c>
      <c r="AW1065" s="119">
        <v>53</v>
      </c>
      <c r="AX1065" s="140">
        <f t="shared" si="67"/>
        <v>7.9248999999999992</v>
      </c>
      <c r="AY1065" s="118">
        <v>83</v>
      </c>
      <c r="AZ1065" s="118">
        <v>18074</v>
      </c>
      <c r="BA1065" s="140">
        <f t="shared" si="68"/>
        <v>17</v>
      </c>
      <c r="BB1065" s="140">
        <f t="shared" si="69"/>
        <v>9.5835999999999988</v>
      </c>
      <c r="BC1065" s="118">
        <v>33.200000000000003</v>
      </c>
      <c r="BD1065" s="139">
        <f t="shared" si="70"/>
        <v>3.2204000000000002</v>
      </c>
      <c r="BE1065" s="118">
        <v>48.5</v>
      </c>
      <c r="BF1065" s="139">
        <f t="shared" si="71"/>
        <v>4.7044999999999995</v>
      </c>
      <c r="BG1065" s="118">
        <v>17.100000000000001</v>
      </c>
      <c r="BH1065" s="139">
        <f t="shared" si="72"/>
        <v>1.6587000000000001</v>
      </c>
      <c r="BI1065" s="140">
        <v>0.02</v>
      </c>
      <c r="BJ1065" s="117" t="s">
        <v>778</v>
      </c>
      <c r="BP1065" s="112"/>
      <c r="BQ1065" s="112"/>
      <c r="BR1065" s="112"/>
      <c r="BS1065" s="112"/>
      <c r="BT1065" s="112"/>
      <c r="BU1065" s="116"/>
      <c r="BV1065" s="138">
        <v>16.062999999999999</v>
      </c>
      <c r="BX1065" s="137">
        <v>90.770947049683258</v>
      </c>
      <c r="BY1065" s="136">
        <v>15.993385199999999</v>
      </c>
    </row>
    <row r="1066" spans="1:77">
      <c r="A1066" s="116">
        <v>318</v>
      </c>
      <c r="B1066" s="116">
        <f>COUNTIFS($D$2:D1066,D1066,$F$2:F1066,F1066)</f>
        <v>4</v>
      </c>
      <c r="C1066" s="189">
        <v>11828</v>
      </c>
      <c r="D1066" s="154" t="s">
        <v>45</v>
      </c>
      <c r="E1066" s="152" t="s">
        <v>826</v>
      </c>
      <c r="F1066" s="152">
        <v>530211088</v>
      </c>
      <c r="G1066" s="152">
        <f t="shared" si="73"/>
        <v>66</v>
      </c>
      <c r="H1066" s="152" t="s">
        <v>1129</v>
      </c>
      <c r="I1066" s="152" t="s">
        <v>1128</v>
      </c>
      <c r="J1066" s="153" t="s">
        <v>812</v>
      </c>
      <c r="K1066" s="152" t="s">
        <v>670</v>
      </c>
      <c r="L1066" s="152">
        <v>24</v>
      </c>
      <c r="M1066" s="152" t="s">
        <v>872</v>
      </c>
      <c r="N1066" s="152" t="s">
        <v>409</v>
      </c>
      <c r="P1066" s="152" t="s">
        <v>1053</v>
      </c>
      <c r="S1066" s="152"/>
      <c r="T1066" s="151" t="s">
        <v>820</v>
      </c>
      <c r="U1066" s="151"/>
      <c r="V1066" s="195" t="s">
        <v>1127</v>
      </c>
      <c r="W1066" s="196"/>
      <c r="X1066" s="195"/>
      <c r="Y1066" s="195"/>
      <c r="Z1066" s="116"/>
      <c r="AA1066" s="116" t="s">
        <v>811</v>
      </c>
      <c r="AC1066" s="148">
        <v>21</v>
      </c>
      <c r="AD1066" s="148">
        <v>500</v>
      </c>
      <c r="AE1066" s="112"/>
      <c r="AF1066" s="112"/>
      <c r="AG1066" s="112" t="s">
        <v>1126</v>
      </c>
      <c r="AH1066" s="147">
        <v>38.700000000000003</v>
      </c>
      <c r="AI1066" s="146">
        <v>38.6</v>
      </c>
      <c r="AJ1066" s="145">
        <v>21.4</v>
      </c>
      <c r="AK1066" s="116">
        <v>27.9</v>
      </c>
      <c r="AL1066" s="144">
        <v>4.0999999999999996</v>
      </c>
      <c r="AM1066" s="139">
        <v>10.5</v>
      </c>
      <c r="AN1066" s="116" t="s">
        <v>124</v>
      </c>
      <c r="AO1066" s="122">
        <v>5.0999999999999996</v>
      </c>
      <c r="AP1066" s="119" t="s">
        <v>124</v>
      </c>
      <c r="AQ1066" s="139">
        <v>56.9</v>
      </c>
      <c r="AR1066" s="116">
        <v>43.1</v>
      </c>
      <c r="AS1066" s="142">
        <f t="shared" si="66"/>
        <v>1.3201856148491879</v>
      </c>
      <c r="AT1066" s="141">
        <v>0.6</v>
      </c>
      <c r="AU1066" s="116" t="s">
        <v>124</v>
      </c>
      <c r="AV1066" s="116">
        <v>22</v>
      </c>
      <c r="AW1066" s="119">
        <v>34</v>
      </c>
      <c r="AX1066" s="140">
        <f t="shared" si="67"/>
        <v>22.0792</v>
      </c>
      <c r="AY1066" s="118">
        <v>88.5</v>
      </c>
      <c r="AZ1066" s="118">
        <v>3333</v>
      </c>
      <c r="BA1066" s="140">
        <f t="shared" si="68"/>
        <v>11.5</v>
      </c>
      <c r="BB1066" s="140">
        <f t="shared" si="69"/>
        <v>37.866599999999998</v>
      </c>
      <c r="BC1066" s="118">
        <v>4.3</v>
      </c>
      <c r="BD1066" s="139">
        <f t="shared" si="70"/>
        <v>1.6597999999999999</v>
      </c>
      <c r="BE1066" s="118">
        <v>52.9</v>
      </c>
      <c r="BF1066" s="139">
        <f t="shared" si="71"/>
        <v>20.4194</v>
      </c>
      <c r="BG1066" s="118">
        <v>40.9</v>
      </c>
      <c r="BH1066" s="139">
        <f t="shared" si="72"/>
        <v>15.7874</v>
      </c>
      <c r="BI1066" s="140">
        <v>0.5</v>
      </c>
      <c r="BJ1066" s="117" t="s">
        <v>792</v>
      </c>
      <c r="BP1066" s="112"/>
      <c r="BQ1066" s="112"/>
      <c r="BR1066" s="112"/>
      <c r="BS1066" s="112"/>
      <c r="BT1066" s="112"/>
      <c r="BU1066" s="116"/>
      <c r="BV1066" s="138">
        <v>2.1000000000000001E-2</v>
      </c>
      <c r="BX1066" s="137">
        <v>0.2035403224289396</v>
      </c>
      <c r="BY1066" s="136">
        <v>1.8985540211210399E-2</v>
      </c>
    </row>
    <row r="1067" spans="1:77">
      <c r="A1067" s="116">
        <v>319</v>
      </c>
      <c r="B1067" s="116">
        <f>COUNTIFS($D$2:D1067,D1067,$F$2:F1067,F1067)</f>
        <v>1</v>
      </c>
      <c r="C1067" s="189">
        <v>11831</v>
      </c>
      <c r="D1067" s="154" t="s">
        <v>1123</v>
      </c>
      <c r="E1067" s="152" t="s">
        <v>1001</v>
      </c>
      <c r="F1067" s="152" t="s">
        <v>1122</v>
      </c>
      <c r="G1067" s="152">
        <f t="shared" si="73"/>
        <v>74</v>
      </c>
      <c r="H1067" s="152" t="s">
        <v>1114</v>
      </c>
      <c r="I1067" s="152" t="s">
        <v>1121</v>
      </c>
      <c r="J1067" s="153" t="s">
        <v>812</v>
      </c>
      <c r="K1067" s="152" t="s">
        <v>670</v>
      </c>
      <c r="L1067" s="152">
        <v>35</v>
      </c>
      <c r="M1067" s="152">
        <v>2</v>
      </c>
      <c r="N1067" s="152" t="s">
        <v>409</v>
      </c>
      <c r="P1067" s="152" t="s">
        <v>1053</v>
      </c>
      <c r="S1067" s="152"/>
      <c r="T1067" s="151" t="s">
        <v>820</v>
      </c>
      <c r="U1067" s="151"/>
      <c r="V1067" s="149" t="s">
        <v>819</v>
      </c>
      <c r="W1067" s="150"/>
      <c r="X1067" s="149"/>
      <c r="Y1067" s="149"/>
      <c r="Z1067" s="116"/>
      <c r="AA1067" s="116" t="s">
        <v>811</v>
      </c>
      <c r="AC1067" s="148">
        <v>262</v>
      </c>
      <c r="AD1067" s="148">
        <v>9000</v>
      </c>
      <c r="AE1067" s="112"/>
      <c r="AF1067" s="112"/>
      <c r="AG1067" s="112" t="s">
        <v>781</v>
      </c>
      <c r="AH1067" s="147">
        <v>40.200000000000003</v>
      </c>
      <c r="AI1067" s="146">
        <v>33.5</v>
      </c>
      <c r="AJ1067" s="145">
        <v>25.6</v>
      </c>
      <c r="AK1067" s="116">
        <v>34.299999999999997</v>
      </c>
      <c r="AL1067" s="144">
        <v>0.8</v>
      </c>
      <c r="AM1067" s="139">
        <v>2.1</v>
      </c>
      <c r="AN1067" s="116" t="s">
        <v>124</v>
      </c>
      <c r="AO1067" s="122">
        <v>10.5</v>
      </c>
      <c r="AP1067" s="119" t="s">
        <v>124</v>
      </c>
      <c r="AQ1067" s="139">
        <v>68.599999999999994</v>
      </c>
      <c r="AR1067" s="116">
        <v>31.4</v>
      </c>
      <c r="AS1067" s="142">
        <f t="shared" si="66"/>
        <v>2.1847133757961781</v>
      </c>
      <c r="AT1067" s="141">
        <v>2.8</v>
      </c>
      <c r="AU1067" s="116" t="s">
        <v>124</v>
      </c>
      <c r="AV1067" s="116">
        <v>41.4</v>
      </c>
      <c r="AW1067" s="119">
        <v>40.1</v>
      </c>
      <c r="AX1067" s="140">
        <f t="shared" si="67"/>
        <v>17.721500000000002</v>
      </c>
      <c r="AY1067" s="118">
        <v>87.3</v>
      </c>
      <c r="AZ1067" s="118">
        <v>7540</v>
      </c>
      <c r="BA1067" s="140">
        <f t="shared" si="68"/>
        <v>12.700000000000003</v>
      </c>
      <c r="BB1067" s="140">
        <f t="shared" si="69"/>
        <v>33.265500000000003</v>
      </c>
      <c r="BC1067" s="118">
        <v>21.8</v>
      </c>
      <c r="BD1067" s="139">
        <f t="shared" si="70"/>
        <v>7.3030000000000008</v>
      </c>
      <c r="BE1067" s="118">
        <v>31.1</v>
      </c>
      <c r="BF1067" s="139">
        <f t="shared" si="71"/>
        <v>10.418500000000002</v>
      </c>
      <c r="BG1067" s="118">
        <v>46.4</v>
      </c>
      <c r="BH1067" s="139">
        <f t="shared" si="72"/>
        <v>15.543999999999999</v>
      </c>
      <c r="BI1067" s="140">
        <v>1.3</v>
      </c>
      <c r="BJ1067" s="117" t="s">
        <v>792</v>
      </c>
      <c r="BP1067" s="112"/>
      <c r="BQ1067" s="112"/>
      <c r="BR1067" s="112"/>
      <c r="BS1067" s="112"/>
      <c r="BT1067" s="112"/>
      <c r="BU1067" s="116"/>
      <c r="BV1067" s="138">
        <v>0.26200000000000001</v>
      </c>
      <c r="BX1067" s="137">
        <v>32.163120567375884</v>
      </c>
      <c r="BY1067" s="136">
        <v>0.25446294492319221</v>
      </c>
    </row>
    <row r="1068" spans="1:77">
      <c r="A1068" s="116">
        <v>320</v>
      </c>
      <c r="B1068" s="116">
        <f>COUNTIFS($D$2:D1068,D1068,$F$2:F1068,F1068)</f>
        <v>1</v>
      </c>
      <c r="C1068" s="189">
        <v>11832</v>
      </c>
      <c r="D1068" s="154" t="s">
        <v>1125</v>
      </c>
      <c r="E1068" s="152" t="s">
        <v>1004</v>
      </c>
      <c r="F1068" s="152" t="s">
        <v>1124</v>
      </c>
      <c r="G1068" s="152">
        <f t="shared" si="73"/>
        <v>69</v>
      </c>
      <c r="H1068" s="152" t="s">
        <v>1114</v>
      </c>
      <c r="I1068" s="152" t="s">
        <v>60</v>
      </c>
      <c r="J1068" s="153" t="s">
        <v>812</v>
      </c>
      <c r="K1068" s="152" t="s">
        <v>670</v>
      </c>
      <c r="L1068" s="152">
        <v>6</v>
      </c>
      <c r="M1068" s="152">
        <v>1</v>
      </c>
      <c r="N1068" s="152" t="s">
        <v>409</v>
      </c>
      <c r="P1068" s="152" t="s">
        <v>1053</v>
      </c>
      <c r="S1068" s="152"/>
      <c r="T1068" s="151" t="s">
        <v>820</v>
      </c>
      <c r="U1068" s="151"/>
      <c r="V1068" s="149" t="s">
        <v>819</v>
      </c>
      <c r="W1068" s="150"/>
      <c r="X1068" s="149"/>
      <c r="Y1068" s="149"/>
      <c r="Z1068" s="116"/>
      <c r="AA1068" s="116" t="s">
        <v>811</v>
      </c>
      <c r="AC1068" s="148">
        <v>390</v>
      </c>
      <c r="AD1068" s="148">
        <v>2300</v>
      </c>
      <c r="AE1068" s="112"/>
      <c r="AF1068" s="112"/>
      <c r="AG1068" s="112" t="s">
        <v>777</v>
      </c>
      <c r="AH1068" s="147">
        <v>54.2</v>
      </c>
      <c r="AI1068" s="146">
        <v>20.9</v>
      </c>
      <c r="AJ1068" s="145">
        <v>24.2</v>
      </c>
      <c r="AK1068" s="116">
        <v>50.8</v>
      </c>
      <c r="AL1068" s="144">
        <v>0.6</v>
      </c>
      <c r="AM1068" s="139">
        <v>1.1000000000000001</v>
      </c>
      <c r="AN1068" s="116" t="s">
        <v>124</v>
      </c>
      <c r="AO1068" s="122">
        <v>34.200000000000003</v>
      </c>
      <c r="AP1068" s="119" t="s">
        <v>124</v>
      </c>
      <c r="AQ1068" s="139">
        <v>13.2</v>
      </c>
      <c r="AR1068" s="116">
        <v>86.8</v>
      </c>
      <c r="AS1068" s="142">
        <f t="shared" si="66"/>
        <v>0.15207373271889402</v>
      </c>
      <c r="AT1068" s="141">
        <v>0.3</v>
      </c>
      <c r="AU1068" s="116" t="s">
        <v>124</v>
      </c>
      <c r="AV1068" s="116">
        <v>44.7</v>
      </c>
      <c r="AW1068" s="119">
        <v>89</v>
      </c>
      <c r="AX1068" s="140">
        <f t="shared" si="67"/>
        <v>13.522299999999998</v>
      </c>
      <c r="AY1068" s="118">
        <v>85.3</v>
      </c>
      <c r="AZ1068" s="118">
        <v>8807</v>
      </c>
      <c r="BA1068" s="140">
        <f t="shared" si="68"/>
        <v>14.700000000000003</v>
      </c>
      <c r="BB1068" s="140">
        <f t="shared" si="69"/>
        <v>20.649199999999997</v>
      </c>
      <c r="BC1068" s="118">
        <v>23.4</v>
      </c>
      <c r="BD1068" s="139">
        <f t="shared" si="70"/>
        <v>4.8905999999999992</v>
      </c>
      <c r="BE1068" s="118">
        <v>41.3</v>
      </c>
      <c r="BF1068" s="139">
        <f t="shared" si="71"/>
        <v>8.6316999999999986</v>
      </c>
      <c r="BG1068" s="118">
        <v>34.1</v>
      </c>
      <c r="BH1068" s="139">
        <f t="shared" si="72"/>
        <v>7.1268999999999991</v>
      </c>
      <c r="BI1068" s="140">
        <v>0.5</v>
      </c>
      <c r="BJ1068" s="117" t="s">
        <v>173</v>
      </c>
      <c r="BP1068" s="112"/>
      <c r="BQ1068" s="112"/>
      <c r="BR1068" s="112"/>
      <c r="BS1068" s="112"/>
      <c r="BT1068" s="112"/>
      <c r="BU1068" s="116"/>
      <c r="BV1068" s="138">
        <v>0.39</v>
      </c>
      <c r="BX1068" s="137">
        <v>45.669291338582674</v>
      </c>
      <c r="BY1068" s="136">
        <v>0.37458720000000001</v>
      </c>
    </row>
    <row r="1069" spans="1:77">
      <c r="A1069" s="116">
        <v>321</v>
      </c>
      <c r="B1069" s="116">
        <f>COUNTIFS($D$2:D1069,D1069,$F$2:F1069,F1069)</f>
        <v>2</v>
      </c>
      <c r="C1069" s="189">
        <v>11833</v>
      </c>
      <c r="D1069" s="154" t="s">
        <v>1123</v>
      </c>
      <c r="E1069" s="152" t="s">
        <v>1001</v>
      </c>
      <c r="F1069" s="152" t="s">
        <v>1122</v>
      </c>
      <c r="G1069" s="152">
        <f t="shared" si="73"/>
        <v>74</v>
      </c>
      <c r="H1069" s="152" t="s">
        <v>1114</v>
      </c>
      <c r="I1069" s="152" t="s">
        <v>1121</v>
      </c>
      <c r="J1069" s="153" t="s">
        <v>812</v>
      </c>
      <c r="K1069" s="152" t="s">
        <v>670</v>
      </c>
      <c r="L1069" s="152">
        <v>3</v>
      </c>
      <c r="M1069" s="152">
        <v>2</v>
      </c>
      <c r="N1069" s="152" t="s">
        <v>409</v>
      </c>
      <c r="P1069" s="152" t="s">
        <v>1053</v>
      </c>
      <c r="S1069" s="152"/>
      <c r="T1069" s="151" t="s">
        <v>820</v>
      </c>
      <c r="U1069" s="151"/>
      <c r="V1069" s="149" t="s">
        <v>819</v>
      </c>
      <c r="W1069" s="150"/>
      <c r="X1069" s="149"/>
      <c r="Y1069" s="149"/>
      <c r="Z1069" s="116"/>
      <c r="AA1069" s="116" t="s">
        <v>811</v>
      </c>
      <c r="AC1069" s="148">
        <v>387</v>
      </c>
      <c r="AD1069" s="148">
        <v>1100</v>
      </c>
      <c r="AE1069" s="112"/>
      <c r="AF1069" s="112"/>
      <c r="AG1069" s="112" t="s">
        <v>1120</v>
      </c>
      <c r="AH1069" s="147">
        <v>45</v>
      </c>
      <c r="AI1069" s="146">
        <v>26.9</v>
      </c>
      <c r="AJ1069" s="145">
        <v>27.2</v>
      </c>
      <c r="AK1069" s="116">
        <v>36.9</v>
      </c>
      <c r="AL1069" s="144">
        <v>1.4</v>
      </c>
      <c r="AM1069" s="139">
        <v>3.1</v>
      </c>
      <c r="AN1069" s="116" t="s">
        <v>124</v>
      </c>
      <c r="AO1069" s="122">
        <v>18.399999999999999</v>
      </c>
      <c r="AP1069" s="119" t="s">
        <v>124</v>
      </c>
      <c r="AQ1069" s="139">
        <v>70.2</v>
      </c>
      <c r="AR1069" s="116">
        <v>29.8</v>
      </c>
      <c r="AS1069" s="142">
        <f t="shared" si="66"/>
        <v>2.3557046979865772</v>
      </c>
      <c r="AT1069" s="141">
        <v>2.4</v>
      </c>
      <c r="AU1069" s="116" t="s">
        <v>124</v>
      </c>
      <c r="AV1069" s="116">
        <v>44.2</v>
      </c>
      <c r="AW1069" s="119">
        <v>42.9</v>
      </c>
      <c r="AX1069" s="140">
        <f t="shared" si="67"/>
        <v>14.014899999999999</v>
      </c>
      <c r="AY1069" s="118">
        <v>87</v>
      </c>
      <c r="AZ1069" s="118">
        <v>8137</v>
      </c>
      <c r="BA1069" s="140">
        <f t="shared" si="68"/>
        <v>13</v>
      </c>
      <c r="BB1069" s="140">
        <f t="shared" si="69"/>
        <v>26.469599999999996</v>
      </c>
      <c r="BC1069" s="118">
        <v>15.1</v>
      </c>
      <c r="BD1069" s="139">
        <f t="shared" si="70"/>
        <v>4.0618999999999996</v>
      </c>
      <c r="BE1069" s="118">
        <v>37</v>
      </c>
      <c r="BF1069" s="139">
        <f t="shared" si="71"/>
        <v>9.9529999999999994</v>
      </c>
      <c r="BG1069" s="118">
        <v>46.3</v>
      </c>
      <c r="BH1069" s="139">
        <f t="shared" si="72"/>
        <v>12.454699999999997</v>
      </c>
      <c r="BI1069" s="140">
        <v>1.2</v>
      </c>
      <c r="BJ1069" s="117" t="s">
        <v>792</v>
      </c>
      <c r="BP1069" s="112"/>
      <c r="BQ1069" s="112"/>
      <c r="BR1069" s="112"/>
      <c r="BS1069" s="112"/>
      <c r="BT1069" s="112"/>
      <c r="BU1069" s="116"/>
      <c r="BV1069" s="138">
        <v>0.38700000000000001</v>
      </c>
      <c r="BX1069" s="137">
        <v>25.082508250825082</v>
      </c>
      <c r="BY1069" s="136">
        <v>0.19206720000000002</v>
      </c>
    </row>
    <row r="1070" spans="1:77">
      <c r="A1070" s="116">
        <v>322</v>
      </c>
      <c r="B1070" s="116">
        <f>COUNTIFS($D$2:D1070,D1070,$F$2:F1070,F1070)</f>
        <v>1</v>
      </c>
      <c r="C1070" s="189">
        <v>11834</v>
      </c>
      <c r="D1070" s="154" t="s">
        <v>1119</v>
      </c>
      <c r="E1070" s="152" t="s">
        <v>1118</v>
      </c>
      <c r="F1070" s="152" t="s">
        <v>1117</v>
      </c>
      <c r="G1070" s="152">
        <f t="shared" si="73"/>
        <v>65</v>
      </c>
      <c r="H1070" s="152" t="s">
        <v>1114</v>
      </c>
      <c r="I1070" s="152" t="s">
        <v>60</v>
      </c>
      <c r="J1070" s="153" t="s">
        <v>812</v>
      </c>
      <c r="K1070" s="152" t="s">
        <v>670</v>
      </c>
      <c r="L1070" s="152">
        <v>6</v>
      </c>
      <c r="M1070" s="152">
        <v>2</v>
      </c>
      <c r="N1070" s="152" t="s">
        <v>409</v>
      </c>
      <c r="P1070" s="152" t="s">
        <v>1053</v>
      </c>
      <c r="S1070" s="152"/>
      <c r="T1070" s="151" t="s">
        <v>820</v>
      </c>
      <c r="U1070" s="151"/>
      <c r="V1070" s="149" t="s">
        <v>819</v>
      </c>
      <c r="W1070" s="150"/>
      <c r="X1070" s="149"/>
      <c r="Y1070" s="149"/>
      <c r="Z1070" s="116"/>
      <c r="AA1070" s="116" t="s">
        <v>811</v>
      </c>
      <c r="AC1070" s="148">
        <v>135</v>
      </c>
      <c r="AD1070" s="148">
        <v>800</v>
      </c>
      <c r="AE1070" s="112"/>
      <c r="AF1070" s="112"/>
      <c r="AG1070" s="112" t="s">
        <v>781</v>
      </c>
      <c r="AH1070" s="147">
        <v>76.8</v>
      </c>
      <c r="AI1070" s="146">
        <v>19.100000000000001</v>
      </c>
      <c r="AJ1070" s="145">
        <v>3.5</v>
      </c>
      <c r="AK1070" s="116">
        <v>72.900000000000006</v>
      </c>
      <c r="AL1070" s="144">
        <v>1.3</v>
      </c>
      <c r="AM1070" s="139">
        <v>1.7</v>
      </c>
      <c r="AN1070" s="116" t="s">
        <v>124</v>
      </c>
      <c r="AO1070" s="122">
        <v>20.5</v>
      </c>
      <c r="AP1070" s="119" t="s">
        <v>124</v>
      </c>
      <c r="AQ1070" s="139">
        <v>43.9</v>
      </c>
      <c r="AR1070" s="116">
        <v>56.1</v>
      </c>
      <c r="AS1070" s="142">
        <f t="shared" si="66"/>
        <v>0.78253119429590012</v>
      </c>
      <c r="AT1070" s="141">
        <v>0.7</v>
      </c>
      <c r="AU1070" s="116" t="s">
        <v>124</v>
      </c>
      <c r="AV1070" s="116">
        <v>48.7</v>
      </c>
      <c r="AW1070" s="119">
        <v>53.4</v>
      </c>
      <c r="AX1070" s="140">
        <f t="shared" si="67"/>
        <v>9.492700000000001</v>
      </c>
      <c r="AY1070" s="118">
        <v>82.6</v>
      </c>
      <c r="AZ1070" s="118">
        <v>7965</v>
      </c>
      <c r="BA1070" s="140">
        <f t="shared" si="68"/>
        <v>17.400000000000006</v>
      </c>
      <c r="BB1070" s="140">
        <f t="shared" si="69"/>
        <v>19.0045</v>
      </c>
      <c r="BC1070" s="118">
        <v>20.399999999999999</v>
      </c>
      <c r="BD1070" s="139">
        <f t="shared" si="70"/>
        <v>3.8963999999999999</v>
      </c>
      <c r="BE1070" s="118">
        <v>29.3</v>
      </c>
      <c r="BF1070" s="139">
        <f t="shared" si="71"/>
        <v>5.5963000000000012</v>
      </c>
      <c r="BG1070" s="118">
        <v>49.8</v>
      </c>
      <c r="BH1070" s="139">
        <f t="shared" si="72"/>
        <v>9.5118000000000009</v>
      </c>
      <c r="BI1070" s="140">
        <v>0.2</v>
      </c>
      <c r="BJ1070" s="117" t="s">
        <v>173</v>
      </c>
      <c r="BP1070" s="112"/>
      <c r="BQ1070" s="112"/>
      <c r="BR1070" s="112"/>
      <c r="BS1070" s="112"/>
      <c r="BT1070" s="112"/>
      <c r="BU1070" s="116"/>
      <c r="BV1070" s="138">
        <v>0.13500000000000001</v>
      </c>
      <c r="BX1070" s="137">
        <v>22.350261289025863</v>
      </c>
      <c r="BY1070" s="136">
        <v>0.11709360000000001</v>
      </c>
    </row>
    <row r="1071" spans="1:77">
      <c r="A1071" s="116">
        <v>323</v>
      </c>
      <c r="B1071" s="116">
        <f>COUNTIFS($D$2:D1071,D1071,$F$2:F1071,F1071)</f>
        <v>2</v>
      </c>
      <c r="C1071" s="189">
        <v>11835</v>
      </c>
      <c r="D1071" s="154" t="s">
        <v>361</v>
      </c>
      <c r="E1071" s="152" t="s">
        <v>1116</v>
      </c>
      <c r="F1071" s="152" t="s">
        <v>1115</v>
      </c>
      <c r="G1071" s="152">
        <f t="shared" si="73"/>
        <v>74</v>
      </c>
      <c r="H1071" s="152" t="s">
        <v>1114</v>
      </c>
      <c r="I1071" s="152" t="s">
        <v>1113</v>
      </c>
      <c r="J1071" s="153" t="s">
        <v>812</v>
      </c>
      <c r="K1071" s="152" t="s">
        <v>670</v>
      </c>
      <c r="L1071" s="152">
        <v>11</v>
      </c>
      <c r="M1071" s="152" t="s">
        <v>872</v>
      </c>
      <c r="N1071" s="152" t="s">
        <v>822</v>
      </c>
      <c r="P1071" s="152" t="s">
        <v>1053</v>
      </c>
      <c r="S1071" s="152"/>
      <c r="T1071" s="151" t="s">
        <v>820</v>
      </c>
      <c r="U1071" s="151"/>
      <c r="V1071" s="149" t="s">
        <v>819</v>
      </c>
      <c r="W1071" s="150"/>
      <c r="X1071" s="149"/>
      <c r="Y1071" s="149"/>
      <c r="Z1071" s="116"/>
      <c r="AA1071" s="116" t="s">
        <v>811</v>
      </c>
      <c r="AC1071" s="148">
        <v>306</v>
      </c>
      <c r="AD1071" s="148">
        <v>3400</v>
      </c>
      <c r="AE1071" s="112"/>
      <c r="AF1071" s="112"/>
      <c r="AG1071" s="112" t="s">
        <v>777</v>
      </c>
      <c r="AH1071" s="147">
        <v>20.9</v>
      </c>
      <c r="AI1071" s="146">
        <v>20.9</v>
      </c>
      <c r="AJ1071" s="145">
        <v>57.3</v>
      </c>
      <c r="AK1071" s="116">
        <v>15.6</v>
      </c>
      <c r="AL1071" s="144">
        <v>1.2</v>
      </c>
      <c r="AM1071" s="139">
        <v>5.6</v>
      </c>
      <c r="AN1071" s="116" t="s">
        <v>124</v>
      </c>
      <c r="AO1071" s="122">
        <v>10.1</v>
      </c>
      <c r="AP1071" s="119" t="s">
        <v>124</v>
      </c>
      <c r="AQ1071" s="139">
        <v>29.9</v>
      </c>
      <c r="AR1071" s="116">
        <v>70.099999999999994</v>
      </c>
      <c r="AS1071" s="142">
        <f t="shared" si="66"/>
        <v>0.42653352353780316</v>
      </c>
      <c r="AT1071" s="141">
        <v>0.4</v>
      </c>
      <c r="AU1071" s="116" t="s">
        <v>124</v>
      </c>
      <c r="AV1071" s="116">
        <v>27</v>
      </c>
      <c r="AW1071" s="119">
        <v>29</v>
      </c>
      <c r="AX1071" s="140">
        <f t="shared" si="67"/>
        <v>13.480499999999999</v>
      </c>
      <c r="AY1071" s="118">
        <v>89.1</v>
      </c>
      <c r="AZ1071" s="118">
        <v>9191</v>
      </c>
      <c r="BA1071" s="140">
        <f t="shared" si="68"/>
        <v>10.900000000000006</v>
      </c>
      <c r="BB1071" s="140">
        <f t="shared" si="69"/>
        <v>20.7746</v>
      </c>
      <c r="BC1071" s="118">
        <v>29.9</v>
      </c>
      <c r="BD1071" s="139">
        <f t="shared" si="70"/>
        <v>6.2490999999999994</v>
      </c>
      <c r="BE1071" s="118">
        <v>34.6</v>
      </c>
      <c r="BF1071" s="139">
        <f t="shared" si="71"/>
        <v>7.2313999999999998</v>
      </c>
      <c r="BG1071" s="118">
        <v>34.9</v>
      </c>
      <c r="BH1071" s="139">
        <f t="shared" si="72"/>
        <v>7.2940999999999994</v>
      </c>
      <c r="BI1071" s="140">
        <v>0.5</v>
      </c>
      <c r="BJ1071" s="117" t="s">
        <v>790</v>
      </c>
      <c r="BP1071" s="112"/>
      <c r="BQ1071" s="112"/>
      <c r="BR1071" s="112"/>
      <c r="BS1071" s="112"/>
      <c r="BT1071" s="112"/>
      <c r="BU1071" s="116"/>
      <c r="BV1071" s="138">
        <v>0.30599999999999999</v>
      </c>
      <c r="BX1071" s="137">
        <v>2.6219821245348793</v>
      </c>
      <c r="BY1071" s="136">
        <v>0.29778840000000001</v>
      </c>
    </row>
    <row r="1072" spans="1:77">
      <c r="A1072" s="116">
        <v>324</v>
      </c>
      <c r="B1072" s="116">
        <f>COUNTIFS($D$2:D1072,D1072,$F$2:F1072,F1072)</f>
        <v>1</v>
      </c>
      <c r="C1072" s="189">
        <v>11842</v>
      </c>
      <c r="D1072" s="154" t="s">
        <v>1112</v>
      </c>
      <c r="E1072" s="152" t="s">
        <v>1111</v>
      </c>
      <c r="F1072" s="152" t="s">
        <v>1110</v>
      </c>
      <c r="G1072" s="152">
        <v>30</v>
      </c>
      <c r="H1072" s="152" t="s">
        <v>1105</v>
      </c>
      <c r="I1072" s="152" t="s">
        <v>164</v>
      </c>
      <c r="J1072" s="153" t="s">
        <v>812</v>
      </c>
      <c r="K1072" s="152" t="s">
        <v>670</v>
      </c>
      <c r="L1072" s="152">
        <v>15</v>
      </c>
      <c r="M1072" s="152" t="s">
        <v>868</v>
      </c>
      <c r="N1072" s="152" t="s">
        <v>409</v>
      </c>
      <c r="P1072" s="152" t="s">
        <v>1053</v>
      </c>
      <c r="S1072" s="152"/>
      <c r="T1072" s="151" t="s">
        <v>820</v>
      </c>
      <c r="U1072" s="151"/>
      <c r="V1072" s="149" t="s">
        <v>819</v>
      </c>
      <c r="W1072" s="150"/>
      <c r="X1072" s="149"/>
      <c r="Y1072" s="149"/>
      <c r="Z1072" s="116" t="s">
        <v>1109</v>
      </c>
      <c r="AA1072" s="116" t="s">
        <v>901</v>
      </c>
      <c r="AC1072" s="148">
        <v>7075</v>
      </c>
      <c r="AD1072" s="148">
        <v>106000</v>
      </c>
      <c r="AE1072" s="112"/>
      <c r="AF1072" s="112"/>
      <c r="AG1072" s="112" t="s">
        <v>777</v>
      </c>
      <c r="AH1072" s="147">
        <v>71.599999999999994</v>
      </c>
      <c r="AI1072" s="146">
        <v>5.5</v>
      </c>
      <c r="AJ1072" s="145">
        <v>22.6</v>
      </c>
      <c r="AK1072" s="116">
        <v>65</v>
      </c>
      <c r="AL1072" s="144">
        <v>2.7</v>
      </c>
      <c r="AM1072" s="139">
        <v>3.8</v>
      </c>
      <c r="AN1072" s="116" t="s">
        <v>124</v>
      </c>
      <c r="AO1072" s="122">
        <v>11.1</v>
      </c>
      <c r="AP1072" s="119" t="s">
        <v>124</v>
      </c>
      <c r="AQ1072" s="139">
        <v>53.6</v>
      </c>
      <c r="AR1072" s="116">
        <v>46.4</v>
      </c>
      <c r="AS1072" s="142">
        <f t="shared" si="66"/>
        <v>1.1551724137931034</v>
      </c>
      <c r="AT1072" s="141">
        <v>1.7</v>
      </c>
      <c r="AU1072" s="116" t="s">
        <v>124</v>
      </c>
      <c r="AV1072" s="116">
        <v>29.2</v>
      </c>
      <c r="AW1072" s="119">
        <v>43.2</v>
      </c>
      <c r="AX1072" s="140">
        <f t="shared" si="67"/>
        <v>3.2505000000000002</v>
      </c>
      <c r="AY1072" s="118">
        <v>50.4</v>
      </c>
      <c r="AZ1072" s="118">
        <v>11306</v>
      </c>
      <c r="BA1072" s="140">
        <f t="shared" si="68"/>
        <v>49.6</v>
      </c>
      <c r="BB1072" s="140">
        <f t="shared" si="69"/>
        <v>5.3790000000000004</v>
      </c>
      <c r="BC1072" s="118">
        <v>29.6</v>
      </c>
      <c r="BD1072" s="139">
        <f t="shared" si="70"/>
        <v>1.6280000000000001</v>
      </c>
      <c r="BE1072" s="118">
        <v>29.5</v>
      </c>
      <c r="BF1072" s="139">
        <f t="shared" si="71"/>
        <v>1.6225000000000001</v>
      </c>
      <c r="BG1072" s="118">
        <v>38.700000000000003</v>
      </c>
      <c r="BH1072" s="139">
        <f t="shared" si="72"/>
        <v>2.1285000000000003</v>
      </c>
      <c r="BI1072" s="140">
        <v>0.4</v>
      </c>
      <c r="BJ1072" s="117" t="s">
        <v>173</v>
      </c>
      <c r="BP1072" s="112"/>
      <c r="BQ1072" s="112"/>
      <c r="BR1072" s="112"/>
      <c r="BS1072" s="112"/>
      <c r="BT1072" s="112"/>
      <c r="BU1072" s="116"/>
      <c r="BV1072" s="138">
        <v>7.0750000000000002</v>
      </c>
      <c r="BX1072" s="137">
        <v>95.737776643453529</v>
      </c>
      <c r="BY1072" s="136">
        <v>7.3732464000000002</v>
      </c>
    </row>
    <row r="1073" spans="1:77">
      <c r="A1073" s="116">
        <v>325</v>
      </c>
      <c r="B1073" s="116">
        <f>COUNTIFS($D$2:D1073,D1073,$F$2:F1073,F1073)</f>
        <v>1</v>
      </c>
      <c r="C1073" s="189">
        <v>11843</v>
      </c>
      <c r="D1073" s="154" t="s">
        <v>1108</v>
      </c>
      <c r="E1073" s="152" t="s">
        <v>1107</v>
      </c>
      <c r="F1073" s="152" t="s">
        <v>1106</v>
      </c>
      <c r="G1073" s="152">
        <v>45</v>
      </c>
      <c r="H1073" s="152" t="s">
        <v>1105</v>
      </c>
      <c r="I1073" s="152" t="s">
        <v>357</v>
      </c>
      <c r="J1073" s="153" t="s">
        <v>812</v>
      </c>
      <c r="K1073" s="152" t="s">
        <v>670</v>
      </c>
      <c r="L1073" s="152">
        <v>10</v>
      </c>
      <c r="M1073" s="152">
        <v>3</v>
      </c>
      <c r="N1073" s="152" t="s">
        <v>409</v>
      </c>
      <c r="P1073" s="152" t="s">
        <v>1053</v>
      </c>
      <c r="S1073" s="152"/>
      <c r="T1073" s="151" t="s">
        <v>820</v>
      </c>
      <c r="U1073" s="151"/>
      <c r="V1073" s="149" t="s">
        <v>819</v>
      </c>
      <c r="W1073" s="150"/>
      <c r="X1073" s="149"/>
      <c r="Y1073" s="149"/>
      <c r="Z1073" s="116"/>
      <c r="AA1073" s="116" t="s">
        <v>901</v>
      </c>
      <c r="AC1073" s="148">
        <v>103</v>
      </c>
      <c r="AD1073" s="148">
        <v>1030</v>
      </c>
      <c r="AE1073" s="112"/>
      <c r="AF1073" s="112"/>
      <c r="AG1073" s="112" t="s">
        <v>781</v>
      </c>
      <c r="AH1073" s="147">
        <v>22.3</v>
      </c>
      <c r="AI1073" s="146">
        <v>50.1</v>
      </c>
      <c r="AJ1073" s="145">
        <v>27.5</v>
      </c>
      <c r="AK1073" s="116">
        <v>64</v>
      </c>
      <c r="AL1073" s="144">
        <v>2.4</v>
      </c>
      <c r="AM1073" s="139">
        <v>10.8</v>
      </c>
      <c r="AN1073" s="116" t="s">
        <v>124</v>
      </c>
      <c r="AO1073" s="122">
        <v>36.4</v>
      </c>
      <c r="AP1073" s="119" t="s">
        <v>124</v>
      </c>
      <c r="AQ1073" s="139">
        <v>54.2</v>
      </c>
      <c r="AR1073" s="116">
        <v>45.8</v>
      </c>
      <c r="AS1073" s="142">
        <f t="shared" si="66"/>
        <v>1.1834061135371181</v>
      </c>
      <c r="AT1073" s="141">
        <v>0.2</v>
      </c>
      <c r="AU1073" s="116" t="s">
        <v>124</v>
      </c>
      <c r="AV1073" s="116">
        <v>32.799999999999997</v>
      </c>
      <c r="AW1073" s="119">
        <v>75.900000000000006</v>
      </c>
      <c r="AX1073" s="140">
        <f t="shared" si="67"/>
        <v>29.909699999999997</v>
      </c>
      <c r="AY1073" s="118">
        <v>93.6</v>
      </c>
      <c r="AZ1073" s="118">
        <v>5044</v>
      </c>
      <c r="BA1073" s="140">
        <f t="shared" si="68"/>
        <v>6.4000000000000057</v>
      </c>
      <c r="BB1073" s="140">
        <f t="shared" si="69"/>
        <v>48.797399999999996</v>
      </c>
      <c r="BC1073" s="118">
        <v>13.3</v>
      </c>
      <c r="BD1073" s="139">
        <f t="shared" si="70"/>
        <v>6.6633000000000004</v>
      </c>
      <c r="BE1073" s="118">
        <v>46.4</v>
      </c>
      <c r="BF1073" s="139">
        <f t="shared" si="71"/>
        <v>23.246399999999998</v>
      </c>
      <c r="BG1073" s="118">
        <v>37.700000000000003</v>
      </c>
      <c r="BH1073" s="139">
        <f t="shared" si="72"/>
        <v>18.887700000000002</v>
      </c>
      <c r="BI1073" s="140">
        <v>0.8</v>
      </c>
      <c r="BJ1073" s="117" t="s">
        <v>172</v>
      </c>
      <c r="BP1073" s="112"/>
      <c r="BQ1073" s="112"/>
      <c r="BR1073" s="112"/>
      <c r="BS1073" s="112"/>
      <c r="BT1073" s="112"/>
      <c r="BU1073" s="116"/>
      <c r="BV1073" s="138">
        <v>0.10299999999999999</v>
      </c>
      <c r="BX1073" s="137">
        <v>50.226430629888846</v>
      </c>
      <c r="BY1073" s="136">
        <v>0.17128800000000002</v>
      </c>
    </row>
    <row r="1074" spans="1:77">
      <c r="A1074" s="116">
        <v>326</v>
      </c>
      <c r="B1074" s="116">
        <f>COUNTIFS($D$2:D1074,D1074,$F$2:F1074,F1074)</f>
        <v>1</v>
      </c>
      <c r="C1074" s="189">
        <v>11846</v>
      </c>
      <c r="D1074" s="154" t="s">
        <v>1104</v>
      </c>
      <c r="E1074" s="152" t="s">
        <v>1103</v>
      </c>
      <c r="F1074" s="152" t="s">
        <v>1102</v>
      </c>
      <c r="G1074" s="152">
        <v>70</v>
      </c>
      <c r="H1074" s="152" t="s">
        <v>1090</v>
      </c>
      <c r="I1074" s="152" t="s">
        <v>60</v>
      </c>
      <c r="J1074" s="153" t="s">
        <v>812</v>
      </c>
      <c r="K1074" s="152" t="s">
        <v>670</v>
      </c>
      <c r="L1074" s="152">
        <v>31</v>
      </c>
      <c r="M1074" s="152">
        <v>2</v>
      </c>
      <c r="N1074" s="152" t="s">
        <v>822</v>
      </c>
      <c r="P1074" s="152" t="s">
        <v>1053</v>
      </c>
      <c r="S1074" s="152"/>
      <c r="T1074" s="151" t="s">
        <v>820</v>
      </c>
      <c r="U1074" s="151"/>
      <c r="V1074" s="149" t="s">
        <v>819</v>
      </c>
      <c r="W1074" s="150"/>
      <c r="X1074" s="149"/>
      <c r="Y1074" s="149"/>
      <c r="Z1074" s="116" t="s">
        <v>1097</v>
      </c>
      <c r="AA1074" s="116" t="s">
        <v>811</v>
      </c>
      <c r="AC1074" s="148">
        <v>137</v>
      </c>
      <c r="AD1074" s="148">
        <v>4200</v>
      </c>
      <c r="AE1074" s="112"/>
      <c r="AF1074" s="112"/>
      <c r="AG1074" s="112" t="s">
        <v>777</v>
      </c>
      <c r="AH1074" s="147">
        <v>25.3</v>
      </c>
      <c r="AI1074" s="146">
        <v>67.400000000000006</v>
      </c>
      <c r="AJ1074" s="145">
        <v>6</v>
      </c>
      <c r="AK1074" s="116">
        <v>77.8</v>
      </c>
      <c r="AL1074" s="144">
        <v>1.4</v>
      </c>
      <c r="AM1074" s="139">
        <v>5.7</v>
      </c>
      <c r="AN1074" s="116" t="s">
        <v>124</v>
      </c>
      <c r="AO1074" s="122">
        <v>17.8</v>
      </c>
      <c r="AP1074" s="119" t="s">
        <v>124</v>
      </c>
      <c r="AQ1074" s="139">
        <v>49.3</v>
      </c>
      <c r="AR1074" s="116">
        <v>50.2</v>
      </c>
      <c r="AS1074" s="142">
        <f t="shared" si="66"/>
        <v>0.98207171314741026</v>
      </c>
      <c r="AT1074" s="141">
        <v>0.4</v>
      </c>
      <c r="AU1074" s="116" t="s">
        <v>124</v>
      </c>
      <c r="AV1074" s="116">
        <v>7.5</v>
      </c>
      <c r="AW1074" s="119">
        <v>13.5</v>
      </c>
      <c r="AX1074" s="140">
        <f t="shared" si="67"/>
        <v>41.316200000000009</v>
      </c>
      <c r="AY1074" s="118">
        <v>92</v>
      </c>
      <c r="AZ1074" s="118">
        <v>5168</v>
      </c>
      <c r="BA1074" s="140">
        <f t="shared" si="68"/>
        <v>8</v>
      </c>
      <c r="BB1074" s="140">
        <f t="shared" si="69"/>
        <v>66.523800000000008</v>
      </c>
      <c r="BC1074" s="118">
        <v>37.700000000000003</v>
      </c>
      <c r="BD1074" s="139">
        <f t="shared" si="70"/>
        <v>25.409800000000004</v>
      </c>
      <c r="BE1074" s="118">
        <v>23.6</v>
      </c>
      <c r="BF1074" s="139">
        <f t="shared" si="71"/>
        <v>15.906400000000003</v>
      </c>
      <c r="BG1074" s="118">
        <v>37.4</v>
      </c>
      <c r="BH1074" s="139">
        <f t="shared" si="72"/>
        <v>25.207600000000003</v>
      </c>
      <c r="BI1074" s="140">
        <v>0.2</v>
      </c>
      <c r="BJ1074" s="117" t="s">
        <v>792</v>
      </c>
      <c r="BP1074" s="112"/>
      <c r="BQ1074" s="112"/>
      <c r="BR1074" s="112"/>
      <c r="BS1074" s="112"/>
      <c r="BT1074" s="112"/>
      <c r="BU1074" s="116"/>
      <c r="BV1074" s="138">
        <v>0.13700000000000001</v>
      </c>
      <c r="BX1074" s="137">
        <v>3.5123173615180971</v>
      </c>
      <c r="BY1074" s="136">
        <v>8.1338400000000005E-2</v>
      </c>
    </row>
    <row r="1075" spans="1:77">
      <c r="A1075" s="116">
        <v>327</v>
      </c>
      <c r="B1075" s="116">
        <f>COUNTIFS($D$2:D1075,D1075,$F$2:F1075,F1075)</f>
        <v>1</v>
      </c>
      <c r="C1075" s="189">
        <v>11847</v>
      </c>
      <c r="D1075" s="154" t="s">
        <v>1101</v>
      </c>
      <c r="E1075" s="152" t="s">
        <v>1100</v>
      </c>
      <c r="F1075" s="152" t="s">
        <v>1099</v>
      </c>
      <c r="G1075" s="152">
        <v>28</v>
      </c>
      <c r="H1075" s="152" t="s">
        <v>1090</v>
      </c>
      <c r="I1075" s="152" t="s">
        <v>1098</v>
      </c>
      <c r="J1075" s="153" t="s">
        <v>812</v>
      </c>
      <c r="K1075" s="152" t="s">
        <v>670</v>
      </c>
      <c r="L1075" s="152">
        <v>20</v>
      </c>
      <c r="M1075" s="152" t="s">
        <v>872</v>
      </c>
      <c r="N1075" s="152" t="s">
        <v>409</v>
      </c>
      <c r="P1075" s="152" t="s">
        <v>1053</v>
      </c>
      <c r="S1075" s="152"/>
      <c r="T1075" s="151" t="s">
        <v>820</v>
      </c>
      <c r="U1075" s="151"/>
      <c r="V1075" s="149" t="s">
        <v>819</v>
      </c>
      <c r="W1075" s="150"/>
      <c r="X1075" s="149"/>
      <c r="Y1075" s="149"/>
      <c r="Z1075" s="116" t="s">
        <v>1097</v>
      </c>
      <c r="AA1075" s="116" t="s">
        <v>811</v>
      </c>
      <c r="AC1075" s="148">
        <v>571</v>
      </c>
      <c r="AD1075" s="148">
        <v>11400</v>
      </c>
      <c r="AE1075" s="112"/>
      <c r="AF1075" s="112"/>
      <c r="AG1075" s="112" t="s">
        <v>777</v>
      </c>
      <c r="AH1075" s="147">
        <v>61.6</v>
      </c>
      <c r="AI1075" s="146">
        <v>34.9</v>
      </c>
      <c r="AJ1075" s="145">
        <v>3.5</v>
      </c>
      <c r="AK1075" s="116">
        <v>41.4</v>
      </c>
      <c r="AL1075" s="144">
        <v>11</v>
      </c>
      <c r="AM1075" s="139">
        <v>17.899999999999999</v>
      </c>
      <c r="AN1075" s="116" t="s">
        <v>124</v>
      </c>
      <c r="AO1075" s="122">
        <v>8.6</v>
      </c>
      <c r="AP1075" s="119" t="s">
        <v>124</v>
      </c>
      <c r="AQ1075" s="139">
        <v>63.2</v>
      </c>
      <c r="AR1075" s="116">
        <v>36.799999999999997</v>
      </c>
      <c r="AS1075" s="142">
        <f t="shared" si="66"/>
        <v>1.7173913043478264</v>
      </c>
      <c r="AT1075" s="141">
        <v>0.8</v>
      </c>
      <c r="AU1075" s="116" t="s">
        <v>124</v>
      </c>
      <c r="AV1075" s="116">
        <v>26.4</v>
      </c>
      <c r="AW1075" s="119">
        <v>19.2</v>
      </c>
      <c r="AX1075" s="140">
        <f t="shared" si="67"/>
        <v>12.3546</v>
      </c>
      <c r="AY1075" s="118">
        <v>89.3</v>
      </c>
      <c r="AZ1075" s="118">
        <v>8211</v>
      </c>
      <c r="BA1075" s="140">
        <f t="shared" si="68"/>
        <v>10.700000000000003</v>
      </c>
      <c r="BB1075" s="140">
        <f t="shared" si="69"/>
        <v>34.760399999999997</v>
      </c>
      <c r="BC1075" s="118">
        <v>12.6</v>
      </c>
      <c r="BD1075" s="139">
        <f t="shared" si="70"/>
        <v>4.3973999999999993</v>
      </c>
      <c r="BE1075" s="118">
        <v>22.8</v>
      </c>
      <c r="BF1075" s="139">
        <f t="shared" si="71"/>
        <v>7.9572000000000003</v>
      </c>
      <c r="BG1075" s="118">
        <v>64.2</v>
      </c>
      <c r="BH1075" s="139">
        <f t="shared" si="72"/>
        <v>22.405799999999999</v>
      </c>
      <c r="BI1075" s="140">
        <v>2.7</v>
      </c>
      <c r="BJ1075" s="117" t="s">
        <v>793</v>
      </c>
      <c r="BP1075" s="112"/>
      <c r="BQ1075" s="112"/>
      <c r="BR1075" s="112"/>
      <c r="BS1075" s="112"/>
      <c r="BT1075" s="112"/>
      <c r="BU1075" s="116"/>
      <c r="BV1075" s="138">
        <v>0.57099999999999995</v>
      </c>
      <c r="BX1075" s="137">
        <v>5.7577575575775759</v>
      </c>
      <c r="BY1075" s="136">
        <v>0.48508200000000001</v>
      </c>
    </row>
    <row r="1076" spans="1:77">
      <c r="A1076" s="116">
        <v>328</v>
      </c>
      <c r="B1076" s="116">
        <f>COUNTIFS($D$2:D1076,D1076,$F$2:F1076,F1076)</f>
        <v>1</v>
      </c>
      <c r="C1076" s="189">
        <v>11848</v>
      </c>
      <c r="D1076" s="154" t="s">
        <v>1096</v>
      </c>
      <c r="E1076" s="152" t="s">
        <v>1095</v>
      </c>
      <c r="F1076" s="152" t="s">
        <v>1094</v>
      </c>
      <c r="G1076" s="152">
        <v>50</v>
      </c>
      <c r="H1076" s="152" t="s">
        <v>1090</v>
      </c>
      <c r="I1076" s="152" t="s">
        <v>1093</v>
      </c>
      <c r="J1076" s="153" t="s">
        <v>812</v>
      </c>
      <c r="K1076" s="152" t="s">
        <v>670</v>
      </c>
      <c r="L1076" s="152" t="s">
        <v>1092</v>
      </c>
      <c r="M1076" s="152">
        <v>1</v>
      </c>
      <c r="N1076" s="152" t="s">
        <v>822</v>
      </c>
      <c r="P1076" s="152" t="s">
        <v>1053</v>
      </c>
      <c r="S1076" s="152"/>
      <c r="T1076" s="151"/>
      <c r="U1076" s="151"/>
      <c r="V1076" s="191" t="s">
        <v>867</v>
      </c>
      <c r="W1076" s="190"/>
      <c r="X1076" s="191"/>
      <c r="Y1076" s="191"/>
      <c r="Z1076" s="116"/>
      <c r="AA1076" s="116" t="s">
        <v>811</v>
      </c>
      <c r="AC1076" s="148">
        <v>150</v>
      </c>
      <c r="AD1076" s="148">
        <v>200</v>
      </c>
      <c r="AE1076" s="112"/>
      <c r="AF1076" s="112"/>
      <c r="AG1076" s="112" t="s">
        <v>781</v>
      </c>
      <c r="AH1076" s="147">
        <v>39.9</v>
      </c>
      <c r="AI1076" s="146">
        <v>57.5</v>
      </c>
      <c r="AJ1076" s="145">
        <v>0.9</v>
      </c>
      <c r="AK1076" s="116">
        <v>38.200000000000003</v>
      </c>
      <c r="AL1076" s="144">
        <v>0.3</v>
      </c>
      <c r="AM1076" s="139">
        <v>0.8</v>
      </c>
      <c r="AN1076" s="116" t="s">
        <v>124</v>
      </c>
      <c r="AO1076" s="122">
        <v>10</v>
      </c>
      <c r="AP1076" s="119" t="s">
        <v>124</v>
      </c>
      <c r="AQ1076" s="139">
        <v>55.7</v>
      </c>
      <c r="AR1076" s="116">
        <v>44.3</v>
      </c>
      <c r="AS1076" s="142">
        <f t="shared" si="66"/>
        <v>1.2573363431151243</v>
      </c>
      <c r="AT1076" s="141">
        <v>0.1</v>
      </c>
      <c r="AU1076" s="116" t="s">
        <v>124</v>
      </c>
      <c r="AV1076" s="116">
        <v>51.4</v>
      </c>
      <c r="AW1076" s="119">
        <v>44.8</v>
      </c>
      <c r="AX1076" s="140">
        <f t="shared" si="67"/>
        <v>27.484999999999999</v>
      </c>
      <c r="AY1076" s="118">
        <v>90.5</v>
      </c>
      <c r="AZ1076" s="118">
        <v>13740</v>
      </c>
      <c r="BA1076" s="140">
        <f t="shared" si="68"/>
        <v>9.5</v>
      </c>
      <c r="BB1076" s="140">
        <f t="shared" si="69"/>
        <v>56.58</v>
      </c>
      <c r="BC1076" s="118">
        <v>15.8</v>
      </c>
      <c r="BD1076" s="139">
        <f t="shared" si="70"/>
        <v>9.0850000000000009</v>
      </c>
      <c r="BE1076" s="118">
        <v>32</v>
      </c>
      <c r="BF1076" s="139">
        <f t="shared" si="71"/>
        <v>18.399999999999999</v>
      </c>
      <c r="BG1076" s="118">
        <v>50.6</v>
      </c>
      <c r="BH1076" s="139">
        <f t="shared" si="72"/>
        <v>29.094999999999999</v>
      </c>
      <c r="BI1076" s="140" t="s">
        <v>124</v>
      </c>
      <c r="BJ1076" s="117" t="s">
        <v>172</v>
      </c>
      <c r="BP1076" s="112"/>
      <c r="BQ1076" s="112"/>
      <c r="BR1076" s="112"/>
      <c r="BS1076" s="112"/>
      <c r="BT1076" s="112"/>
      <c r="BU1076" s="116"/>
      <c r="BV1076" s="138">
        <v>0.15</v>
      </c>
      <c r="BX1076" s="137">
        <v>42.675021607605878</v>
      </c>
      <c r="BY1076" s="136">
        <v>0.13864500000000002</v>
      </c>
    </row>
    <row r="1077" spans="1:77">
      <c r="A1077" s="116">
        <v>329</v>
      </c>
      <c r="B1077" s="116">
        <f>COUNTIFS($D$2:D1077,D1077,$F$2:F1077,F1077)</f>
        <v>7</v>
      </c>
      <c r="C1077" s="189">
        <v>11849</v>
      </c>
      <c r="D1077" s="154" t="s">
        <v>83</v>
      </c>
      <c r="E1077" s="152" t="s">
        <v>941</v>
      </c>
      <c r="F1077" s="152" t="s">
        <v>1091</v>
      </c>
      <c r="G1077" s="152">
        <v>62</v>
      </c>
      <c r="H1077" s="152" t="s">
        <v>1090</v>
      </c>
      <c r="I1077" s="152" t="s">
        <v>60</v>
      </c>
      <c r="J1077" s="153" t="s">
        <v>812</v>
      </c>
      <c r="K1077" s="152" t="s">
        <v>670</v>
      </c>
      <c r="L1077" s="152">
        <v>17</v>
      </c>
      <c r="M1077" s="152" t="s">
        <v>828</v>
      </c>
      <c r="N1077" s="152" t="s">
        <v>409</v>
      </c>
      <c r="P1077" s="152" t="s">
        <v>1053</v>
      </c>
      <c r="S1077" s="152"/>
      <c r="T1077" s="151" t="s">
        <v>820</v>
      </c>
      <c r="U1077" s="151"/>
      <c r="V1077" s="149" t="s">
        <v>819</v>
      </c>
      <c r="W1077" s="150"/>
      <c r="X1077" s="149"/>
      <c r="Y1077" s="149"/>
      <c r="Z1077" s="116"/>
      <c r="AA1077" s="116" t="s">
        <v>811</v>
      </c>
      <c r="AC1077" s="148">
        <v>112</v>
      </c>
      <c r="AD1077" s="148">
        <v>1900</v>
      </c>
      <c r="AE1077" s="112"/>
      <c r="AF1077" s="112"/>
      <c r="AG1077" s="112" t="s">
        <v>781</v>
      </c>
      <c r="AH1077" s="147">
        <v>36.4</v>
      </c>
      <c r="AI1077" s="146">
        <v>57</v>
      </c>
      <c r="AJ1077" s="145">
        <v>5.8</v>
      </c>
      <c r="AK1077" s="116">
        <v>29.7</v>
      </c>
      <c r="AL1077" s="144">
        <v>1.1000000000000001</v>
      </c>
      <c r="AM1077" s="139">
        <v>2.9</v>
      </c>
      <c r="AN1077" s="116" t="s">
        <v>124</v>
      </c>
      <c r="AO1077" s="122">
        <v>55.5</v>
      </c>
      <c r="AP1077" s="119" t="s">
        <v>124</v>
      </c>
      <c r="AQ1077" s="139">
        <v>41.9</v>
      </c>
      <c r="AR1077" s="116">
        <v>58.1</v>
      </c>
      <c r="AS1077" s="142">
        <f t="shared" si="66"/>
        <v>0.72117039586919096</v>
      </c>
      <c r="AT1077" s="141">
        <v>0.2</v>
      </c>
      <c r="AU1077" s="116" t="s">
        <v>124</v>
      </c>
      <c r="AV1077" s="116">
        <v>15.2</v>
      </c>
      <c r="AW1077" s="119">
        <v>14</v>
      </c>
      <c r="AX1077" s="140">
        <f t="shared" si="67"/>
        <v>26.220000000000002</v>
      </c>
      <c r="AY1077" s="118">
        <v>87.8</v>
      </c>
      <c r="AZ1077" s="118">
        <v>7797</v>
      </c>
      <c r="BA1077" s="140">
        <f t="shared" si="68"/>
        <v>12.200000000000003</v>
      </c>
      <c r="BB1077" s="140">
        <f t="shared" si="69"/>
        <v>56.715000000000003</v>
      </c>
      <c r="BC1077" s="118">
        <v>12.9</v>
      </c>
      <c r="BD1077" s="139">
        <f t="shared" si="70"/>
        <v>7.3530000000000006</v>
      </c>
      <c r="BE1077" s="118">
        <v>33.1</v>
      </c>
      <c r="BF1077" s="139">
        <f t="shared" si="71"/>
        <v>18.867000000000001</v>
      </c>
      <c r="BG1077" s="118">
        <v>53.5</v>
      </c>
      <c r="BH1077" s="139">
        <f t="shared" si="72"/>
        <v>30.495000000000001</v>
      </c>
      <c r="BI1077" s="140">
        <v>0.1</v>
      </c>
      <c r="BJ1077" s="117" t="s">
        <v>792</v>
      </c>
      <c r="BP1077" s="112"/>
      <c r="BQ1077" s="112"/>
      <c r="BR1077" s="112"/>
      <c r="BS1077" s="112"/>
      <c r="BT1077" s="112"/>
      <c r="BU1077" s="116"/>
      <c r="BV1077" s="138">
        <v>0.112</v>
      </c>
      <c r="BX1077" s="137">
        <v>2.9485998840342442</v>
      </c>
      <c r="BY1077" s="136">
        <v>8.091045746187818E-2</v>
      </c>
    </row>
    <row r="1078" spans="1:77">
      <c r="A1078" s="116">
        <v>330</v>
      </c>
      <c r="B1078" s="116">
        <f>COUNTIFS($D$2:D1078,D1078,$F$2:F1078,F1078)</f>
        <v>1</v>
      </c>
      <c r="C1078" s="189">
        <v>11857</v>
      </c>
      <c r="D1078" s="154" t="s">
        <v>1089</v>
      </c>
      <c r="E1078" s="152" t="s">
        <v>882</v>
      </c>
      <c r="F1078" s="152" t="s">
        <v>1088</v>
      </c>
      <c r="G1078" s="152">
        <v>33</v>
      </c>
      <c r="H1078" s="152" t="s">
        <v>1087</v>
      </c>
      <c r="I1078" s="152" t="s">
        <v>60</v>
      </c>
      <c r="J1078" s="153" t="s">
        <v>812</v>
      </c>
      <c r="K1078" s="152" t="s">
        <v>670</v>
      </c>
      <c r="L1078" s="152">
        <v>6</v>
      </c>
      <c r="M1078" s="152" t="s">
        <v>872</v>
      </c>
      <c r="N1078" s="152" t="s">
        <v>409</v>
      </c>
      <c r="P1078" s="152" t="s">
        <v>1053</v>
      </c>
      <c r="S1078" s="152"/>
      <c r="T1078" s="151" t="s">
        <v>820</v>
      </c>
      <c r="U1078" s="151"/>
      <c r="V1078" s="149" t="s">
        <v>819</v>
      </c>
      <c r="W1078" s="150"/>
      <c r="X1078" s="149"/>
      <c r="Y1078" s="149"/>
      <c r="Z1078" s="116"/>
      <c r="AA1078" s="116" t="s">
        <v>811</v>
      </c>
      <c r="AC1078" s="148">
        <v>331</v>
      </c>
      <c r="AD1078" s="148">
        <v>2000</v>
      </c>
      <c r="AE1078" s="112"/>
      <c r="AF1078" s="112"/>
      <c r="AG1078" s="112" t="s">
        <v>777</v>
      </c>
      <c r="AH1078" s="147">
        <v>35.4</v>
      </c>
      <c r="AI1078" s="146">
        <v>31.2</v>
      </c>
      <c r="AJ1078" s="145">
        <v>31</v>
      </c>
      <c r="AK1078" s="116">
        <v>29.7</v>
      </c>
      <c r="AL1078" s="144">
        <v>2.6</v>
      </c>
      <c r="AM1078" s="139">
        <v>7.4</v>
      </c>
      <c r="AN1078" s="116" t="s">
        <v>124</v>
      </c>
      <c r="AO1078" s="122">
        <v>12</v>
      </c>
      <c r="AP1078" s="119" t="s">
        <v>124</v>
      </c>
      <c r="AQ1078" s="139">
        <v>27.3</v>
      </c>
      <c r="AR1078" s="116">
        <v>72.7</v>
      </c>
      <c r="AS1078" s="142">
        <f t="shared" si="66"/>
        <v>0.37551581843191195</v>
      </c>
      <c r="AT1078" s="141">
        <v>0.5</v>
      </c>
      <c r="AU1078" s="116" t="s">
        <v>124</v>
      </c>
      <c r="AV1078" s="116">
        <v>12.8</v>
      </c>
      <c r="AW1078" s="119">
        <v>38.5</v>
      </c>
      <c r="AX1078" s="140">
        <f t="shared" si="67"/>
        <v>18.595200000000002</v>
      </c>
      <c r="AY1078" s="118">
        <v>81.8</v>
      </c>
      <c r="AZ1078" s="118">
        <v>7750</v>
      </c>
      <c r="BA1078" s="140">
        <f t="shared" si="68"/>
        <v>18.200000000000003</v>
      </c>
      <c r="BB1078" s="140">
        <f t="shared" si="69"/>
        <v>30.201600000000003</v>
      </c>
      <c r="BC1078" s="118">
        <v>40.700000000000003</v>
      </c>
      <c r="BD1078" s="139">
        <f t="shared" si="70"/>
        <v>12.698400000000001</v>
      </c>
      <c r="BE1078" s="118">
        <v>18.899999999999999</v>
      </c>
      <c r="BF1078" s="139">
        <f t="shared" si="71"/>
        <v>5.8967999999999998</v>
      </c>
      <c r="BG1078" s="118">
        <v>37.200000000000003</v>
      </c>
      <c r="BH1078" s="139">
        <f t="shared" si="72"/>
        <v>11.606400000000001</v>
      </c>
      <c r="BI1078" s="140">
        <v>0.3</v>
      </c>
      <c r="BJ1078" s="117" t="s">
        <v>790</v>
      </c>
      <c r="BP1078" s="112"/>
      <c r="BQ1078" s="112"/>
      <c r="BR1078" s="112"/>
      <c r="BS1078" s="112"/>
      <c r="BT1078" s="112"/>
      <c r="BU1078" s="116"/>
      <c r="BV1078" s="138">
        <v>0.33100000000000002</v>
      </c>
      <c r="BX1078" s="137">
        <v>0.76973957632128875</v>
      </c>
      <c r="BY1078" s="136">
        <v>0.18462599999999998</v>
      </c>
    </row>
    <row r="1079" spans="1:77">
      <c r="A1079" s="116">
        <v>331</v>
      </c>
      <c r="B1079" s="116">
        <f>COUNTIFS($D$2:D1079,D1079,$F$2:F1079,F1079)</f>
        <v>1</v>
      </c>
      <c r="C1079" s="189">
        <v>11858</v>
      </c>
      <c r="D1079" s="154" t="s">
        <v>1019</v>
      </c>
      <c r="E1079" s="152" t="s">
        <v>1086</v>
      </c>
      <c r="F1079" s="152" t="s">
        <v>1085</v>
      </c>
      <c r="G1079" s="152">
        <v>58</v>
      </c>
      <c r="H1079" s="152" t="s">
        <v>1068</v>
      </c>
      <c r="I1079" s="152" t="s">
        <v>643</v>
      </c>
      <c r="J1079" s="194" t="s">
        <v>1031</v>
      </c>
      <c r="K1079" s="152" t="s">
        <v>670</v>
      </c>
      <c r="L1079" s="152" t="s">
        <v>1084</v>
      </c>
      <c r="M1079" s="152" t="s">
        <v>994</v>
      </c>
      <c r="N1079" s="152" t="s">
        <v>409</v>
      </c>
      <c r="P1079" s="152" t="s">
        <v>1053</v>
      </c>
      <c r="S1079" s="152"/>
      <c r="T1079" s="151" t="s">
        <v>820</v>
      </c>
      <c r="U1079" s="151"/>
      <c r="V1079" s="149" t="s">
        <v>819</v>
      </c>
      <c r="W1079" s="150"/>
      <c r="X1079" s="149"/>
      <c r="Y1079" s="149"/>
      <c r="Z1079" s="116"/>
      <c r="AA1079" s="116" t="s">
        <v>842</v>
      </c>
      <c r="AC1079" s="148">
        <v>1751</v>
      </c>
      <c r="AD1079" s="148">
        <v>2700</v>
      </c>
      <c r="AE1079" s="112"/>
      <c r="AF1079" s="112"/>
      <c r="AG1079" s="112" t="s">
        <v>1029</v>
      </c>
      <c r="AH1079" s="147">
        <v>79.599999999999994</v>
      </c>
      <c r="AI1079" s="146">
        <v>13.1</v>
      </c>
      <c r="AJ1079" s="145">
        <v>6</v>
      </c>
      <c r="AK1079" s="116">
        <v>75.400000000000006</v>
      </c>
      <c r="AL1079" s="144">
        <v>2.2000000000000002</v>
      </c>
      <c r="AM1079" s="139">
        <v>2.8</v>
      </c>
      <c r="AN1079" s="116" t="s">
        <v>124</v>
      </c>
      <c r="AO1079" s="122">
        <v>17.899999999999999</v>
      </c>
      <c r="AP1079" s="119" t="s">
        <v>124</v>
      </c>
      <c r="AQ1079" s="139">
        <v>59.8</v>
      </c>
      <c r="AR1079" s="116">
        <v>40.200000000000003</v>
      </c>
      <c r="AS1079" s="142">
        <f t="shared" si="66"/>
        <v>1.4875621890547261</v>
      </c>
      <c r="AT1079" s="141">
        <v>2.7</v>
      </c>
      <c r="AU1079" s="116" t="s">
        <v>124</v>
      </c>
      <c r="AV1079" s="116">
        <v>30.3</v>
      </c>
      <c r="AW1079" s="119">
        <v>23</v>
      </c>
      <c r="AX1079" s="140">
        <f t="shared" si="67"/>
        <v>4.7946</v>
      </c>
      <c r="AY1079" s="118">
        <v>70.7</v>
      </c>
      <c r="AZ1079" s="118">
        <v>5328</v>
      </c>
      <c r="BA1079" s="140">
        <f t="shared" si="68"/>
        <v>29.299999999999997</v>
      </c>
      <c r="BB1079" s="140">
        <f t="shared" si="69"/>
        <v>13.034500000000001</v>
      </c>
      <c r="BC1079" s="118">
        <v>12.6</v>
      </c>
      <c r="BD1079" s="139">
        <f t="shared" si="70"/>
        <v>1.6506000000000001</v>
      </c>
      <c r="BE1079" s="118">
        <v>24</v>
      </c>
      <c r="BF1079" s="139">
        <f t="shared" si="71"/>
        <v>3.1439999999999997</v>
      </c>
      <c r="BG1079" s="118">
        <v>62.9</v>
      </c>
      <c r="BH1079" s="139">
        <f t="shared" si="72"/>
        <v>8.2399000000000004</v>
      </c>
      <c r="BI1079" s="140">
        <v>0.4</v>
      </c>
      <c r="BJ1079" s="117" t="s">
        <v>173</v>
      </c>
      <c r="BP1079" s="112"/>
      <c r="BQ1079" s="112"/>
      <c r="BR1079" s="112"/>
      <c r="BS1079" s="112"/>
      <c r="BT1079" s="112"/>
      <c r="BU1079" s="116"/>
      <c r="BV1079" s="138">
        <v>1.7509999999999999</v>
      </c>
      <c r="BX1079" s="137">
        <v>7.5572112825971258</v>
      </c>
      <c r="BY1079" s="136">
        <v>2.0136167999999999</v>
      </c>
    </row>
    <row r="1080" spans="1:77">
      <c r="A1080" s="116">
        <v>332</v>
      </c>
      <c r="B1080" s="116">
        <f>COUNTIFS($D$2:D1080,D1080,$F$2:F1080,F1080)</f>
        <v>1</v>
      </c>
      <c r="C1080" s="189">
        <v>11863</v>
      </c>
      <c r="D1080" s="154" t="s">
        <v>1083</v>
      </c>
      <c r="E1080" s="152" t="s">
        <v>1082</v>
      </c>
      <c r="F1080" s="152" t="s">
        <v>1081</v>
      </c>
      <c r="G1080" s="152">
        <v>56</v>
      </c>
      <c r="H1080" s="152" t="s">
        <v>1068</v>
      </c>
      <c r="I1080" s="152" t="s">
        <v>60</v>
      </c>
      <c r="J1080" s="153" t="s">
        <v>812</v>
      </c>
      <c r="K1080" s="152" t="s">
        <v>670</v>
      </c>
      <c r="L1080" s="152">
        <v>17</v>
      </c>
      <c r="M1080" s="152" t="s">
        <v>906</v>
      </c>
      <c r="N1080" s="152" t="s">
        <v>822</v>
      </c>
      <c r="P1080" s="152" t="s">
        <v>1053</v>
      </c>
      <c r="S1080" s="152"/>
      <c r="T1080" s="151" t="s">
        <v>820</v>
      </c>
      <c r="U1080" s="151"/>
      <c r="V1080" s="149" t="s">
        <v>819</v>
      </c>
      <c r="W1080" s="150"/>
      <c r="X1080" s="149"/>
      <c r="Y1080" s="149"/>
      <c r="Z1080" s="116"/>
      <c r="AA1080" s="116" t="s">
        <v>901</v>
      </c>
      <c r="AC1080" s="148">
        <v>86</v>
      </c>
      <c r="AD1080" s="148">
        <v>1400</v>
      </c>
      <c r="AE1080" s="112"/>
      <c r="AF1080" s="112"/>
      <c r="AG1080" s="112" t="s">
        <v>777</v>
      </c>
      <c r="AH1080" s="147">
        <v>4.8</v>
      </c>
      <c r="AI1080" s="146">
        <v>55.2</v>
      </c>
      <c r="AJ1080" s="145">
        <v>38.4</v>
      </c>
      <c r="AK1080" s="116" t="s">
        <v>124</v>
      </c>
      <c r="AL1080" s="144" t="s">
        <v>124</v>
      </c>
      <c r="AM1080" s="139" t="s">
        <v>124</v>
      </c>
      <c r="AN1080" s="116" t="s">
        <v>124</v>
      </c>
      <c r="AO1080" s="122" t="s">
        <v>124</v>
      </c>
      <c r="AP1080" s="119" t="s">
        <v>124</v>
      </c>
      <c r="AQ1080" s="139" t="s">
        <v>124</v>
      </c>
      <c r="AR1080" s="116" t="s">
        <v>1080</v>
      </c>
      <c r="AS1080" s="142" t="s">
        <v>124</v>
      </c>
      <c r="AT1080" s="141" t="s">
        <v>124</v>
      </c>
      <c r="AU1080" s="116" t="s">
        <v>124</v>
      </c>
      <c r="AV1080" s="116" t="s">
        <v>124</v>
      </c>
      <c r="AW1080" s="119" t="s">
        <v>124</v>
      </c>
      <c r="AX1080" s="140" t="s">
        <v>124</v>
      </c>
      <c r="AY1080" s="118" t="s">
        <v>124</v>
      </c>
      <c r="AZ1080" s="118" t="s">
        <v>124</v>
      </c>
      <c r="BA1080" s="118" t="s">
        <v>124</v>
      </c>
      <c r="BB1080" s="118" t="s">
        <v>124</v>
      </c>
      <c r="BC1080" s="118" t="s">
        <v>124</v>
      </c>
      <c r="BD1080" s="118" t="s">
        <v>124</v>
      </c>
      <c r="BE1080" s="118" t="s">
        <v>124</v>
      </c>
      <c r="BF1080" s="118" t="s">
        <v>124</v>
      </c>
      <c r="BG1080" s="118" t="s">
        <v>124</v>
      </c>
      <c r="BH1080" s="118" t="s">
        <v>124</v>
      </c>
      <c r="BI1080" s="118" t="s">
        <v>124</v>
      </c>
      <c r="BJ1080" s="117" t="s">
        <v>789</v>
      </c>
      <c r="BP1080" s="112"/>
      <c r="BQ1080" s="112"/>
      <c r="BR1080" s="112"/>
      <c r="BS1080" s="112"/>
      <c r="BT1080" s="112"/>
      <c r="BU1080" s="116"/>
      <c r="BV1080" s="138">
        <v>8.5999999999999993E-2</v>
      </c>
      <c r="BX1080" s="137">
        <v>3.2085561497326203</v>
      </c>
      <c r="BY1080" s="136">
        <v>8.4239999999999992E-3</v>
      </c>
    </row>
    <row r="1081" spans="1:77">
      <c r="A1081" s="116">
        <v>333</v>
      </c>
      <c r="B1081" s="116">
        <f>COUNTIFS($D$2:D1081,D1081,$F$2:F1081,F1081)</f>
        <v>1</v>
      </c>
      <c r="C1081" s="189">
        <v>11864</v>
      </c>
      <c r="D1081" s="154" t="s">
        <v>1079</v>
      </c>
      <c r="E1081" s="152" t="s">
        <v>1078</v>
      </c>
      <c r="F1081" s="152" t="s">
        <v>1077</v>
      </c>
      <c r="G1081" s="152">
        <v>74</v>
      </c>
      <c r="H1081" s="152" t="s">
        <v>1068</v>
      </c>
      <c r="I1081" s="152" t="s">
        <v>1076</v>
      </c>
      <c r="J1081" s="153" t="s">
        <v>812</v>
      </c>
      <c r="K1081" s="152" t="s">
        <v>670</v>
      </c>
      <c r="L1081" s="152">
        <v>14</v>
      </c>
      <c r="M1081" s="152" t="s">
        <v>881</v>
      </c>
      <c r="N1081" s="152" t="s">
        <v>822</v>
      </c>
      <c r="P1081" s="152" t="s">
        <v>1053</v>
      </c>
      <c r="S1081" s="152"/>
      <c r="T1081" s="151" t="s">
        <v>820</v>
      </c>
      <c r="U1081" s="151"/>
      <c r="V1081" s="149" t="s">
        <v>819</v>
      </c>
      <c r="W1081" s="150"/>
      <c r="X1081" s="149"/>
      <c r="Y1081" s="149"/>
      <c r="Z1081" s="116"/>
      <c r="AA1081" s="116" t="s">
        <v>901</v>
      </c>
      <c r="AC1081" s="148">
        <v>248</v>
      </c>
      <c r="AD1081" s="148">
        <v>3400</v>
      </c>
      <c r="AE1081" s="112"/>
      <c r="AF1081" s="112"/>
      <c r="AG1081" s="112" t="s">
        <v>777</v>
      </c>
      <c r="AH1081" s="147">
        <v>40</v>
      </c>
      <c r="AI1081" s="146">
        <v>42.2</v>
      </c>
      <c r="AJ1081" s="145">
        <v>17.7</v>
      </c>
      <c r="AK1081" s="116">
        <v>30.5</v>
      </c>
      <c r="AL1081" s="144">
        <v>4.8</v>
      </c>
      <c r="AM1081" s="139">
        <v>12</v>
      </c>
      <c r="AN1081" s="116" t="s">
        <v>124</v>
      </c>
      <c r="AO1081" s="122">
        <v>12.6</v>
      </c>
      <c r="AP1081" s="119" t="s">
        <v>124</v>
      </c>
      <c r="AQ1081" s="139">
        <v>39.5</v>
      </c>
      <c r="AR1081" s="116">
        <v>60.5</v>
      </c>
      <c r="AS1081" s="142">
        <f t="shared" ref="AS1081:AS1112" si="74">AQ1081/AR1081</f>
        <v>0.65289256198347112</v>
      </c>
      <c r="AT1081" s="141">
        <v>0.7</v>
      </c>
      <c r="AU1081" s="116" t="s">
        <v>124</v>
      </c>
      <c r="AV1081" s="116">
        <v>39</v>
      </c>
      <c r="AW1081" s="119">
        <v>46.2</v>
      </c>
      <c r="AX1081" s="140">
        <f t="shared" ref="AX1081:AX1112" si="75">BD1081+BF1081</f>
        <v>7.9758000000000013</v>
      </c>
      <c r="AY1081" s="118">
        <v>87.4</v>
      </c>
      <c r="AZ1081" s="118">
        <v>6319</v>
      </c>
      <c r="BA1081" s="140">
        <f t="shared" ref="BA1081:BA1112" si="76">100-AY1081</f>
        <v>12.599999999999994</v>
      </c>
      <c r="BB1081" s="140">
        <f t="shared" ref="BB1081:BB1112" si="77">BD1081+BF1081+BH1081</f>
        <v>41.777999999999999</v>
      </c>
      <c r="BC1081" s="118">
        <v>2.4</v>
      </c>
      <c r="BD1081" s="139">
        <f t="shared" ref="BD1081:BD1112" si="78">BC1081*AI1081/100</f>
        <v>1.0127999999999999</v>
      </c>
      <c r="BE1081" s="118">
        <v>16.5</v>
      </c>
      <c r="BF1081" s="139">
        <f t="shared" ref="BF1081:BF1112" si="79">BE1081*AI1081/100</f>
        <v>6.963000000000001</v>
      </c>
      <c r="BG1081" s="118">
        <v>80.099999999999994</v>
      </c>
      <c r="BH1081" s="139">
        <f t="shared" ref="BH1081:BH1112" si="80">BG1081*AI1081/100</f>
        <v>33.802199999999999</v>
      </c>
      <c r="BI1081" s="140">
        <v>1.1000000000000001</v>
      </c>
      <c r="BJ1081" s="117" t="s">
        <v>172</v>
      </c>
      <c r="BP1081" s="112"/>
      <c r="BQ1081" s="112"/>
      <c r="BR1081" s="112"/>
      <c r="BS1081" s="112"/>
      <c r="BT1081" s="112"/>
      <c r="BU1081" s="116"/>
      <c r="BV1081" s="138">
        <v>0.248</v>
      </c>
      <c r="BX1081" s="137">
        <v>15.067877371212802</v>
      </c>
      <c r="BY1081" s="136">
        <v>0.23531039999999998</v>
      </c>
    </row>
    <row r="1082" spans="1:77">
      <c r="A1082" s="116">
        <v>334</v>
      </c>
      <c r="B1082" s="116">
        <f>COUNTIFS($D$2:D1082,D1082,$F$2:F1082,F1082)</f>
        <v>1</v>
      </c>
      <c r="C1082" s="189">
        <v>11865</v>
      </c>
      <c r="D1082" s="154" t="s">
        <v>1075</v>
      </c>
      <c r="E1082" s="152" t="s">
        <v>1074</v>
      </c>
      <c r="F1082" s="152" t="s">
        <v>1073</v>
      </c>
      <c r="G1082" s="152">
        <v>48</v>
      </c>
      <c r="H1082" s="152" t="s">
        <v>1068</v>
      </c>
      <c r="I1082" s="152" t="s">
        <v>1072</v>
      </c>
      <c r="J1082" s="153" t="s">
        <v>812</v>
      </c>
      <c r="K1082" s="152" t="s">
        <v>670</v>
      </c>
      <c r="L1082" s="152">
        <v>6</v>
      </c>
      <c r="M1082" s="152" t="s">
        <v>1067</v>
      </c>
      <c r="N1082" s="152" t="s">
        <v>409</v>
      </c>
      <c r="P1082" s="152" t="s">
        <v>1053</v>
      </c>
      <c r="S1082" s="152"/>
      <c r="T1082" s="151" t="s">
        <v>820</v>
      </c>
      <c r="U1082" s="151"/>
      <c r="V1082" s="149" t="s">
        <v>819</v>
      </c>
      <c r="W1082" s="150"/>
      <c r="X1082" s="149"/>
      <c r="Y1082" s="149"/>
      <c r="Z1082" s="116"/>
      <c r="AA1082" s="116" t="s">
        <v>901</v>
      </c>
      <c r="AC1082" s="148">
        <v>977</v>
      </c>
      <c r="AD1082" s="148">
        <v>5800</v>
      </c>
      <c r="AE1082" s="112"/>
      <c r="AF1082" s="112"/>
      <c r="AG1082" s="112" t="s">
        <v>781</v>
      </c>
      <c r="AH1082" s="147">
        <v>65.599999999999994</v>
      </c>
      <c r="AI1082" s="146">
        <v>28.5</v>
      </c>
      <c r="AJ1082" s="145">
        <v>5.9</v>
      </c>
      <c r="AK1082" s="116">
        <v>61.3</v>
      </c>
      <c r="AL1082" s="144">
        <v>1.5</v>
      </c>
      <c r="AM1082" s="139">
        <v>2.2999999999999998</v>
      </c>
      <c r="AN1082" s="116" t="s">
        <v>124</v>
      </c>
      <c r="AO1082" s="122">
        <v>31.1</v>
      </c>
      <c r="AP1082" s="119" t="s">
        <v>124</v>
      </c>
      <c r="AQ1082" s="139">
        <v>31.8</v>
      </c>
      <c r="AR1082" s="116">
        <v>68.2</v>
      </c>
      <c r="AS1082" s="142">
        <f t="shared" si="74"/>
        <v>0.4662756598240469</v>
      </c>
      <c r="AT1082" s="141">
        <v>0.6</v>
      </c>
      <c r="AU1082" s="116" t="s">
        <v>124</v>
      </c>
      <c r="AV1082" s="116">
        <v>42.1</v>
      </c>
      <c r="AW1082" s="119">
        <v>37.1</v>
      </c>
      <c r="AX1082" s="140">
        <f t="shared" si="75"/>
        <v>13.3665</v>
      </c>
      <c r="AY1082" s="118">
        <v>84.8</v>
      </c>
      <c r="AZ1082" s="118">
        <v>7893</v>
      </c>
      <c r="BA1082" s="140">
        <f t="shared" si="76"/>
        <v>15.200000000000003</v>
      </c>
      <c r="BB1082" s="140">
        <f t="shared" si="77"/>
        <v>28.015499999999999</v>
      </c>
      <c r="BC1082" s="118">
        <v>22.6</v>
      </c>
      <c r="BD1082" s="139">
        <f t="shared" si="78"/>
        <v>6.4409999999999998</v>
      </c>
      <c r="BE1082" s="118">
        <v>24.3</v>
      </c>
      <c r="BF1082" s="139">
        <f t="shared" si="79"/>
        <v>6.9255000000000004</v>
      </c>
      <c r="BG1082" s="118">
        <v>51.4</v>
      </c>
      <c r="BH1082" s="139">
        <f t="shared" si="80"/>
        <v>14.648999999999999</v>
      </c>
      <c r="BI1082" s="140">
        <v>0.3</v>
      </c>
      <c r="BJ1082" s="117" t="s">
        <v>793</v>
      </c>
      <c r="BP1082" s="112"/>
      <c r="BQ1082" s="112"/>
      <c r="BR1082" s="112"/>
      <c r="BS1082" s="112"/>
      <c r="BT1082" s="112"/>
      <c r="BU1082" s="116"/>
      <c r="BV1082" s="138">
        <v>0.97699999999999998</v>
      </c>
      <c r="BX1082" s="137">
        <v>46.447980095593529</v>
      </c>
      <c r="BY1082" s="136">
        <v>0.99599760000000015</v>
      </c>
    </row>
    <row r="1083" spans="1:77">
      <c r="A1083" s="116">
        <v>335</v>
      </c>
      <c r="B1083" s="116">
        <f>COUNTIFS($D$2:D1083,D1083,$F$2:F1083,F1083)</f>
        <v>1</v>
      </c>
      <c r="C1083" s="189">
        <v>11866</v>
      </c>
      <c r="D1083" s="154" t="s">
        <v>1071</v>
      </c>
      <c r="E1083" s="152" t="s">
        <v>1070</v>
      </c>
      <c r="F1083" s="152" t="s">
        <v>1069</v>
      </c>
      <c r="G1083" s="152">
        <v>63</v>
      </c>
      <c r="H1083" s="152" t="s">
        <v>1068</v>
      </c>
      <c r="I1083" s="152" t="s">
        <v>225</v>
      </c>
      <c r="J1083" s="153" t="s">
        <v>812</v>
      </c>
      <c r="K1083" s="152" t="s">
        <v>670</v>
      </c>
      <c r="L1083" s="152">
        <v>5</v>
      </c>
      <c r="M1083" s="152" t="s">
        <v>1067</v>
      </c>
      <c r="N1083" s="152" t="s">
        <v>409</v>
      </c>
      <c r="P1083" s="152" t="s">
        <v>1053</v>
      </c>
      <c r="S1083" s="152"/>
      <c r="T1083" s="151" t="s">
        <v>820</v>
      </c>
      <c r="U1083" s="151"/>
      <c r="V1083" s="149" t="s">
        <v>819</v>
      </c>
      <c r="W1083" s="150"/>
      <c r="X1083" s="149"/>
      <c r="Y1083" s="149"/>
      <c r="Z1083" s="116"/>
      <c r="AA1083" s="116" t="s">
        <v>901</v>
      </c>
      <c r="AC1083" s="148">
        <v>422</v>
      </c>
      <c r="AD1083" s="148">
        <v>2100</v>
      </c>
      <c r="AE1083" s="112"/>
      <c r="AF1083" s="112"/>
      <c r="AG1083" s="112" t="s">
        <v>781</v>
      </c>
      <c r="AH1083" s="147">
        <v>41.2</v>
      </c>
      <c r="AI1083" s="146">
        <v>53.9</v>
      </c>
      <c r="AJ1083" s="145">
        <v>4.5999999999999996</v>
      </c>
      <c r="AK1083" s="116">
        <v>30.1</v>
      </c>
      <c r="AL1083" s="144">
        <v>6</v>
      </c>
      <c r="AM1083" s="139">
        <v>14.5</v>
      </c>
      <c r="AN1083" s="116" t="s">
        <v>124</v>
      </c>
      <c r="AO1083" s="122">
        <v>30</v>
      </c>
      <c r="AP1083" s="119" t="s">
        <v>124</v>
      </c>
      <c r="AQ1083" s="139">
        <v>36</v>
      </c>
      <c r="AR1083" s="116">
        <v>64</v>
      </c>
      <c r="AS1083" s="142">
        <f t="shared" si="74"/>
        <v>0.5625</v>
      </c>
      <c r="AT1083" s="141">
        <v>1.2</v>
      </c>
      <c r="AU1083" s="116" t="s">
        <v>124</v>
      </c>
      <c r="AV1083" s="116">
        <v>67.599999999999994</v>
      </c>
      <c r="AW1083" s="119">
        <v>76.7</v>
      </c>
      <c r="AX1083" s="140">
        <f t="shared" si="75"/>
        <v>21.290500000000002</v>
      </c>
      <c r="AY1083" s="118">
        <v>93.2</v>
      </c>
      <c r="AZ1083" s="118">
        <v>9135</v>
      </c>
      <c r="BA1083" s="140">
        <f t="shared" si="76"/>
        <v>6.7999999999999972</v>
      </c>
      <c r="BB1083" s="140">
        <f t="shared" si="77"/>
        <v>53.414900000000003</v>
      </c>
      <c r="BC1083" s="118">
        <v>19.899999999999999</v>
      </c>
      <c r="BD1083" s="139">
        <f t="shared" si="78"/>
        <v>10.726099999999999</v>
      </c>
      <c r="BE1083" s="118">
        <v>19.600000000000001</v>
      </c>
      <c r="BF1083" s="139">
        <f t="shared" si="79"/>
        <v>10.564400000000001</v>
      </c>
      <c r="BG1083" s="118">
        <v>59.6</v>
      </c>
      <c r="BH1083" s="139">
        <f t="shared" si="80"/>
        <v>32.124400000000001</v>
      </c>
      <c r="BI1083" s="140">
        <v>0.4</v>
      </c>
      <c r="BJ1083" s="117" t="s">
        <v>792</v>
      </c>
      <c r="BP1083" s="112"/>
      <c r="BQ1083" s="112"/>
      <c r="BR1083" s="112"/>
      <c r="BS1083" s="112"/>
      <c r="BT1083" s="112"/>
      <c r="BU1083" s="116"/>
      <c r="BV1083" s="138">
        <v>0.42199999999999999</v>
      </c>
      <c r="BX1083" s="137">
        <v>52.670700086430422</v>
      </c>
      <c r="BY1083" s="136">
        <v>0.42779879999999998</v>
      </c>
    </row>
    <row r="1084" spans="1:77">
      <c r="A1084" s="116">
        <v>336</v>
      </c>
      <c r="B1084" s="116">
        <f>COUNTIFS($D$2:D1084,D1084,$F$2:F1084,F1084)</f>
        <v>5</v>
      </c>
      <c r="C1084" s="189">
        <v>11875</v>
      </c>
      <c r="D1084" s="154" t="s">
        <v>356</v>
      </c>
      <c r="E1084" s="152" t="s">
        <v>242</v>
      </c>
      <c r="F1084" s="152" t="s">
        <v>1066</v>
      </c>
      <c r="G1084" s="152">
        <v>55</v>
      </c>
      <c r="H1084" s="152" t="s">
        <v>1065</v>
      </c>
      <c r="I1084" s="152" t="s">
        <v>357</v>
      </c>
      <c r="J1084" s="153" t="s">
        <v>812</v>
      </c>
      <c r="K1084" s="152" t="s">
        <v>670</v>
      </c>
      <c r="L1084" s="152">
        <v>25</v>
      </c>
      <c r="M1084" s="152" t="s">
        <v>1064</v>
      </c>
      <c r="N1084" s="152" t="s">
        <v>409</v>
      </c>
      <c r="P1084" s="152" t="s">
        <v>1053</v>
      </c>
      <c r="S1084" s="152"/>
      <c r="T1084" s="151" t="s">
        <v>820</v>
      </c>
      <c r="U1084" s="151"/>
      <c r="V1084" s="149" t="s">
        <v>819</v>
      </c>
      <c r="W1084" s="150"/>
      <c r="X1084" s="149"/>
      <c r="Y1084" s="149"/>
      <c r="Z1084" s="116"/>
      <c r="AA1084" s="116" t="s">
        <v>842</v>
      </c>
      <c r="AC1084" s="148">
        <v>160</v>
      </c>
      <c r="AD1084" s="148">
        <v>4000</v>
      </c>
      <c r="AE1084" s="112"/>
      <c r="AF1084" s="112"/>
      <c r="AG1084" s="112" t="s">
        <v>781</v>
      </c>
      <c r="AH1084" s="147">
        <v>39</v>
      </c>
      <c r="AI1084" s="146">
        <v>50.4</v>
      </c>
      <c r="AJ1084" s="145">
        <v>9.9</v>
      </c>
      <c r="AK1084" s="116">
        <v>33.4</v>
      </c>
      <c r="AL1084" s="144">
        <v>1.2</v>
      </c>
      <c r="AM1084" s="139">
        <v>3.2</v>
      </c>
      <c r="AN1084" s="116" t="s">
        <v>124</v>
      </c>
      <c r="AO1084" s="122">
        <v>15.1</v>
      </c>
      <c r="AP1084" s="119" t="s">
        <v>124</v>
      </c>
      <c r="AQ1084" s="139">
        <v>39.4</v>
      </c>
      <c r="AR1084" s="116">
        <v>60.6</v>
      </c>
      <c r="AS1084" s="142">
        <f t="shared" si="74"/>
        <v>0.65016501650165015</v>
      </c>
      <c r="AT1084" s="141">
        <v>0.7</v>
      </c>
      <c r="AU1084" s="116" t="s">
        <v>124</v>
      </c>
      <c r="AV1084" s="116">
        <v>8.8000000000000007</v>
      </c>
      <c r="AW1084" s="119">
        <v>11.5</v>
      </c>
      <c r="AX1084" s="140">
        <f t="shared" si="75"/>
        <v>37.1952</v>
      </c>
      <c r="AY1084" s="118">
        <v>92.4</v>
      </c>
      <c r="AZ1084" s="118">
        <v>8674</v>
      </c>
      <c r="BA1084" s="140">
        <f t="shared" si="76"/>
        <v>7.5999999999999943</v>
      </c>
      <c r="BB1084" s="140">
        <f t="shared" si="77"/>
        <v>50.198399999999999</v>
      </c>
      <c r="BC1084" s="118">
        <v>29.3</v>
      </c>
      <c r="BD1084" s="139">
        <f t="shared" si="78"/>
        <v>14.767200000000001</v>
      </c>
      <c r="BE1084" s="118">
        <v>44.5</v>
      </c>
      <c r="BF1084" s="139">
        <f t="shared" si="79"/>
        <v>22.427999999999997</v>
      </c>
      <c r="BG1084" s="118">
        <v>25.8</v>
      </c>
      <c r="BH1084" s="139">
        <f t="shared" si="80"/>
        <v>13.0032</v>
      </c>
      <c r="BI1084" s="140">
        <v>0.4</v>
      </c>
      <c r="BJ1084" s="117" t="s">
        <v>792</v>
      </c>
      <c r="BP1084" s="112"/>
      <c r="BQ1084" s="112"/>
      <c r="BR1084" s="112"/>
      <c r="BS1084" s="112"/>
      <c r="BT1084" s="112"/>
      <c r="BU1084" s="116"/>
      <c r="BV1084" s="138">
        <v>0.16</v>
      </c>
      <c r="BX1084" s="137">
        <v>2.2860393850450613</v>
      </c>
      <c r="BY1084" s="136">
        <v>0.1241136</v>
      </c>
    </row>
    <row r="1085" spans="1:77">
      <c r="A1085" s="116">
        <v>337</v>
      </c>
      <c r="B1085" s="116">
        <f>COUNTIFS($D$2:D1085,D1085,$F$2:F1085,F1085)</f>
        <v>1</v>
      </c>
      <c r="C1085" s="189">
        <v>11880</v>
      </c>
      <c r="D1085" s="154" t="s">
        <v>1063</v>
      </c>
      <c r="E1085" s="152" t="s">
        <v>1062</v>
      </c>
      <c r="F1085" s="152" t="s">
        <v>1061</v>
      </c>
      <c r="G1085" s="152">
        <v>6</v>
      </c>
      <c r="H1085" s="152" t="s">
        <v>1055</v>
      </c>
      <c r="I1085" s="152" t="s">
        <v>1060</v>
      </c>
      <c r="J1085" s="192" t="s">
        <v>896</v>
      </c>
      <c r="K1085" s="152" t="s">
        <v>670</v>
      </c>
      <c r="L1085" s="152">
        <v>2</v>
      </c>
      <c r="M1085" s="152" t="s">
        <v>915</v>
      </c>
      <c r="N1085" s="152" t="s">
        <v>409</v>
      </c>
      <c r="P1085" s="152" t="s">
        <v>1059</v>
      </c>
      <c r="S1085" s="152"/>
      <c r="T1085" s="151" t="s">
        <v>820</v>
      </c>
      <c r="U1085" s="151"/>
      <c r="V1085" s="149" t="s">
        <v>819</v>
      </c>
      <c r="W1085" s="150"/>
      <c r="X1085" s="149"/>
      <c r="Y1085" s="149"/>
      <c r="Z1085" s="116" t="s">
        <v>125</v>
      </c>
      <c r="AA1085" s="116" t="s">
        <v>842</v>
      </c>
      <c r="AC1085" s="148">
        <v>1516</v>
      </c>
      <c r="AD1085" s="148">
        <v>3000</v>
      </c>
      <c r="AE1085" s="112"/>
      <c r="AF1085" s="112"/>
      <c r="AG1085" s="112" t="s">
        <v>781</v>
      </c>
      <c r="AH1085" s="147">
        <v>56</v>
      </c>
      <c r="AI1085" s="146">
        <v>21.3</v>
      </c>
      <c r="AJ1085" s="145">
        <v>22</v>
      </c>
      <c r="AK1085" s="116">
        <v>46.8</v>
      </c>
      <c r="AL1085" s="144">
        <v>1.6</v>
      </c>
      <c r="AM1085" s="139">
        <v>2.9</v>
      </c>
      <c r="AN1085" s="116" t="s">
        <v>124</v>
      </c>
      <c r="AO1085" s="122">
        <v>2.8</v>
      </c>
      <c r="AP1085" s="119" t="s">
        <v>124</v>
      </c>
      <c r="AQ1085" s="139">
        <v>45</v>
      </c>
      <c r="AR1085" s="116">
        <v>55</v>
      </c>
      <c r="AS1085" s="142">
        <f t="shared" si="74"/>
        <v>0.81818181818181823</v>
      </c>
      <c r="AT1085" s="141">
        <v>1.9</v>
      </c>
      <c r="AU1085" s="116" t="s">
        <v>124</v>
      </c>
      <c r="AV1085" s="116">
        <v>4.5</v>
      </c>
      <c r="AW1085" s="119">
        <v>4.0999999999999996</v>
      </c>
      <c r="AX1085" s="140">
        <f t="shared" si="75"/>
        <v>19.170000000000002</v>
      </c>
      <c r="AY1085" s="118">
        <v>87.4</v>
      </c>
      <c r="AZ1085" s="118">
        <v>12655</v>
      </c>
      <c r="BA1085" s="140">
        <f t="shared" si="76"/>
        <v>12.599999999999994</v>
      </c>
      <c r="BB1085" s="140">
        <f t="shared" si="77"/>
        <v>20.937900000000003</v>
      </c>
      <c r="BC1085" s="118">
        <v>46.3</v>
      </c>
      <c r="BD1085" s="139">
        <f t="shared" si="78"/>
        <v>9.8618999999999986</v>
      </c>
      <c r="BE1085" s="118">
        <v>43.7</v>
      </c>
      <c r="BF1085" s="139">
        <f t="shared" si="79"/>
        <v>9.3081000000000014</v>
      </c>
      <c r="BG1085" s="118">
        <v>8.3000000000000007</v>
      </c>
      <c r="BH1085" s="139">
        <f t="shared" si="80"/>
        <v>1.7679000000000002</v>
      </c>
      <c r="BI1085" s="140">
        <v>0.3</v>
      </c>
      <c r="BJ1085" s="117" t="s">
        <v>793</v>
      </c>
      <c r="BP1085" s="112"/>
      <c r="BQ1085" s="112"/>
      <c r="BR1085" s="112"/>
      <c r="BS1085" s="112"/>
      <c r="BT1085" s="112"/>
      <c r="BU1085" s="116"/>
      <c r="BV1085" s="138">
        <v>1.516</v>
      </c>
      <c r="BX1085" s="137">
        <v>0.16745350890155786</v>
      </c>
      <c r="BY1085" s="136">
        <v>1.0815069767441861</v>
      </c>
    </row>
    <row r="1086" spans="1:77">
      <c r="A1086" s="116">
        <v>338</v>
      </c>
      <c r="B1086" s="116">
        <f>COUNTIFS($D$2:D1086,D1086,$F$2:F1086,F1086)</f>
        <v>1</v>
      </c>
      <c r="C1086" s="189">
        <v>11882</v>
      </c>
      <c r="D1086" s="154" t="s">
        <v>1058</v>
      </c>
      <c r="E1086" s="152" t="s">
        <v>1057</v>
      </c>
      <c r="F1086" s="152" t="s">
        <v>1056</v>
      </c>
      <c r="G1086" s="152">
        <v>52</v>
      </c>
      <c r="H1086" s="152" t="s">
        <v>1055</v>
      </c>
      <c r="I1086" s="152" t="s">
        <v>1054</v>
      </c>
      <c r="J1086" s="153" t="s">
        <v>812</v>
      </c>
      <c r="K1086" s="152" t="s">
        <v>670</v>
      </c>
      <c r="L1086" s="152">
        <v>7</v>
      </c>
      <c r="M1086" s="152" t="s">
        <v>844</v>
      </c>
      <c r="N1086" s="152" t="s">
        <v>409</v>
      </c>
      <c r="P1086" s="152" t="s">
        <v>1053</v>
      </c>
      <c r="S1086" s="152"/>
      <c r="T1086" s="151" t="s">
        <v>820</v>
      </c>
      <c r="U1086" s="151"/>
      <c r="V1086" s="149" t="s">
        <v>819</v>
      </c>
      <c r="W1086" s="150"/>
      <c r="X1086" s="149"/>
      <c r="Y1086" s="149"/>
      <c r="Z1086" s="116"/>
      <c r="AA1086" s="116" t="s">
        <v>842</v>
      </c>
      <c r="AC1086" s="148">
        <v>419</v>
      </c>
      <c r="AD1086" s="148">
        <v>2900</v>
      </c>
      <c r="AE1086" s="112"/>
      <c r="AF1086" s="112"/>
      <c r="AG1086" s="112" t="s">
        <v>777</v>
      </c>
      <c r="AH1086" s="147">
        <v>23.3</v>
      </c>
      <c r="AI1086" s="146">
        <v>72.3</v>
      </c>
      <c r="AJ1086" s="145">
        <v>4.2</v>
      </c>
      <c r="AK1086" s="116">
        <v>19.399999999999999</v>
      </c>
      <c r="AL1086" s="144">
        <v>2.1</v>
      </c>
      <c r="AM1086" s="139">
        <v>9.1</v>
      </c>
      <c r="AN1086" s="116" t="s">
        <v>124</v>
      </c>
      <c r="AO1086" s="122">
        <v>10.8</v>
      </c>
      <c r="AP1086" s="119" t="s">
        <v>124</v>
      </c>
      <c r="AQ1086" s="139">
        <v>40.799999999999997</v>
      </c>
      <c r="AR1086" s="116">
        <v>59.2</v>
      </c>
      <c r="AS1086" s="142">
        <f t="shared" si="74"/>
        <v>0.68918918918918914</v>
      </c>
      <c r="AT1086" s="141">
        <v>0.2</v>
      </c>
      <c r="AU1086" s="116" t="s">
        <v>124</v>
      </c>
      <c r="AV1086" s="116">
        <v>45.9</v>
      </c>
      <c r="AW1086" s="119">
        <v>39.700000000000003</v>
      </c>
      <c r="AX1086" s="140">
        <f t="shared" si="75"/>
        <v>21.545400000000001</v>
      </c>
      <c r="AY1086" s="118">
        <v>86.7</v>
      </c>
      <c r="AZ1086" s="118">
        <v>9191</v>
      </c>
      <c r="BA1086" s="140">
        <f t="shared" si="76"/>
        <v>13.299999999999997</v>
      </c>
      <c r="BB1086" s="140">
        <f t="shared" si="77"/>
        <v>71.721599999999995</v>
      </c>
      <c r="BC1086" s="118">
        <v>16</v>
      </c>
      <c r="BD1086" s="139">
        <f t="shared" si="78"/>
        <v>11.568</v>
      </c>
      <c r="BE1086" s="118">
        <v>13.8</v>
      </c>
      <c r="BF1086" s="139">
        <f t="shared" si="79"/>
        <v>9.9773999999999994</v>
      </c>
      <c r="BG1086" s="118">
        <v>69.400000000000006</v>
      </c>
      <c r="BH1086" s="139">
        <f t="shared" si="80"/>
        <v>50.176200000000001</v>
      </c>
      <c r="BI1086" s="140">
        <v>0.4</v>
      </c>
      <c r="BJ1086" s="117" t="s">
        <v>172</v>
      </c>
      <c r="BP1086" s="112"/>
      <c r="BQ1086" s="112"/>
      <c r="BR1086" s="112"/>
      <c r="BS1086" s="112"/>
      <c r="BT1086" s="112"/>
      <c r="BU1086" s="116"/>
      <c r="BV1086" s="138">
        <v>0.41899999999999998</v>
      </c>
      <c r="BX1086" s="137">
        <v>49.500370096225019</v>
      </c>
      <c r="BY1086" s="136">
        <v>0.37556999999999996</v>
      </c>
    </row>
    <row r="1087" spans="1:77">
      <c r="A1087" s="116">
        <v>340</v>
      </c>
      <c r="B1087" s="116">
        <f>COUNTIFS($D$2:D1087,D1087,$F$2:F1087,F1087)</f>
        <v>1</v>
      </c>
      <c r="C1087" s="189">
        <v>11885</v>
      </c>
      <c r="D1087" s="154" t="s">
        <v>1052</v>
      </c>
      <c r="E1087" s="152" t="s">
        <v>1051</v>
      </c>
      <c r="F1087" s="152" t="s">
        <v>1050</v>
      </c>
      <c r="G1087" s="152">
        <f t="shared" ref="G1087:G1118" si="81">LEFT(H1087,4)-CONCATENATE(IF(LEFT(F1087, 2)&lt;MID(H1087, 3, 4), 20, 19),LEFT(F1087,2))</f>
        <v>41</v>
      </c>
      <c r="H1087" s="152" t="s">
        <v>1039</v>
      </c>
      <c r="I1087" s="152" t="s">
        <v>60</v>
      </c>
      <c r="J1087" s="153" t="s">
        <v>812</v>
      </c>
      <c r="K1087" s="152" t="s">
        <v>670</v>
      </c>
      <c r="L1087" s="152">
        <v>3</v>
      </c>
      <c r="M1087" s="152" t="s">
        <v>906</v>
      </c>
      <c r="N1087" s="152" t="s">
        <v>409</v>
      </c>
      <c r="P1087" s="152" t="s">
        <v>1049</v>
      </c>
      <c r="S1087" s="152"/>
      <c r="T1087" s="151"/>
      <c r="U1087" s="151"/>
      <c r="V1087" s="191" t="s">
        <v>867</v>
      </c>
      <c r="W1087" s="190"/>
      <c r="X1087" s="191"/>
      <c r="Y1087" s="191"/>
      <c r="Z1087" s="116"/>
      <c r="AA1087" s="116" t="s">
        <v>811</v>
      </c>
      <c r="AC1087" s="148">
        <v>87</v>
      </c>
      <c r="AD1087" s="148">
        <v>260</v>
      </c>
      <c r="AE1087" s="112"/>
      <c r="AF1087" s="112"/>
      <c r="AG1087" s="112" t="s">
        <v>777</v>
      </c>
      <c r="AH1087" s="147">
        <v>6</v>
      </c>
      <c r="AI1087" s="146">
        <v>89.1</v>
      </c>
      <c r="AJ1087" s="145">
        <v>3.2</v>
      </c>
      <c r="AK1087" s="116">
        <v>3.5</v>
      </c>
      <c r="AL1087" s="144">
        <v>0.7</v>
      </c>
      <c r="AM1087" s="139">
        <v>11.5</v>
      </c>
      <c r="AN1087" s="116" t="s">
        <v>124</v>
      </c>
      <c r="AO1087" s="122">
        <v>47.9</v>
      </c>
      <c r="AP1087" s="119" t="s">
        <v>124</v>
      </c>
      <c r="AQ1087" s="139">
        <v>31.6</v>
      </c>
      <c r="AR1087" s="116">
        <v>68.400000000000006</v>
      </c>
      <c r="AS1087" s="142">
        <f t="shared" si="74"/>
        <v>0.46198830409356723</v>
      </c>
      <c r="AT1087" s="141">
        <v>0.04</v>
      </c>
      <c r="AU1087" s="116" t="s">
        <v>124</v>
      </c>
      <c r="AV1087" s="116">
        <v>25.5</v>
      </c>
      <c r="AW1087" s="119">
        <v>36.200000000000003</v>
      </c>
      <c r="AX1087" s="140">
        <f t="shared" si="75"/>
        <v>44.639099999999999</v>
      </c>
      <c r="AY1087" s="118">
        <v>96.8</v>
      </c>
      <c r="AZ1087" s="118">
        <v>8834</v>
      </c>
      <c r="BA1087" s="140">
        <f t="shared" si="76"/>
        <v>3.2000000000000028</v>
      </c>
      <c r="BB1087" s="140">
        <f t="shared" si="77"/>
        <v>86.605199999999996</v>
      </c>
      <c r="BC1087" s="118">
        <v>18.399999999999999</v>
      </c>
      <c r="BD1087" s="139">
        <f t="shared" si="78"/>
        <v>16.394399999999997</v>
      </c>
      <c r="BE1087" s="118">
        <v>31.7</v>
      </c>
      <c r="BF1087" s="139">
        <f t="shared" si="79"/>
        <v>28.244699999999998</v>
      </c>
      <c r="BG1087" s="118">
        <v>47.1</v>
      </c>
      <c r="BH1087" s="139">
        <f t="shared" si="80"/>
        <v>41.966099999999997</v>
      </c>
      <c r="BI1087" s="140" t="s">
        <v>124</v>
      </c>
      <c r="BJ1087" s="117" t="s">
        <v>792</v>
      </c>
      <c r="BP1087" s="112"/>
      <c r="BQ1087" s="112"/>
      <c r="BR1087" s="112"/>
      <c r="BS1087" s="112"/>
      <c r="BT1087" s="112"/>
      <c r="BU1087" s="116"/>
      <c r="BV1087" s="138">
        <v>8.6999999999999994E-2</v>
      </c>
      <c r="BX1087" s="137">
        <v>2.881264696716435</v>
      </c>
      <c r="BY1087" s="136">
        <v>3.5696699999999991E-2</v>
      </c>
    </row>
    <row r="1088" spans="1:77">
      <c r="A1088" s="116">
        <v>341</v>
      </c>
      <c r="B1088" s="116">
        <f>COUNTIFS($D$2:D1088,D1088,$F$2:F1088,F1088)</f>
        <v>1</v>
      </c>
      <c r="C1088" s="189">
        <v>11886</v>
      </c>
      <c r="D1088" s="154" t="s">
        <v>1048</v>
      </c>
      <c r="E1088" s="152" t="s">
        <v>1022</v>
      </c>
      <c r="F1088" s="152" t="s">
        <v>1047</v>
      </c>
      <c r="G1088" s="152">
        <f t="shared" si="81"/>
        <v>71</v>
      </c>
      <c r="H1088" s="152" t="s">
        <v>1039</v>
      </c>
      <c r="I1088" s="152" t="s">
        <v>60</v>
      </c>
      <c r="J1088" s="153" t="s">
        <v>812</v>
      </c>
      <c r="K1088" s="152" t="s">
        <v>670</v>
      </c>
      <c r="L1088" s="152">
        <v>6</v>
      </c>
      <c r="M1088" s="152" t="s">
        <v>906</v>
      </c>
      <c r="N1088" s="152" t="s">
        <v>409</v>
      </c>
      <c r="P1088" s="152" t="s">
        <v>1046</v>
      </c>
      <c r="S1088" s="152"/>
      <c r="T1088" s="151" t="s">
        <v>820</v>
      </c>
      <c r="U1088" s="151"/>
      <c r="V1088" s="149" t="s">
        <v>819</v>
      </c>
      <c r="W1088" s="150"/>
      <c r="X1088" s="149"/>
      <c r="Y1088" s="149"/>
      <c r="Z1088" s="116"/>
      <c r="AA1088" s="116" t="s">
        <v>811</v>
      </c>
      <c r="AC1088" s="148">
        <v>305</v>
      </c>
      <c r="AD1088" s="148">
        <v>1800</v>
      </c>
      <c r="AE1088" s="112"/>
      <c r="AF1088" s="112"/>
      <c r="AG1088" s="112" t="s">
        <v>777</v>
      </c>
      <c r="AH1088" s="147">
        <v>49</v>
      </c>
      <c r="AI1088" s="146">
        <v>45.7</v>
      </c>
      <c r="AJ1088" s="145">
        <v>4.5</v>
      </c>
      <c r="AK1088" s="116">
        <v>31.2</v>
      </c>
      <c r="AL1088" s="144">
        <v>10.8</v>
      </c>
      <c r="AM1088" s="139">
        <v>22.1</v>
      </c>
      <c r="AN1088" s="116" t="s">
        <v>124</v>
      </c>
      <c r="AO1088" s="122">
        <v>13.2</v>
      </c>
      <c r="AP1088" s="119" t="s">
        <v>124</v>
      </c>
      <c r="AQ1088" s="139">
        <v>27.2</v>
      </c>
      <c r="AR1088" s="116">
        <v>72.8</v>
      </c>
      <c r="AS1088" s="142">
        <f t="shared" si="74"/>
        <v>0.37362637362637363</v>
      </c>
      <c r="AT1088" s="141">
        <v>0.3</v>
      </c>
      <c r="AU1088" s="116" t="s">
        <v>124</v>
      </c>
      <c r="AV1088" s="116">
        <v>30.8</v>
      </c>
      <c r="AW1088" s="119">
        <v>36.9</v>
      </c>
      <c r="AX1088" s="140">
        <f t="shared" si="75"/>
        <v>19.331099999999999</v>
      </c>
      <c r="AY1088" s="118">
        <v>77.099999999999994</v>
      </c>
      <c r="AZ1088" s="118">
        <v>9768</v>
      </c>
      <c r="BA1088" s="140">
        <f t="shared" si="76"/>
        <v>22.900000000000006</v>
      </c>
      <c r="BB1088" s="140">
        <f t="shared" si="77"/>
        <v>45.517200000000003</v>
      </c>
      <c r="BC1088" s="118">
        <v>14.7</v>
      </c>
      <c r="BD1088" s="139">
        <f t="shared" si="78"/>
        <v>6.7178999999999993</v>
      </c>
      <c r="BE1088" s="118">
        <v>27.6</v>
      </c>
      <c r="BF1088" s="139">
        <f t="shared" si="79"/>
        <v>12.613200000000001</v>
      </c>
      <c r="BG1088" s="118">
        <v>57.3</v>
      </c>
      <c r="BH1088" s="139">
        <f t="shared" si="80"/>
        <v>26.1861</v>
      </c>
      <c r="BI1088" s="140">
        <v>0.4</v>
      </c>
      <c r="BJ1088" s="117" t="s">
        <v>173</v>
      </c>
      <c r="BP1088" s="112"/>
      <c r="BQ1088" s="112"/>
      <c r="BR1088" s="112"/>
      <c r="BS1088" s="112"/>
      <c r="BT1088" s="112"/>
      <c r="BU1088" s="116"/>
      <c r="BV1088" s="138">
        <v>0.30499999999999999</v>
      </c>
      <c r="BX1088" s="137">
        <v>14.54100145137881</v>
      </c>
      <c r="BY1088" s="136">
        <v>0.22506120000000002</v>
      </c>
    </row>
    <row r="1089" spans="1:77">
      <c r="A1089" s="116">
        <v>342</v>
      </c>
      <c r="B1089" s="116">
        <f>COUNTIFS($D$2:D1089,D1089,$F$2:F1089,F1089)</f>
        <v>2</v>
      </c>
      <c r="C1089" s="189">
        <v>11887</v>
      </c>
      <c r="D1089" s="154" t="s">
        <v>1045</v>
      </c>
      <c r="E1089" s="152" t="s">
        <v>1012</v>
      </c>
      <c r="F1089" s="152" t="s">
        <v>1044</v>
      </c>
      <c r="G1089" s="152">
        <f t="shared" si="81"/>
        <v>31</v>
      </c>
      <c r="H1089" s="152" t="s">
        <v>1039</v>
      </c>
      <c r="I1089" s="152" t="s">
        <v>1043</v>
      </c>
      <c r="J1089" s="153" t="s">
        <v>812</v>
      </c>
      <c r="K1089" s="152" t="s">
        <v>670</v>
      </c>
      <c r="L1089" s="152">
        <v>5</v>
      </c>
      <c r="M1089" s="152" t="s">
        <v>906</v>
      </c>
      <c r="N1089" s="152" t="s">
        <v>409</v>
      </c>
      <c r="P1089" s="152" t="s">
        <v>948</v>
      </c>
      <c r="S1089" s="152"/>
      <c r="T1089" s="151" t="s">
        <v>820</v>
      </c>
      <c r="U1089" s="151"/>
      <c r="V1089" s="149" t="s">
        <v>819</v>
      </c>
      <c r="W1089" s="150"/>
      <c r="X1089" s="149"/>
      <c r="Y1089" s="149"/>
      <c r="Z1089" s="116"/>
      <c r="AA1089" s="116" t="s">
        <v>811</v>
      </c>
      <c r="AC1089" s="148">
        <v>364</v>
      </c>
      <c r="AD1089" s="148">
        <v>1800</v>
      </c>
      <c r="AE1089" s="112"/>
      <c r="AF1089" s="112"/>
      <c r="AG1089" s="112" t="s">
        <v>777</v>
      </c>
      <c r="AH1089" s="147">
        <v>20.5</v>
      </c>
      <c r="AI1089" s="146">
        <v>64</v>
      </c>
      <c r="AJ1089" s="145">
        <v>13.4</v>
      </c>
      <c r="AK1089" s="116">
        <v>10.1</v>
      </c>
      <c r="AL1089" s="144">
        <v>5.9</v>
      </c>
      <c r="AM1089" s="139">
        <v>28.8</v>
      </c>
      <c r="AN1089" s="116" t="s">
        <v>124</v>
      </c>
      <c r="AO1089" s="122">
        <v>71</v>
      </c>
      <c r="AP1089" s="119" t="s">
        <v>124</v>
      </c>
      <c r="AQ1089" s="139">
        <v>26.4</v>
      </c>
      <c r="AR1089" s="116">
        <v>73.599999999999994</v>
      </c>
      <c r="AS1089" s="142">
        <f t="shared" si="74"/>
        <v>0.35869565217391303</v>
      </c>
      <c r="AT1089" s="141">
        <v>0.1</v>
      </c>
      <c r="AU1089" s="116" t="s">
        <v>124</v>
      </c>
      <c r="AV1089" s="116">
        <v>21</v>
      </c>
      <c r="AW1089" s="119">
        <v>24.3</v>
      </c>
      <c r="AX1089" s="140">
        <f t="shared" si="75"/>
        <v>47.551999999999992</v>
      </c>
      <c r="AY1089" s="118">
        <v>91.6</v>
      </c>
      <c r="AZ1089" s="118">
        <v>9798</v>
      </c>
      <c r="BA1089" s="140">
        <f t="shared" si="76"/>
        <v>8.4000000000000057</v>
      </c>
      <c r="BB1089" s="140">
        <f t="shared" si="77"/>
        <v>62.911999999999992</v>
      </c>
      <c r="BC1089" s="118">
        <v>41</v>
      </c>
      <c r="BD1089" s="139">
        <f t="shared" si="78"/>
        <v>26.24</v>
      </c>
      <c r="BE1089" s="118">
        <v>33.299999999999997</v>
      </c>
      <c r="BF1089" s="139">
        <f t="shared" si="79"/>
        <v>21.311999999999998</v>
      </c>
      <c r="BG1089" s="118">
        <v>24</v>
      </c>
      <c r="BH1089" s="139">
        <f t="shared" si="80"/>
        <v>15.36</v>
      </c>
      <c r="BI1089" s="140">
        <v>0.04</v>
      </c>
      <c r="BJ1089" s="117" t="s">
        <v>792</v>
      </c>
      <c r="BP1089" s="112"/>
      <c r="BQ1089" s="112"/>
      <c r="BR1089" s="112"/>
      <c r="BS1089" s="112"/>
      <c r="BT1089" s="112"/>
      <c r="BU1089" s="116"/>
      <c r="BV1089" s="138">
        <v>0.36399999999999999</v>
      </c>
      <c r="BX1089" s="137">
        <v>9.8818372403278065</v>
      </c>
      <c r="BY1089" s="136">
        <v>0.14020239999999998</v>
      </c>
    </row>
    <row r="1090" spans="1:77">
      <c r="A1090" s="116">
        <v>343</v>
      </c>
      <c r="B1090" s="116">
        <f>COUNTIFS($D$2:D1090,D1090,$F$2:F1090,F1090)</f>
        <v>1</v>
      </c>
      <c r="C1090" s="189">
        <v>11888</v>
      </c>
      <c r="D1090" s="154" t="s">
        <v>1042</v>
      </c>
      <c r="E1090" s="152" t="s">
        <v>1041</v>
      </c>
      <c r="F1090" s="152" t="s">
        <v>1040</v>
      </c>
      <c r="G1090" s="152">
        <f t="shared" si="81"/>
        <v>70</v>
      </c>
      <c r="H1090" s="152" t="s">
        <v>1039</v>
      </c>
      <c r="I1090" s="152" t="s">
        <v>1038</v>
      </c>
      <c r="J1090" s="153" t="s">
        <v>812</v>
      </c>
      <c r="K1090" s="152" t="s">
        <v>670</v>
      </c>
      <c r="L1090" s="152">
        <v>9</v>
      </c>
      <c r="M1090" s="152" t="s">
        <v>872</v>
      </c>
      <c r="N1090" s="152" t="s">
        <v>409</v>
      </c>
      <c r="P1090" s="152" t="s">
        <v>948</v>
      </c>
      <c r="S1090" s="152"/>
      <c r="T1090" s="151" t="s">
        <v>820</v>
      </c>
      <c r="U1090" s="151"/>
      <c r="V1090" s="149" t="s">
        <v>819</v>
      </c>
      <c r="W1090" s="150"/>
      <c r="X1090" s="149"/>
      <c r="Y1090" s="149"/>
      <c r="Z1090" s="116"/>
      <c r="AA1090" s="116" t="s">
        <v>811</v>
      </c>
      <c r="AC1090" s="148">
        <v>359</v>
      </c>
      <c r="AD1090" s="148">
        <v>3200</v>
      </c>
      <c r="AE1090" s="112"/>
      <c r="AF1090" s="112"/>
      <c r="AG1090" s="112" t="s">
        <v>777</v>
      </c>
      <c r="AH1090" s="147">
        <v>21.1</v>
      </c>
      <c r="AI1090" s="146">
        <v>60.8</v>
      </c>
      <c r="AJ1090" s="145">
        <v>17.600000000000001</v>
      </c>
      <c r="AK1090" s="116">
        <v>18.399999999999999</v>
      </c>
      <c r="AL1090" s="144">
        <v>1.7</v>
      </c>
      <c r="AM1090" s="139">
        <v>7.8</v>
      </c>
      <c r="AN1090" s="116" t="s">
        <v>124</v>
      </c>
      <c r="AO1090" s="122">
        <v>5.7</v>
      </c>
      <c r="AP1090" s="119" t="s">
        <v>124</v>
      </c>
      <c r="AQ1090" s="139">
        <v>49.6</v>
      </c>
      <c r="AR1090" s="116">
        <v>50.4</v>
      </c>
      <c r="AS1090" s="142">
        <f t="shared" si="74"/>
        <v>0.98412698412698418</v>
      </c>
      <c r="AT1090" s="141">
        <v>0.2</v>
      </c>
      <c r="AU1090" s="116" t="s">
        <v>124</v>
      </c>
      <c r="AV1090" s="116">
        <v>12.9</v>
      </c>
      <c r="AW1090" s="119">
        <v>14.7</v>
      </c>
      <c r="AX1090" s="140">
        <f t="shared" si="75"/>
        <v>39.398399999999995</v>
      </c>
      <c r="AY1090" s="118">
        <v>89</v>
      </c>
      <c r="AZ1090" s="118">
        <v>8754</v>
      </c>
      <c r="BA1090" s="140">
        <f t="shared" si="76"/>
        <v>11</v>
      </c>
      <c r="BB1090" s="140">
        <f t="shared" si="77"/>
        <v>60.617599999999996</v>
      </c>
      <c r="BC1090" s="118">
        <v>29.7</v>
      </c>
      <c r="BD1090" s="139">
        <f t="shared" si="78"/>
        <v>18.057599999999997</v>
      </c>
      <c r="BE1090" s="118">
        <v>35.1</v>
      </c>
      <c r="BF1090" s="139">
        <f t="shared" si="79"/>
        <v>21.340799999999998</v>
      </c>
      <c r="BG1090" s="118">
        <v>34.9</v>
      </c>
      <c r="BH1090" s="139">
        <f t="shared" si="80"/>
        <v>21.219199999999997</v>
      </c>
      <c r="BI1090" s="140">
        <v>1.8</v>
      </c>
      <c r="BJ1090" s="117" t="s">
        <v>172</v>
      </c>
      <c r="BP1090" s="112"/>
      <c r="BQ1090" s="112"/>
      <c r="BR1090" s="112"/>
      <c r="BS1090" s="112"/>
      <c r="BT1090" s="112"/>
      <c r="BU1090" s="116"/>
      <c r="BV1090" s="138">
        <v>0.35899999999999999</v>
      </c>
      <c r="BX1090" s="137">
        <v>4.6321010089537547</v>
      </c>
      <c r="BY1090" s="136">
        <v>0.33083440000000003</v>
      </c>
    </row>
    <row r="1091" spans="1:77">
      <c r="A1091" s="116">
        <v>344</v>
      </c>
      <c r="B1091" s="116">
        <f>COUNTIFS($D$2:D1091,D1091,$F$2:F1091,F1091)</f>
        <v>1</v>
      </c>
      <c r="C1091" s="189">
        <v>11901</v>
      </c>
      <c r="D1091" s="154" t="s">
        <v>1037</v>
      </c>
      <c r="E1091" s="152" t="s">
        <v>877</v>
      </c>
      <c r="F1091" s="152" t="s">
        <v>1036</v>
      </c>
      <c r="G1091" s="152">
        <f t="shared" si="81"/>
        <v>68</v>
      </c>
      <c r="H1091" s="152" t="s">
        <v>1035</v>
      </c>
      <c r="I1091" s="152" t="s">
        <v>163</v>
      </c>
      <c r="J1091" s="153" t="s">
        <v>812</v>
      </c>
      <c r="K1091" s="152" t="s">
        <v>670</v>
      </c>
      <c r="L1091" s="152">
        <v>7</v>
      </c>
      <c r="M1091" s="152" t="s">
        <v>868</v>
      </c>
      <c r="N1091" s="152" t="s">
        <v>409</v>
      </c>
      <c r="P1091" s="152" t="s">
        <v>948</v>
      </c>
      <c r="S1091" s="152"/>
      <c r="T1091" s="151" t="s">
        <v>820</v>
      </c>
      <c r="U1091" s="151"/>
      <c r="V1091" s="149" t="s">
        <v>819</v>
      </c>
      <c r="W1091" s="150"/>
      <c r="X1091" s="149"/>
      <c r="Y1091" s="149"/>
      <c r="Z1091" s="116"/>
      <c r="AA1091" s="116" t="s">
        <v>811</v>
      </c>
      <c r="AC1091" s="148">
        <v>382</v>
      </c>
      <c r="AD1091" s="148">
        <v>2700</v>
      </c>
      <c r="AE1091" s="112"/>
      <c r="AF1091" s="112"/>
      <c r="AG1091" s="112" t="s">
        <v>781</v>
      </c>
      <c r="AH1091" s="147">
        <v>73.900000000000006</v>
      </c>
      <c r="AI1091" s="146">
        <v>23.2</v>
      </c>
      <c r="AJ1091" s="145">
        <v>1.9</v>
      </c>
      <c r="AK1091" s="116">
        <v>64.2</v>
      </c>
      <c r="AL1091" s="144">
        <v>5.3</v>
      </c>
      <c r="AM1091" s="139">
        <v>7.2</v>
      </c>
      <c r="AN1091" s="116" t="s">
        <v>124</v>
      </c>
      <c r="AO1091" s="122">
        <v>14.9</v>
      </c>
      <c r="AP1091" s="119" t="s">
        <v>124</v>
      </c>
      <c r="AQ1091" s="139">
        <v>28.7</v>
      </c>
      <c r="AR1091" s="116">
        <v>71.3</v>
      </c>
      <c r="AS1091" s="142">
        <f t="shared" si="74"/>
        <v>0.40252454417952316</v>
      </c>
      <c r="AT1091" s="141">
        <v>0.3</v>
      </c>
      <c r="AU1091" s="116" t="s">
        <v>124</v>
      </c>
      <c r="AV1091" s="116">
        <v>42.9</v>
      </c>
      <c r="AW1091" s="119">
        <v>45.1</v>
      </c>
      <c r="AX1091" s="140">
        <f t="shared" si="75"/>
        <v>12.945599999999999</v>
      </c>
      <c r="AY1091" s="118">
        <v>85.5</v>
      </c>
      <c r="AZ1091" s="118">
        <v>10071</v>
      </c>
      <c r="BA1091" s="140">
        <f t="shared" si="76"/>
        <v>14.5</v>
      </c>
      <c r="BB1091" s="140">
        <f t="shared" si="77"/>
        <v>23.014399999999998</v>
      </c>
      <c r="BC1091" s="118">
        <v>33.9</v>
      </c>
      <c r="BD1091" s="139">
        <f t="shared" si="78"/>
        <v>7.8647999999999989</v>
      </c>
      <c r="BE1091" s="118">
        <v>21.9</v>
      </c>
      <c r="BF1091" s="139">
        <f t="shared" si="79"/>
        <v>5.0807999999999991</v>
      </c>
      <c r="BG1091" s="118">
        <v>43.4</v>
      </c>
      <c r="BH1091" s="139">
        <f t="shared" si="80"/>
        <v>10.0688</v>
      </c>
      <c r="BI1091" s="140">
        <v>0.7</v>
      </c>
      <c r="BJ1091" s="117" t="s">
        <v>793</v>
      </c>
      <c r="BP1091" s="112"/>
      <c r="BQ1091" s="112"/>
      <c r="BR1091" s="112"/>
      <c r="BS1091" s="112"/>
      <c r="BT1091" s="112"/>
      <c r="BU1091" s="116"/>
      <c r="BV1091" s="138">
        <v>0.38200000000000001</v>
      </c>
      <c r="BX1091" s="137">
        <v>48.002633889376646</v>
      </c>
      <c r="BY1091" s="136">
        <v>0.29568239999999996</v>
      </c>
    </row>
    <row r="1092" spans="1:77">
      <c r="A1092" s="116">
        <v>345</v>
      </c>
      <c r="B1092" s="116">
        <f>COUNTIFS($D$2:D1092,D1092,$F$2:F1092,F1092)</f>
        <v>1</v>
      </c>
      <c r="C1092" s="189">
        <v>11907</v>
      </c>
      <c r="D1092" s="154" t="s">
        <v>1034</v>
      </c>
      <c r="E1092" s="152" t="s">
        <v>831</v>
      </c>
      <c r="F1092" s="152" t="s">
        <v>1033</v>
      </c>
      <c r="G1092" s="152">
        <f t="shared" si="81"/>
        <v>60</v>
      </c>
      <c r="H1092" s="152" t="s">
        <v>1013</v>
      </c>
      <c r="I1092" s="152" t="s">
        <v>1032</v>
      </c>
      <c r="J1092" s="194" t="s">
        <v>1031</v>
      </c>
      <c r="K1092" s="152" t="s">
        <v>670</v>
      </c>
      <c r="L1092" s="152">
        <v>6</v>
      </c>
      <c r="M1092" s="152" t="s">
        <v>1030</v>
      </c>
      <c r="N1092" s="152" t="s">
        <v>409</v>
      </c>
      <c r="P1092" s="152" t="s">
        <v>948</v>
      </c>
      <c r="S1092" s="152"/>
      <c r="T1092" s="151" t="s">
        <v>820</v>
      </c>
      <c r="U1092" s="151"/>
      <c r="V1092" s="149" t="s">
        <v>819</v>
      </c>
      <c r="W1092" s="150"/>
      <c r="X1092" s="149"/>
      <c r="Y1092" s="149"/>
      <c r="Z1092" s="116"/>
      <c r="AA1092" s="116" t="s">
        <v>818</v>
      </c>
      <c r="AC1092" s="148">
        <v>123</v>
      </c>
      <c r="AD1092" s="148">
        <v>700</v>
      </c>
      <c r="AE1092" s="112"/>
      <c r="AF1092" s="112"/>
      <c r="AG1092" s="112" t="s">
        <v>1029</v>
      </c>
      <c r="AH1092" s="147">
        <v>79</v>
      </c>
      <c r="AI1092" s="146">
        <v>13.3</v>
      </c>
      <c r="AJ1092" s="145">
        <v>6.6</v>
      </c>
      <c r="AK1092" s="116">
        <v>62.9</v>
      </c>
      <c r="AL1092" s="144">
        <v>8.1</v>
      </c>
      <c r="AM1092" s="139">
        <v>10.3</v>
      </c>
      <c r="AN1092" s="116" t="s">
        <v>124</v>
      </c>
      <c r="AO1092" s="122">
        <v>10.7</v>
      </c>
      <c r="AP1092" s="119" t="s">
        <v>124</v>
      </c>
      <c r="AQ1092" s="139">
        <v>43.7</v>
      </c>
      <c r="AR1092" s="116">
        <v>56.3</v>
      </c>
      <c r="AS1092" s="142">
        <f t="shared" si="74"/>
        <v>0.77619893428063957</v>
      </c>
      <c r="AT1092" s="141">
        <v>1</v>
      </c>
      <c r="AU1092" s="116" t="s">
        <v>124</v>
      </c>
      <c r="AV1092" s="116">
        <v>33.200000000000003</v>
      </c>
      <c r="AW1092" s="119">
        <v>32.799999999999997</v>
      </c>
      <c r="AX1092" s="140">
        <f t="shared" si="75"/>
        <v>2.9659</v>
      </c>
      <c r="AY1092" s="118">
        <v>72.3</v>
      </c>
      <c r="AZ1092" s="118">
        <v>2271</v>
      </c>
      <c r="BA1092" s="140">
        <f t="shared" si="76"/>
        <v>27.700000000000003</v>
      </c>
      <c r="BB1092" s="140">
        <f t="shared" si="77"/>
        <v>12.954199999999998</v>
      </c>
      <c r="BC1092" s="118">
        <v>4.9000000000000004</v>
      </c>
      <c r="BD1092" s="139">
        <f t="shared" si="78"/>
        <v>0.65170000000000006</v>
      </c>
      <c r="BE1092" s="118">
        <v>17.399999999999999</v>
      </c>
      <c r="BF1092" s="139">
        <f t="shared" si="79"/>
        <v>2.3142</v>
      </c>
      <c r="BG1092" s="118">
        <v>75.099999999999994</v>
      </c>
      <c r="BH1092" s="139">
        <f t="shared" si="80"/>
        <v>9.9882999999999988</v>
      </c>
      <c r="BI1092" s="140">
        <v>1.6</v>
      </c>
      <c r="BJ1092" s="117" t="s">
        <v>173</v>
      </c>
      <c r="BP1092" s="112"/>
      <c r="BQ1092" s="112"/>
      <c r="BR1092" s="112"/>
      <c r="BS1092" s="112"/>
      <c r="BT1092" s="112"/>
      <c r="BU1092" s="116"/>
      <c r="BV1092" s="138">
        <v>0.123</v>
      </c>
      <c r="BX1092" s="137">
        <v>0.31075106692903326</v>
      </c>
      <c r="BY1092" s="136">
        <v>8.22016E-2</v>
      </c>
    </row>
    <row r="1093" spans="1:77">
      <c r="A1093" s="116">
        <v>346</v>
      </c>
      <c r="B1093" s="116">
        <f>COUNTIFS($D$2:D1093,D1093,$F$2:F1093,F1093)</f>
        <v>3</v>
      </c>
      <c r="C1093" s="189">
        <v>11913</v>
      </c>
      <c r="D1093" s="154" t="s">
        <v>1028</v>
      </c>
      <c r="E1093" s="152" t="s">
        <v>1027</v>
      </c>
      <c r="F1093" s="152" t="s">
        <v>1026</v>
      </c>
      <c r="G1093" s="152">
        <f t="shared" si="81"/>
        <v>60</v>
      </c>
      <c r="H1093" s="152" t="s">
        <v>1013</v>
      </c>
      <c r="I1093" s="152" t="s">
        <v>1025</v>
      </c>
      <c r="J1093" s="153" t="s">
        <v>812</v>
      </c>
      <c r="K1093" s="152" t="s">
        <v>670</v>
      </c>
      <c r="L1093" s="152">
        <v>16</v>
      </c>
      <c r="M1093" s="152" t="s">
        <v>1024</v>
      </c>
      <c r="N1093" s="152" t="s">
        <v>822</v>
      </c>
      <c r="P1093" s="152" t="s">
        <v>948</v>
      </c>
      <c r="S1093" s="152"/>
      <c r="T1093" s="151" t="s">
        <v>820</v>
      </c>
      <c r="U1093" s="151"/>
      <c r="V1093" s="149" t="s">
        <v>819</v>
      </c>
      <c r="W1093" s="150"/>
      <c r="X1093" s="149"/>
      <c r="Y1093" s="149"/>
      <c r="Z1093" s="116"/>
      <c r="AA1093" s="116" t="s">
        <v>818</v>
      </c>
      <c r="AC1093" s="148">
        <v>256</v>
      </c>
      <c r="AD1093" s="148">
        <v>4100</v>
      </c>
      <c r="AE1093" s="112"/>
      <c r="AF1093" s="112"/>
      <c r="AG1093" s="112" t="s">
        <v>781</v>
      </c>
      <c r="AH1093" s="147">
        <v>31.7</v>
      </c>
      <c r="AI1093" s="146">
        <v>29.1</v>
      </c>
      <c r="AJ1093" s="145">
        <v>35.6</v>
      </c>
      <c r="AK1093" s="116">
        <v>24.8</v>
      </c>
      <c r="AL1093" s="144">
        <v>2.6</v>
      </c>
      <c r="AM1093" s="139">
        <v>8.1999999999999993</v>
      </c>
      <c r="AN1093" s="116" t="s">
        <v>124</v>
      </c>
      <c r="AO1093" s="122">
        <v>21.7</v>
      </c>
      <c r="AP1093" s="119" t="s">
        <v>124</v>
      </c>
      <c r="AQ1093" s="139">
        <v>54.7</v>
      </c>
      <c r="AR1093" s="116">
        <v>45.3</v>
      </c>
      <c r="AS1093" s="142">
        <f t="shared" si="74"/>
        <v>1.2075055187637971</v>
      </c>
      <c r="AT1093" s="141">
        <v>1.6</v>
      </c>
      <c r="AU1093" s="116" t="s">
        <v>124</v>
      </c>
      <c r="AV1093" s="116">
        <v>27.4</v>
      </c>
      <c r="AW1093" s="119">
        <v>21.6</v>
      </c>
      <c r="AX1093" s="140">
        <f t="shared" si="75"/>
        <v>18.565800000000003</v>
      </c>
      <c r="AY1093" s="118">
        <v>80.400000000000006</v>
      </c>
      <c r="AZ1093" s="118">
        <v>6655</v>
      </c>
      <c r="BA1093" s="140">
        <f t="shared" si="76"/>
        <v>19.599999999999994</v>
      </c>
      <c r="BB1093" s="140">
        <f t="shared" si="77"/>
        <v>28.983600000000003</v>
      </c>
      <c r="BC1093" s="118">
        <v>27.1</v>
      </c>
      <c r="BD1093" s="139">
        <f t="shared" si="78"/>
        <v>7.8861000000000017</v>
      </c>
      <c r="BE1093" s="118">
        <v>36.700000000000003</v>
      </c>
      <c r="BF1093" s="139">
        <f t="shared" si="79"/>
        <v>10.6797</v>
      </c>
      <c r="BG1093" s="118">
        <v>35.799999999999997</v>
      </c>
      <c r="BH1093" s="139">
        <f t="shared" si="80"/>
        <v>10.4178</v>
      </c>
      <c r="BI1093" s="140">
        <v>0.3</v>
      </c>
      <c r="BJ1093" s="117" t="s">
        <v>786</v>
      </c>
      <c r="BP1093" s="112"/>
      <c r="BQ1093" s="112"/>
      <c r="BR1093" s="112"/>
      <c r="BS1093" s="112"/>
      <c r="BT1093" s="112"/>
      <c r="BU1093" s="116"/>
      <c r="BV1093" s="138">
        <v>0.25600000000000001</v>
      </c>
      <c r="BX1093" s="137">
        <v>2.9659244885327625</v>
      </c>
      <c r="BY1093" s="136">
        <v>0.23970959999999997</v>
      </c>
    </row>
    <row r="1094" spans="1:77">
      <c r="A1094" s="116">
        <v>347</v>
      </c>
      <c r="B1094" s="116">
        <f>COUNTIFS($D$2:D1094,D1094,$F$2:F1094,F1094)</f>
        <v>1</v>
      </c>
      <c r="C1094" s="189">
        <v>11914</v>
      </c>
      <c r="D1094" s="154" t="s">
        <v>1023</v>
      </c>
      <c r="E1094" s="152" t="s">
        <v>1022</v>
      </c>
      <c r="F1094" s="152" t="s">
        <v>1021</v>
      </c>
      <c r="G1094" s="152">
        <f t="shared" si="81"/>
        <v>43</v>
      </c>
      <c r="H1094" s="152" t="s">
        <v>1013</v>
      </c>
      <c r="I1094" s="152" t="s">
        <v>1020</v>
      </c>
      <c r="J1094" s="153" t="s">
        <v>812</v>
      </c>
      <c r="K1094" s="152" t="s">
        <v>670</v>
      </c>
      <c r="L1094" s="152">
        <v>9</v>
      </c>
      <c r="M1094" s="152">
        <v>3</v>
      </c>
      <c r="N1094" s="152" t="s">
        <v>409</v>
      </c>
      <c r="P1094" s="152" t="s">
        <v>948</v>
      </c>
      <c r="S1094" s="152"/>
      <c r="T1094" s="151" t="s">
        <v>820</v>
      </c>
      <c r="U1094" s="151"/>
      <c r="V1094" s="149" t="s">
        <v>819</v>
      </c>
      <c r="W1094" s="150"/>
      <c r="X1094" s="149"/>
      <c r="Y1094" s="149"/>
      <c r="Z1094" s="116"/>
      <c r="AA1094" s="116" t="s">
        <v>818</v>
      </c>
      <c r="AC1094" s="148">
        <v>128</v>
      </c>
      <c r="AD1094" s="148">
        <v>1100</v>
      </c>
      <c r="AE1094" s="112"/>
      <c r="AF1094" s="112"/>
      <c r="AG1094" s="112" t="s">
        <v>781</v>
      </c>
      <c r="AH1094" s="147">
        <v>33.1</v>
      </c>
      <c r="AI1094" s="146">
        <v>26.9</v>
      </c>
      <c r="AJ1094" s="145">
        <v>38.1</v>
      </c>
      <c r="AK1094" s="116">
        <v>28.1</v>
      </c>
      <c r="AL1094" s="144">
        <v>1.6</v>
      </c>
      <c r="AM1094" s="139">
        <v>4.8</v>
      </c>
      <c r="AN1094" s="116" t="s">
        <v>124</v>
      </c>
      <c r="AO1094" s="122">
        <v>17.899999999999999</v>
      </c>
      <c r="AP1094" s="119" t="s">
        <v>124</v>
      </c>
      <c r="AQ1094" s="139">
        <v>61</v>
      </c>
      <c r="AR1094" s="116">
        <v>39</v>
      </c>
      <c r="AS1094" s="142">
        <f t="shared" si="74"/>
        <v>1.5641025641025641</v>
      </c>
      <c r="AT1094" s="141">
        <v>0.5</v>
      </c>
      <c r="AU1094" s="116" t="s">
        <v>124</v>
      </c>
      <c r="AV1094" s="116">
        <v>37.799999999999997</v>
      </c>
      <c r="AW1094" s="119">
        <v>36.200000000000003</v>
      </c>
      <c r="AX1094" s="140">
        <f t="shared" si="75"/>
        <v>16.166899999999998</v>
      </c>
      <c r="AY1094" s="118">
        <v>90.7</v>
      </c>
      <c r="AZ1094" s="118">
        <v>8465</v>
      </c>
      <c r="BA1094" s="140">
        <f t="shared" si="76"/>
        <v>9.2999999999999972</v>
      </c>
      <c r="BB1094" s="140">
        <f t="shared" si="77"/>
        <v>26.657899999999998</v>
      </c>
      <c r="BC1094" s="118">
        <v>17.8</v>
      </c>
      <c r="BD1094" s="139">
        <f t="shared" si="78"/>
        <v>4.7881999999999998</v>
      </c>
      <c r="BE1094" s="118">
        <v>42.3</v>
      </c>
      <c r="BF1094" s="139">
        <f t="shared" si="79"/>
        <v>11.378699999999998</v>
      </c>
      <c r="BG1094" s="118">
        <v>39</v>
      </c>
      <c r="BH1094" s="139">
        <f t="shared" si="80"/>
        <v>10.491</v>
      </c>
      <c r="BI1094" s="140">
        <v>1</v>
      </c>
      <c r="BJ1094" s="117" t="s">
        <v>789</v>
      </c>
      <c r="BP1094" s="112"/>
      <c r="BQ1094" s="112"/>
      <c r="BR1094" s="112"/>
      <c r="BS1094" s="112"/>
      <c r="BT1094" s="112"/>
      <c r="BU1094" s="116"/>
      <c r="BV1094" s="138">
        <v>0.128</v>
      </c>
      <c r="BX1094" s="137">
        <v>48.619382782891172</v>
      </c>
      <c r="BY1094" s="136">
        <v>0.12140959999999999</v>
      </c>
    </row>
    <row r="1095" spans="1:77">
      <c r="A1095" s="116">
        <v>348</v>
      </c>
      <c r="B1095" s="116">
        <f>COUNTIFS($D$2:D1095,D1095,$F$2:F1095,F1095)</f>
        <v>1</v>
      </c>
      <c r="C1095" s="189">
        <v>11915</v>
      </c>
      <c r="D1095" s="154" t="s">
        <v>1019</v>
      </c>
      <c r="E1095" s="152" t="s">
        <v>1018</v>
      </c>
      <c r="F1095" s="152" t="s">
        <v>1017</v>
      </c>
      <c r="G1095" s="152">
        <f t="shared" si="81"/>
        <v>50</v>
      </c>
      <c r="H1095" s="152" t="s">
        <v>1013</v>
      </c>
      <c r="I1095" s="152" t="s">
        <v>1016</v>
      </c>
      <c r="J1095" s="153" t="s">
        <v>812</v>
      </c>
      <c r="K1095" s="152" t="s">
        <v>670</v>
      </c>
      <c r="L1095" s="152">
        <v>5</v>
      </c>
      <c r="M1095" s="152" t="s">
        <v>844</v>
      </c>
      <c r="N1095" s="152" t="s">
        <v>409</v>
      </c>
      <c r="P1095" s="152" t="s">
        <v>948</v>
      </c>
      <c r="S1095" s="152"/>
      <c r="T1095" s="151" t="s">
        <v>820</v>
      </c>
      <c r="U1095" s="151"/>
      <c r="V1095" s="149" t="s">
        <v>819</v>
      </c>
      <c r="W1095" s="150"/>
      <c r="X1095" s="149"/>
      <c r="Y1095" s="149"/>
      <c r="Z1095" s="116"/>
      <c r="AA1095" s="116" t="s">
        <v>842</v>
      </c>
      <c r="AC1095" s="148">
        <v>510</v>
      </c>
      <c r="AD1095" s="148">
        <v>2500</v>
      </c>
      <c r="AE1095" s="112"/>
      <c r="AF1095" s="112"/>
      <c r="AG1095" s="112" t="s">
        <v>781</v>
      </c>
      <c r="AH1095" s="147">
        <v>64.400000000000006</v>
      </c>
      <c r="AI1095" s="146">
        <v>33</v>
      </c>
      <c r="AJ1095" s="145">
        <v>2.2000000000000002</v>
      </c>
      <c r="AK1095" s="116">
        <v>58.3</v>
      </c>
      <c r="AL1095" s="144">
        <v>1.8</v>
      </c>
      <c r="AM1095" s="139">
        <v>2.8</v>
      </c>
      <c r="AN1095" s="116" t="s">
        <v>124</v>
      </c>
      <c r="AO1095" s="122">
        <v>57.9</v>
      </c>
      <c r="AP1095" s="119" t="s">
        <v>124</v>
      </c>
      <c r="AQ1095" s="139">
        <v>39.200000000000003</v>
      </c>
      <c r="AR1095" s="116">
        <v>60.8</v>
      </c>
      <c r="AS1095" s="142">
        <f t="shared" si="74"/>
        <v>0.64473684210526327</v>
      </c>
      <c r="AT1095" s="141">
        <v>1.5</v>
      </c>
      <c r="AU1095" s="116" t="s">
        <v>124</v>
      </c>
      <c r="AV1095" s="116">
        <v>29.7</v>
      </c>
      <c r="AW1095" s="119">
        <v>51.4</v>
      </c>
      <c r="AX1095" s="140">
        <f t="shared" si="75"/>
        <v>20.756999999999998</v>
      </c>
      <c r="AY1095" s="118">
        <v>87.2</v>
      </c>
      <c r="AZ1095" s="118">
        <v>8517</v>
      </c>
      <c r="BA1095" s="140">
        <f t="shared" si="76"/>
        <v>12.799999999999997</v>
      </c>
      <c r="BB1095" s="140">
        <f t="shared" si="77"/>
        <v>32.174999999999997</v>
      </c>
      <c r="BC1095" s="118">
        <v>29.6</v>
      </c>
      <c r="BD1095" s="139">
        <f t="shared" si="78"/>
        <v>9.7680000000000007</v>
      </c>
      <c r="BE1095" s="118">
        <v>33.299999999999997</v>
      </c>
      <c r="BF1095" s="139">
        <f t="shared" si="79"/>
        <v>10.988999999999999</v>
      </c>
      <c r="BG1095" s="118">
        <v>34.6</v>
      </c>
      <c r="BH1095" s="139">
        <f t="shared" si="80"/>
        <v>11.417999999999999</v>
      </c>
      <c r="BI1095" s="140">
        <v>0.4</v>
      </c>
      <c r="BJ1095" s="117" t="s">
        <v>173</v>
      </c>
      <c r="BP1095" s="112"/>
      <c r="BQ1095" s="112"/>
      <c r="BR1095" s="112"/>
      <c r="BS1095" s="112"/>
      <c r="BT1095" s="112"/>
      <c r="BU1095" s="116"/>
      <c r="BV1095" s="138">
        <v>0.51</v>
      </c>
      <c r="BX1095" s="137">
        <v>53.260359655981233</v>
      </c>
      <c r="BY1095" s="136">
        <v>0.46049120000000004</v>
      </c>
    </row>
    <row r="1096" spans="1:77">
      <c r="A1096" s="116">
        <v>349</v>
      </c>
      <c r="B1096" s="116">
        <f>COUNTIFS($D$2:D1096,D1096,$F$2:F1096,F1096)</f>
        <v>2</v>
      </c>
      <c r="C1096" s="189">
        <v>11916</v>
      </c>
      <c r="D1096" s="154" t="s">
        <v>1015</v>
      </c>
      <c r="E1096" s="152" t="s">
        <v>838</v>
      </c>
      <c r="F1096" s="152" t="s">
        <v>1014</v>
      </c>
      <c r="G1096" s="152">
        <f t="shared" si="81"/>
        <v>49</v>
      </c>
      <c r="H1096" s="152" t="s">
        <v>1013</v>
      </c>
      <c r="I1096" s="152" t="s">
        <v>538</v>
      </c>
      <c r="J1096" s="153" t="s">
        <v>812</v>
      </c>
      <c r="K1096" s="152" t="s">
        <v>670</v>
      </c>
      <c r="L1096" s="152">
        <v>24</v>
      </c>
      <c r="M1096" s="152" t="s">
        <v>828</v>
      </c>
      <c r="N1096" s="152" t="s">
        <v>409</v>
      </c>
      <c r="P1096" s="152" t="s">
        <v>948</v>
      </c>
      <c r="S1096" s="152"/>
      <c r="T1096" s="151" t="s">
        <v>820</v>
      </c>
      <c r="U1096" s="151"/>
      <c r="V1096" s="149" t="s">
        <v>819</v>
      </c>
      <c r="W1096" s="150"/>
      <c r="X1096" s="149"/>
      <c r="Y1096" s="149"/>
      <c r="Z1096" s="116"/>
      <c r="AA1096" s="116" t="s">
        <v>842</v>
      </c>
      <c r="AC1096" s="148">
        <v>204</v>
      </c>
      <c r="AD1096" s="148">
        <v>4800</v>
      </c>
      <c r="AE1096" s="112"/>
      <c r="AF1096" s="112"/>
      <c r="AG1096" s="112" t="s">
        <v>777</v>
      </c>
      <c r="AH1096" s="147">
        <v>36.5</v>
      </c>
      <c r="AI1096" s="146">
        <v>53.8</v>
      </c>
      <c r="AJ1096" s="145">
        <v>8.4</v>
      </c>
      <c r="AK1096" s="116">
        <v>30.3</v>
      </c>
      <c r="AL1096" s="144">
        <v>3.6</v>
      </c>
      <c r="AM1096" s="139">
        <v>9.8000000000000007</v>
      </c>
      <c r="AN1096" s="116" t="s">
        <v>124</v>
      </c>
      <c r="AO1096" s="122">
        <v>2.2999999999999998</v>
      </c>
      <c r="AP1096" s="119" t="s">
        <v>124</v>
      </c>
      <c r="AQ1096" s="139">
        <v>43.4</v>
      </c>
      <c r="AR1096" s="116">
        <v>56.6</v>
      </c>
      <c r="AS1096" s="142">
        <f t="shared" si="74"/>
        <v>0.7667844522968198</v>
      </c>
      <c r="AT1096" s="141">
        <v>1.2</v>
      </c>
      <c r="AU1096" s="116" t="s">
        <v>124</v>
      </c>
      <c r="AV1096" s="116">
        <v>30.5</v>
      </c>
      <c r="AW1096" s="119">
        <v>30.2</v>
      </c>
      <c r="AX1096" s="140">
        <f t="shared" si="75"/>
        <v>23.456799999999998</v>
      </c>
      <c r="AY1096" s="118">
        <v>84.4</v>
      </c>
      <c r="AZ1096" s="118">
        <v>5802</v>
      </c>
      <c r="BA1096" s="140">
        <f t="shared" si="76"/>
        <v>15.599999999999994</v>
      </c>
      <c r="BB1096" s="140">
        <f t="shared" si="77"/>
        <v>52.777799999999999</v>
      </c>
      <c r="BC1096" s="118">
        <v>21.4</v>
      </c>
      <c r="BD1096" s="139">
        <f t="shared" si="78"/>
        <v>11.513199999999999</v>
      </c>
      <c r="BE1096" s="118">
        <v>22.2</v>
      </c>
      <c r="BF1096" s="139">
        <f t="shared" si="79"/>
        <v>11.943599999999998</v>
      </c>
      <c r="BG1096" s="118">
        <v>54.5</v>
      </c>
      <c r="BH1096" s="139">
        <f t="shared" si="80"/>
        <v>29.320999999999998</v>
      </c>
      <c r="BI1096" s="140">
        <v>1.8</v>
      </c>
      <c r="BJ1096" s="117" t="s">
        <v>792</v>
      </c>
      <c r="BP1096" s="112"/>
      <c r="BQ1096" s="112"/>
      <c r="BR1096" s="112"/>
      <c r="BS1096" s="112"/>
      <c r="BT1096" s="112"/>
      <c r="BU1096" s="116"/>
      <c r="BV1096" s="138">
        <v>0.20399999999999999</v>
      </c>
      <c r="BX1096" s="137">
        <v>4.0147669589293953</v>
      </c>
      <c r="BY1096" s="136">
        <v>0.1646736</v>
      </c>
    </row>
    <row r="1097" spans="1:77">
      <c r="A1097" s="116">
        <v>350</v>
      </c>
      <c r="B1097" s="116">
        <f>COUNTIFS($D$2:D1097,D1097,$F$2:F1097,F1097)</f>
        <v>3</v>
      </c>
      <c r="C1097" s="189">
        <v>11919</v>
      </c>
      <c r="D1097" s="154" t="s">
        <v>266</v>
      </c>
      <c r="E1097" s="152" t="s">
        <v>1012</v>
      </c>
      <c r="F1097" s="152" t="s">
        <v>1011</v>
      </c>
      <c r="G1097" s="152">
        <f t="shared" si="81"/>
        <v>80</v>
      </c>
      <c r="H1097" s="152" t="s">
        <v>996</v>
      </c>
      <c r="I1097" s="152" t="s">
        <v>1010</v>
      </c>
      <c r="J1097" s="153" t="s">
        <v>812</v>
      </c>
      <c r="K1097" s="152" t="s">
        <v>670</v>
      </c>
      <c r="L1097" s="152">
        <v>21</v>
      </c>
      <c r="M1097" s="152" t="s">
        <v>906</v>
      </c>
      <c r="N1097" s="152" t="s">
        <v>409</v>
      </c>
      <c r="P1097" s="152" t="s">
        <v>948</v>
      </c>
      <c r="S1097" s="152"/>
      <c r="T1097" s="151" t="s">
        <v>820</v>
      </c>
      <c r="U1097" s="151"/>
      <c r="V1097" s="149" t="s">
        <v>819</v>
      </c>
      <c r="W1097" s="150"/>
      <c r="X1097" s="149"/>
      <c r="Y1097" s="149"/>
      <c r="Z1097" s="116"/>
      <c r="AA1097" s="116" t="s">
        <v>811</v>
      </c>
      <c r="AC1097" s="148">
        <v>36</v>
      </c>
      <c r="AD1097" s="148">
        <v>760</v>
      </c>
      <c r="AE1097" s="112"/>
      <c r="AF1097" s="112"/>
      <c r="AG1097" s="112" t="s">
        <v>781</v>
      </c>
      <c r="AH1097" s="147">
        <v>13.6</v>
      </c>
      <c r="AI1097" s="146">
        <v>43.8</v>
      </c>
      <c r="AJ1097" s="145">
        <v>41.9</v>
      </c>
      <c r="AK1097" s="116">
        <v>7.9</v>
      </c>
      <c r="AL1097" s="144">
        <v>4.2</v>
      </c>
      <c r="AM1097" s="139">
        <v>30.9</v>
      </c>
      <c r="AN1097" s="116" t="s">
        <v>124</v>
      </c>
      <c r="AO1097" s="122">
        <v>7.8</v>
      </c>
      <c r="AP1097" s="119" t="s">
        <v>124</v>
      </c>
      <c r="AQ1097" s="139">
        <v>48.9</v>
      </c>
      <c r="AR1097" s="116">
        <v>51.1</v>
      </c>
      <c r="AS1097" s="142">
        <f t="shared" si="74"/>
        <v>0.95694716242661437</v>
      </c>
      <c r="AT1097" s="141">
        <v>0.2</v>
      </c>
      <c r="AU1097" s="116" t="s">
        <v>124</v>
      </c>
      <c r="AV1097" s="116">
        <v>59.7</v>
      </c>
      <c r="AW1097" s="119">
        <v>43.3</v>
      </c>
      <c r="AX1097" s="140">
        <f t="shared" si="75"/>
        <v>26.937000000000001</v>
      </c>
      <c r="AY1097" s="118">
        <v>92.6</v>
      </c>
      <c r="AZ1097" s="118">
        <v>11375</v>
      </c>
      <c r="BA1097" s="140">
        <f t="shared" si="76"/>
        <v>7.4000000000000057</v>
      </c>
      <c r="BB1097" s="140">
        <f t="shared" si="77"/>
        <v>43.011600000000001</v>
      </c>
      <c r="BC1097" s="118">
        <v>6.5</v>
      </c>
      <c r="BD1097" s="139">
        <f t="shared" si="78"/>
        <v>2.847</v>
      </c>
      <c r="BE1097" s="118">
        <v>55</v>
      </c>
      <c r="BF1097" s="139">
        <f t="shared" si="79"/>
        <v>24.09</v>
      </c>
      <c r="BG1097" s="118">
        <v>36.700000000000003</v>
      </c>
      <c r="BH1097" s="139">
        <f t="shared" si="80"/>
        <v>16.0746</v>
      </c>
      <c r="BI1097" s="140">
        <v>0.2</v>
      </c>
      <c r="BJ1097" s="117" t="s">
        <v>786</v>
      </c>
      <c r="BP1097" s="112"/>
      <c r="BQ1097" s="112"/>
      <c r="BR1097" s="112"/>
      <c r="BS1097" s="112"/>
      <c r="BT1097" s="112"/>
      <c r="BU1097" s="116"/>
      <c r="BV1097" s="138">
        <v>3.5999999999999997E-2</v>
      </c>
      <c r="BX1097" s="137">
        <v>10.276986797825524</v>
      </c>
      <c r="BY1097" s="136">
        <v>3.5782933333333329E-2</v>
      </c>
    </row>
    <row r="1098" spans="1:77">
      <c r="A1098" s="116">
        <v>351</v>
      </c>
      <c r="B1098" s="116">
        <f>COUNTIFS($D$2:D1098,D1098,$F$2:F1098,F1098)</f>
        <v>4</v>
      </c>
      <c r="C1098" s="189">
        <v>11920</v>
      </c>
      <c r="D1098" s="154" t="s">
        <v>266</v>
      </c>
      <c r="E1098" s="152" t="s">
        <v>1012</v>
      </c>
      <c r="F1098" s="152" t="s">
        <v>1011</v>
      </c>
      <c r="G1098" s="152">
        <f t="shared" si="81"/>
        <v>80</v>
      </c>
      <c r="H1098" s="152" t="s">
        <v>996</v>
      </c>
      <c r="I1098" s="152" t="s">
        <v>1010</v>
      </c>
      <c r="J1098" s="153" t="s">
        <v>812</v>
      </c>
      <c r="K1098" s="152" t="s">
        <v>670</v>
      </c>
      <c r="L1098" s="152">
        <v>22</v>
      </c>
      <c r="M1098" s="152" t="s">
        <v>868</v>
      </c>
      <c r="N1098" s="152" t="s">
        <v>409</v>
      </c>
      <c r="P1098" s="152" t="s">
        <v>948</v>
      </c>
      <c r="S1098" s="152"/>
      <c r="T1098" s="151" t="s">
        <v>820</v>
      </c>
      <c r="U1098" s="151"/>
      <c r="V1098" s="149" t="s">
        <v>819</v>
      </c>
      <c r="W1098" s="150"/>
      <c r="X1098" s="149"/>
      <c r="Y1098" s="149"/>
      <c r="Z1098" s="116"/>
      <c r="AA1098" s="116" t="s">
        <v>811</v>
      </c>
      <c r="AC1098" s="148">
        <v>76</v>
      </c>
      <c r="AD1098" s="148">
        <v>1700</v>
      </c>
      <c r="AE1098" s="112"/>
      <c r="AF1098" s="112"/>
      <c r="AG1098" s="112" t="s">
        <v>1009</v>
      </c>
      <c r="AH1098" s="147">
        <v>21.9</v>
      </c>
      <c r="AI1098" s="146">
        <v>66.400000000000006</v>
      </c>
      <c r="AJ1098" s="145">
        <v>11</v>
      </c>
      <c r="AK1098" s="116">
        <v>11.5</v>
      </c>
      <c r="AL1098" s="144">
        <v>8.3000000000000007</v>
      </c>
      <c r="AM1098" s="139">
        <v>37.700000000000003</v>
      </c>
      <c r="AN1098" s="116" t="s">
        <v>124</v>
      </c>
      <c r="AO1098" s="122">
        <v>11.1</v>
      </c>
      <c r="AP1098" s="119" t="s">
        <v>124</v>
      </c>
      <c r="AQ1098" s="139">
        <v>45.8</v>
      </c>
      <c r="AR1098" s="116">
        <v>54.2</v>
      </c>
      <c r="AS1098" s="142">
        <f t="shared" si="74"/>
        <v>0.84501845018450172</v>
      </c>
      <c r="AT1098" s="141">
        <v>0.3</v>
      </c>
      <c r="AU1098" s="116" t="s">
        <v>124</v>
      </c>
      <c r="AV1098" s="116">
        <v>67.5</v>
      </c>
      <c r="AW1098" s="119">
        <v>63.7</v>
      </c>
      <c r="AX1098" s="140">
        <f t="shared" si="75"/>
        <v>36.188000000000002</v>
      </c>
      <c r="AY1098" s="118">
        <v>94.7</v>
      </c>
      <c r="AZ1098" s="118">
        <v>10445</v>
      </c>
      <c r="BA1098" s="140">
        <f t="shared" si="76"/>
        <v>5.2999999999999972</v>
      </c>
      <c r="BB1098" s="140">
        <f t="shared" si="77"/>
        <v>65.404000000000011</v>
      </c>
      <c r="BC1098" s="118">
        <v>4.5</v>
      </c>
      <c r="BD1098" s="139">
        <f t="shared" si="78"/>
        <v>2.988</v>
      </c>
      <c r="BE1098" s="118">
        <v>50</v>
      </c>
      <c r="BF1098" s="139">
        <f t="shared" si="79"/>
        <v>33.200000000000003</v>
      </c>
      <c r="BG1098" s="118">
        <v>44</v>
      </c>
      <c r="BH1098" s="139">
        <f t="shared" si="80"/>
        <v>29.216000000000005</v>
      </c>
      <c r="BI1098" s="140">
        <v>1.3</v>
      </c>
      <c r="BJ1098" s="117" t="s">
        <v>792</v>
      </c>
      <c r="BP1098" s="112"/>
      <c r="BQ1098" s="112"/>
      <c r="BR1098" s="112"/>
      <c r="BS1098" s="112"/>
      <c r="BT1098" s="112"/>
      <c r="BU1098" s="116"/>
      <c r="BV1098" s="138">
        <v>7.5999999999999998E-2</v>
      </c>
      <c r="BX1098" s="137">
        <v>10.410320731051783</v>
      </c>
      <c r="BY1098" s="136">
        <v>7.8551199999999988E-2</v>
      </c>
    </row>
    <row r="1099" spans="1:77">
      <c r="A1099" s="116">
        <v>352</v>
      </c>
      <c r="B1099" s="116">
        <f>COUNTIFS($D$2:D1099,D1099,$F$2:F1099,F1099)</f>
        <v>1</v>
      </c>
      <c r="C1099" s="189">
        <v>11921</v>
      </c>
      <c r="D1099" s="154" t="s">
        <v>361</v>
      </c>
      <c r="E1099" s="152" t="s">
        <v>951</v>
      </c>
      <c r="F1099" s="152" t="s">
        <v>1008</v>
      </c>
      <c r="G1099" s="152">
        <f t="shared" si="81"/>
        <v>62</v>
      </c>
      <c r="H1099" s="152" t="s">
        <v>996</v>
      </c>
      <c r="I1099" s="152" t="s">
        <v>1007</v>
      </c>
      <c r="J1099" s="153" t="s">
        <v>812</v>
      </c>
      <c r="K1099" s="152" t="s">
        <v>670</v>
      </c>
      <c r="L1099" s="152">
        <v>11</v>
      </c>
      <c r="M1099" s="152" t="s">
        <v>1006</v>
      </c>
      <c r="N1099" s="152" t="s">
        <v>409</v>
      </c>
      <c r="P1099" s="152" t="s">
        <v>948</v>
      </c>
      <c r="S1099" s="152"/>
      <c r="T1099" s="151" t="s">
        <v>820</v>
      </c>
      <c r="U1099" s="151"/>
      <c r="V1099" s="149" t="s">
        <v>819</v>
      </c>
      <c r="W1099" s="150"/>
      <c r="X1099" s="149"/>
      <c r="Y1099" s="149"/>
      <c r="Z1099" s="116"/>
      <c r="AA1099" s="116" t="s">
        <v>811</v>
      </c>
      <c r="AC1099" s="148">
        <v>2248</v>
      </c>
      <c r="AD1099" s="148">
        <v>25000</v>
      </c>
      <c r="AE1099" s="112"/>
      <c r="AF1099" s="112"/>
      <c r="AG1099" s="112" t="s">
        <v>1005</v>
      </c>
      <c r="AH1099" s="147">
        <v>17.5</v>
      </c>
      <c r="AI1099" s="146">
        <v>10.1</v>
      </c>
      <c r="AJ1099" s="145">
        <v>71.900000000000006</v>
      </c>
      <c r="AK1099" s="116">
        <v>14.9</v>
      </c>
      <c r="AL1099" s="144">
        <v>1.8</v>
      </c>
      <c r="AM1099" s="139">
        <v>10.5</v>
      </c>
      <c r="AN1099" s="116" t="s">
        <v>124</v>
      </c>
      <c r="AO1099" s="122">
        <v>18.8</v>
      </c>
      <c r="AP1099" s="119" t="s">
        <v>124</v>
      </c>
      <c r="AQ1099" s="139">
        <v>55.7</v>
      </c>
      <c r="AR1099" s="116">
        <v>44.3</v>
      </c>
      <c r="AS1099" s="142">
        <f t="shared" si="74"/>
        <v>1.2573363431151243</v>
      </c>
      <c r="AT1099" s="141">
        <v>0.3</v>
      </c>
      <c r="AU1099" s="116" t="s">
        <v>124</v>
      </c>
      <c r="AV1099" s="116">
        <v>24.9</v>
      </c>
      <c r="AW1099" s="119">
        <v>40.700000000000003</v>
      </c>
      <c r="AX1099" s="140">
        <f t="shared" si="75"/>
        <v>6.3225999999999996</v>
      </c>
      <c r="AY1099" s="118">
        <v>83</v>
      </c>
      <c r="AZ1099" s="118">
        <v>14339</v>
      </c>
      <c r="BA1099" s="140">
        <f t="shared" si="76"/>
        <v>17</v>
      </c>
      <c r="BB1099" s="140">
        <f t="shared" si="77"/>
        <v>9.6656999999999993</v>
      </c>
      <c r="BC1099" s="118">
        <v>6.1</v>
      </c>
      <c r="BD1099" s="139">
        <f t="shared" si="78"/>
        <v>0.61609999999999987</v>
      </c>
      <c r="BE1099" s="118">
        <v>56.5</v>
      </c>
      <c r="BF1099" s="139">
        <f t="shared" si="79"/>
        <v>5.7065000000000001</v>
      </c>
      <c r="BG1099" s="118">
        <v>33.1</v>
      </c>
      <c r="BH1099" s="139">
        <f t="shared" si="80"/>
        <v>3.3431000000000002</v>
      </c>
      <c r="BI1099" s="140">
        <v>0.5</v>
      </c>
      <c r="BJ1099" s="117" t="s">
        <v>786</v>
      </c>
      <c r="BP1099" s="112"/>
      <c r="BQ1099" s="112"/>
      <c r="BR1099" s="112"/>
      <c r="BS1099" s="112"/>
      <c r="BT1099" s="112"/>
      <c r="BU1099" s="116"/>
      <c r="BV1099" s="138">
        <v>2.2480000000000002</v>
      </c>
      <c r="BX1099" s="137">
        <v>0.58630276186635166</v>
      </c>
      <c r="BY1099" s="136">
        <v>2.209168</v>
      </c>
    </row>
    <row r="1100" spans="1:77">
      <c r="A1100" s="116">
        <v>353</v>
      </c>
      <c r="B1100" s="116">
        <f>COUNTIFS($D$2:D1100,D1100,$F$2:F1100,F1100)</f>
        <v>1</v>
      </c>
      <c r="C1100" s="189">
        <v>11922</v>
      </c>
      <c r="D1100" s="154" t="s">
        <v>910</v>
      </c>
      <c r="E1100" s="152" t="s">
        <v>870</v>
      </c>
      <c r="F1100" s="152" t="s">
        <v>909</v>
      </c>
      <c r="G1100" s="152">
        <f t="shared" si="81"/>
        <v>64</v>
      </c>
      <c r="H1100" s="152" t="s">
        <v>996</v>
      </c>
      <c r="I1100" s="152" t="s">
        <v>907</v>
      </c>
      <c r="J1100" s="153" t="s">
        <v>812</v>
      </c>
      <c r="K1100" s="152" t="s">
        <v>670</v>
      </c>
      <c r="L1100" s="152">
        <v>36</v>
      </c>
      <c r="M1100" s="152" t="s">
        <v>828</v>
      </c>
      <c r="N1100" s="152" t="s">
        <v>409</v>
      </c>
      <c r="P1100" s="152" t="s">
        <v>948</v>
      </c>
      <c r="S1100" s="152"/>
      <c r="T1100" s="151" t="s">
        <v>820</v>
      </c>
      <c r="U1100" s="151"/>
      <c r="V1100" s="149" t="s">
        <v>819</v>
      </c>
      <c r="W1100" s="150"/>
      <c r="X1100" s="149"/>
      <c r="Y1100" s="149"/>
      <c r="Z1100" s="116"/>
      <c r="AA1100" s="116" t="s">
        <v>811</v>
      </c>
      <c r="AC1100" s="148">
        <v>241</v>
      </c>
      <c r="AD1100" s="148">
        <v>8600</v>
      </c>
      <c r="AE1100" s="112"/>
      <c r="AF1100" s="112"/>
      <c r="AG1100" s="112" t="s">
        <v>777</v>
      </c>
      <c r="AH1100" s="147">
        <v>13.8</v>
      </c>
      <c r="AI1100" s="146">
        <v>58</v>
      </c>
      <c r="AJ1100" s="145">
        <v>28</v>
      </c>
      <c r="AK1100" s="116">
        <v>10.3</v>
      </c>
      <c r="AL1100" s="144">
        <v>1.8</v>
      </c>
      <c r="AM1100" s="139">
        <v>13.5</v>
      </c>
      <c r="AN1100" s="116" t="s">
        <v>124</v>
      </c>
      <c r="AO1100" s="122">
        <v>8.1</v>
      </c>
      <c r="AP1100" s="119" t="s">
        <v>124</v>
      </c>
      <c r="AQ1100" s="139">
        <v>68.7</v>
      </c>
      <c r="AR1100" s="116">
        <v>31.3</v>
      </c>
      <c r="AS1100" s="142">
        <f t="shared" si="74"/>
        <v>2.1948881789137382</v>
      </c>
      <c r="AT1100" s="141">
        <v>0.5</v>
      </c>
      <c r="AU1100" s="116" t="s">
        <v>124</v>
      </c>
      <c r="AV1100" s="116">
        <v>49.9</v>
      </c>
      <c r="AW1100" s="119">
        <v>36.4</v>
      </c>
      <c r="AX1100" s="140">
        <f t="shared" si="75"/>
        <v>22.446000000000005</v>
      </c>
      <c r="AY1100" s="118">
        <v>90.9</v>
      </c>
      <c r="AZ1100" s="118">
        <v>7941</v>
      </c>
      <c r="BA1100" s="140">
        <f t="shared" si="76"/>
        <v>9.0999999999999943</v>
      </c>
      <c r="BB1100" s="140">
        <f t="shared" si="77"/>
        <v>57.01400000000001</v>
      </c>
      <c r="BC1100" s="118">
        <v>6.9</v>
      </c>
      <c r="BD1100" s="139">
        <f t="shared" si="78"/>
        <v>4.0020000000000007</v>
      </c>
      <c r="BE1100" s="118">
        <v>31.8</v>
      </c>
      <c r="BF1100" s="139">
        <f t="shared" si="79"/>
        <v>18.444000000000003</v>
      </c>
      <c r="BG1100" s="118">
        <v>59.6</v>
      </c>
      <c r="BH1100" s="139">
        <f t="shared" si="80"/>
        <v>34.568000000000005</v>
      </c>
      <c r="BI1100" s="140">
        <v>0.8</v>
      </c>
      <c r="BJ1100" s="117" t="s">
        <v>172</v>
      </c>
      <c r="BP1100" s="112"/>
      <c r="BQ1100" s="112"/>
      <c r="BR1100" s="112"/>
      <c r="BS1100" s="112"/>
      <c r="BT1100" s="112"/>
      <c r="BU1100" s="116"/>
      <c r="BV1100" s="138">
        <v>0.24099999999999999</v>
      </c>
      <c r="BX1100" s="137">
        <v>10.528497409326425</v>
      </c>
      <c r="BY1100" s="136">
        <v>0.27472640000000004</v>
      </c>
    </row>
    <row r="1101" spans="1:77">
      <c r="A1101" s="116">
        <v>354</v>
      </c>
      <c r="B1101" s="116">
        <f>COUNTIFS($D$2:D1101,D1101,$F$2:F1101,F1101)</f>
        <v>2</v>
      </c>
      <c r="C1101" s="189">
        <v>11923</v>
      </c>
      <c r="D1101" s="154" t="s">
        <v>160</v>
      </c>
      <c r="E1101" s="152" t="s">
        <v>1004</v>
      </c>
      <c r="F1101" s="152" t="s">
        <v>1003</v>
      </c>
      <c r="G1101" s="152">
        <f t="shared" si="81"/>
        <v>57</v>
      </c>
      <c r="H1101" s="152" t="s">
        <v>996</v>
      </c>
      <c r="I1101" s="152" t="s">
        <v>60</v>
      </c>
      <c r="J1101" s="153" t="s">
        <v>812</v>
      </c>
      <c r="K1101" s="152" t="s">
        <v>670</v>
      </c>
      <c r="L1101" s="152">
        <v>16</v>
      </c>
      <c r="M1101" s="152" t="s">
        <v>844</v>
      </c>
      <c r="N1101" s="152" t="s">
        <v>409</v>
      </c>
      <c r="P1101" s="152" t="s">
        <v>948</v>
      </c>
      <c r="S1101" s="152"/>
      <c r="T1101" s="151"/>
      <c r="U1101" s="151"/>
      <c r="V1101" s="191" t="s">
        <v>867</v>
      </c>
      <c r="W1101" s="190"/>
      <c r="X1101" s="191"/>
      <c r="Y1101" s="191"/>
      <c r="Z1101" s="116"/>
      <c r="AA1101" s="116" t="s">
        <v>811</v>
      </c>
      <c r="AC1101" s="148">
        <v>15</v>
      </c>
      <c r="AD1101" s="148">
        <v>240</v>
      </c>
      <c r="AE1101" s="112"/>
      <c r="AF1101" s="112"/>
      <c r="AG1101" s="112" t="s">
        <v>781</v>
      </c>
      <c r="AH1101" s="147">
        <v>35.799999999999997</v>
      </c>
      <c r="AI1101" s="146">
        <v>51</v>
      </c>
      <c r="AJ1101" s="145">
        <v>13.1</v>
      </c>
      <c r="AK1101" s="116">
        <v>30.3</v>
      </c>
      <c r="AL1101" s="144">
        <v>2.8</v>
      </c>
      <c r="AM1101" s="139">
        <v>7.9</v>
      </c>
      <c r="AN1101" s="116" t="s">
        <v>124</v>
      </c>
      <c r="AO1101" s="122">
        <v>17.2</v>
      </c>
      <c r="AP1101" s="119" t="s">
        <v>124</v>
      </c>
      <c r="AQ1101" s="139">
        <v>41.2</v>
      </c>
      <c r="AR1101" s="116">
        <v>58.7</v>
      </c>
      <c r="AS1101" s="142">
        <f t="shared" si="74"/>
        <v>0.7018739352640545</v>
      </c>
      <c r="AT1101" s="141">
        <v>0.6</v>
      </c>
      <c r="AU1101" s="116" t="s">
        <v>124</v>
      </c>
      <c r="AV1101" s="116">
        <v>79.7</v>
      </c>
      <c r="AW1101" s="119">
        <v>70</v>
      </c>
      <c r="AX1101" s="140">
        <f t="shared" si="75"/>
        <v>28.508999999999997</v>
      </c>
      <c r="AY1101" s="118">
        <v>85.3</v>
      </c>
      <c r="AZ1101" s="118">
        <v>10703</v>
      </c>
      <c r="BA1101" s="140">
        <f t="shared" si="76"/>
        <v>14.700000000000003</v>
      </c>
      <c r="BB1101" s="140">
        <f t="shared" si="77"/>
        <v>49.367999999999995</v>
      </c>
      <c r="BC1101" s="118">
        <v>15.1</v>
      </c>
      <c r="BD1101" s="139">
        <f t="shared" si="78"/>
        <v>7.7010000000000005</v>
      </c>
      <c r="BE1101" s="118">
        <v>40.799999999999997</v>
      </c>
      <c r="BF1101" s="139">
        <f t="shared" si="79"/>
        <v>20.807999999999996</v>
      </c>
      <c r="BG1101" s="118">
        <v>40.9</v>
      </c>
      <c r="BH1101" s="139">
        <f t="shared" si="80"/>
        <v>20.859000000000002</v>
      </c>
      <c r="BI1101" s="140">
        <v>0.6</v>
      </c>
      <c r="BJ1101" s="117" t="s">
        <v>172</v>
      </c>
      <c r="BP1101" s="112"/>
      <c r="BQ1101" s="112"/>
      <c r="BR1101" s="112"/>
      <c r="BS1101" s="112"/>
      <c r="BT1101" s="112"/>
      <c r="BU1101" s="116"/>
      <c r="BV1101" s="138">
        <v>1.4999999999999999E-2</v>
      </c>
      <c r="BX1101" s="137">
        <v>6.966145833333333</v>
      </c>
      <c r="BY1101" s="136">
        <v>1.1573119999999999E-2</v>
      </c>
    </row>
    <row r="1102" spans="1:77">
      <c r="A1102" s="116">
        <v>355</v>
      </c>
      <c r="B1102" s="116">
        <f>COUNTIFS($D$2:D1102,D1102,$F$2:F1102,F1102)</f>
        <v>1</v>
      </c>
      <c r="C1102" s="189">
        <v>11924</v>
      </c>
      <c r="D1102" s="154" t="s">
        <v>1002</v>
      </c>
      <c r="E1102" s="152" t="s">
        <v>1001</v>
      </c>
      <c r="F1102" s="152" t="s">
        <v>1000</v>
      </c>
      <c r="G1102" s="152">
        <f t="shared" si="81"/>
        <v>62</v>
      </c>
      <c r="H1102" s="152" t="s">
        <v>996</v>
      </c>
      <c r="I1102" s="152" t="s">
        <v>60</v>
      </c>
      <c r="J1102" s="153" t="s">
        <v>812</v>
      </c>
      <c r="K1102" s="152" t="s">
        <v>670</v>
      </c>
      <c r="L1102" s="152">
        <v>7</v>
      </c>
      <c r="M1102" s="152" t="s">
        <v>994</v>
      </c>
      <c r="N1102" s="152" t="s">
        <v>409</v>
      </c>
      <c r="P1102" s="152" t="s">
        <v>948</v>
      </c>
      <c r="S1102" s="152"/>
      <c r="T1102" s="151"/>
      <c r="U1102" s="151"/>
      <c r="V1102" s="191" t="s">
        <v>867</v>
      </c>
      <c r="W1102" s="190"/>
      <c r="X1102" s="191"/>
      <c r="Y1102" s="191"/>
      <c r="Z1102" s="116"/>
      <c r="AA1102" s="116" t="s">
        <v>811</v>
      </c>
      <c r="AC1102" s="148">
        <v>7</v>
      </c>
      <c r="AD1102" s="148">
        <v>50</v>
      </c>
      <c r="AE1102" s="112"/>
      <c r="AF1102" s="112"/>
      <c r="AG1102" s="112" t="s">
        <v>781</v>
      </c>
      <c r="AH1102" s="147">
        <v>47.5</v>
      </c>
      <c r="AI1102" s="146">
        <v>6.7</v>
      </c>
      <c r="AJ1102" s="145">
        <v>43.8</v>
      </c>
      <c r="AK1102" s="116">
        <v>37.1</v>
      </c>
      <c r="AL1102" s="144">
        <v>7.7</v>
      </c>
      <c r="AM1102" s="139">
        <v>16.399999999999999</v>
      </c>
      <c r="AN1102" s="116" t="s">
        <v>124</v>
      </c>
      <c r="AO1102" s="122">
        <v>5.0999999999999996</v>
      </c>
      <c r="AP1102" s="119" t="s">
        <v>124</v>
      </c>
      <c r="AQ1102" s="139">
        <v>52.8</v>
      </c>
      <c r="AR1102" s="116">
        <v>47.2</v>
      </c>
      <c r="AS1102" s="142">
        <f t="shared" si="74"/>
        <v>1.1186440677966101</v>
      </c>
      <c r="AT1102" s="141">
        <v>0.7</v>
      </c>
      <c r="AU1102" s="116" t="s">
        <v>124</v>
      </c>
      <c r="AV1102" s="116">
        <v>12.4</v>
      </c>
      <c r="AW1102" s="119">
        <v>6.9</v>
      </c>
      <c r="AX1102" s="140">
        <f t="shared" si="75"/>
        <v>3.9061000000000003</v>
      </c>
      <c r="AY1102" s="118">
        <v>20.2</v>
      </c>
      <c r="AZ1102" s="118">
        <v>9135</v>
      </c>
      <c r="BA1102" s="140">
        <f t="shared" si="76"/>
        <v>79.8</v>
      </c>
      <c r="BB1102" s="140">
        <f t="shared" si="77"/>
        <v>6.1908000000000012</v>
      </c>
      <c r="BC1102" s="118">
        <v>2.2000000000000002</v>
      </c>
      <c r="BD1102" s="139">
        <f t="shared" si="78"/>
        <v>0.14740000000000003</v>
      </c>
      <c r="BE1102" s="118">
        <v>56.1</v>
      </c>
      <c r="BF1102" s="139">
        <f t="shared" si="79"/>
        <v>3.7587000000000002</v>
      </c>
      <c r="BG1102" s="118">
        <v>34.1</v>
      </c>
      <c r="BH1102" s="139">
        <f t="shared" si="80"/>
        <v>2.2847000000000004</v>
      </c>
      <c r="BI1102" s="140">
        <v>0.3</v>
      </c>
      <c r="BJ1102" s="117" t="s">
        <v>786</v>
      </c>
      <c r="BP1102" s="112"/>
      <c r="BQ1102" s="112"/>
      <c r="BR1102" s="112"/>
      <c r="BS1102" s="112"/>
      <c r="BT1102" s="112"/>
      <c r="BU1102" s="116"/>
      <c r="BV1102" s="138">
        <v>7.0000000000000001E-3</v>
      </c>
      <c r="BX1102" s="137">
        <v>0.10210270926000808</v>
      </c>
      <c r="BY1102" s="136">
        <v>6.8276000000000005E-3</v>
      </c>
    </row>
    <row r="1103" spans="1:77">
      <c r="A1103" s="116">
        <v>356</v>
      </c>
      <c r="B1103" s="116">
        <f>COUNTIFS($D$2:D1103,D1103,$F$2:F1103,F1103)</f>
        <v>1</v>
      </c>
      <c r="C1103" s="189">
        <v>11925</v>
      </c>
      <c r="D1103" s="154" t="s">
        <v>999</v>
      </c>
      <c r="E1103" s="152" t="s">
        <v>998</v>
      </c>
      <c r="F1103" s="152" t="s">
        <v>997</v>
      </c>
      <c r="G1103" s="152">
        <f t="shared" si="81"/>
        <v>59</v>
      </c>
      <c r="H1103" s="152" t="s">
        <v>996</v>
      </c>
      <c r="I1103" s="152" t="s">
        <v>995</v>
      </c>
      <c r="J1103" s="153" t="s">
        <v>812</v>
      </c>
      <c r="K1103" s="152" t="s">
        <v>670</v>
      </c>
      <c r="L1103" s="152">
        <v>3</v>
      </c>
      <c r="M1103" s="152" t="s">
        <v>994</v>
      </c>
      <c r="N1103" s="152" t="s">
        <v>409</v>
      </c>
      <c r="P1103" s="152" t="s">
        <v>948</v>
      </c>
      <c r="S1103" s="152"/>
      <c r="T1103" s="151"/>
      <c r="U1103" s="151"/>
      <c r="V1103" s="191" t="s">
        <v>867</v>
      </c>
      <c r="W1103" s="190"/>
      <c r="X1103" s="191"/>
      <c r="Y1103" s="191"/>
      <c r="Z1103" s="116"/>
      <c r="AA1103" s="116" t="s">
        <v>811</v>
      </c>
      <c r="AC1103" s="148">
        <v>112</v>
      </c>
      <c r="AD1103" s="148">
        <v>300</v>
      </c>
      <c r="AE1103" s="112"/>
      <c r="AF1103" s="112"/>
      <c r="AG1103" s="112" t="s">
        <v>777</v>
      </c>
      <c r="AH1103" s="147">
        <v>62.6</v>
      </c>
      <c r="AI1103" s="146">
        <v>17</v>
      </c>
      <c r="AJ1103" s="145">
        <v>20</v>
      </c>
      <c r="AK1103" s="116">
        <v>60.2</v>
      </c>
      <c r="AL1103" s="144">
        <v>0.8</v>
      </c>
      <c r="AM1103" s="139">
        <v>1.3</v>
      </c>
      <c r="AN1103" s="116" t="s">
        <v>124</v>
      </c>
      <c r="AO1103" s="143">
        <v>39.6</v>
      </c>
      <c r="AP1103" s="119" t="s">
        <v>124</v>
      </c>
      <c r="AQ1103" s="139">
        <v>29.3</v>
      </c>
      <c r="AR1103" s="116">
        <v>70.7</v>
      </c>
      <c r="AS1103" s="142">
        <f t="shared" si="74"/>
        <v>0.41442715700141441</v>
      </c>
      <c r="AT1103" s="141">
        <v>1.9</v>
      </c>
      <c r="AU1103" s="116" t="s">
        <v>124</v>
      </c>
      <c r="AV1103" s="116">
        <v>53</v>
      </c>
      <c r="AW1103" s="119">
        <v>34.299999999999997</v>
      </c>
      <c r="AX1103" s="140">
        <f t="shared" si="75"/>
        <v>7.5649999999999995</v>
      </c>
      <c r="AY1103" s="118">
        <v>85.5</v>
      </c>
      <c r="AZ1103" s="118">
        <v>8888</v>
      </c>
      <c r="BA1103" s="140">
        <f t="shared" si="76"/>
        <v>14.5</v>
      </c>
      <c r="BB1103" s="140">
        <f t="shared" si="77"/>
        <v>16.184000000000001</v>
      </c>
      <c r="BC1103" s="118">
        <v>7.7</v>
      </c>
      <c r="BD1103" s="139">
        <f t="shared" si="78"/>
        <v>1.3090000000000002</v>
      </c>
      <c r="BE1103" s="118">
        <v>36.799999999999997</v>
      </c>
      <c r="BF1103" s="139">
        <f t="shared" si="79"/>
        <v>6.2559999999999993</v>
      </c>
      <c r="BG1103" s="118">
        <v>50.7</v>
      </c>
      <c r="BH1103" s="139">
        <f t="shared" si="80"/>
        <v>8.6190000000000015</v>
      </c>
      <c r="BI1103" s="140">
        <v>0.5</v>
      </c>
      <c r="BJ1103" s="117" t="s">
        <v>793</v>
      </c>
      <c r="BP1103" s="112"/>
      <c r="BQ1103" s="112"/>
      <c r="BR1103" s="112"/>
      <c r="BS1103" s="112"/>
      <c r="BT1103" s="112"/>
      <c r="BU1103" s="116"/>
      <c r="BV1103" s="138">
        <v>0.112</v>
      </c>
      <c r="BX1103" s="137">
        <v>2.0973916139944806</v>
      </c>
      <c r="BY1103" s="136">
        <v>0.10617706666666667</v>
      </c>
    </row>
    <row r="1104" spans="1:77">
      <c r="A1104" s="116">
        <v>357</v>
      </c>
      <c r="B1104" s="116">
        <f>COUNTIFS($D$2:D1104,D1104,$F$2:F1104,F1104)</f>
        <v>1</v>
      </c>
      <c r="C1104" s="189">
        <v>11943</v>
      </c>
      <c r="D1104" s="154" t="s">
        <v>993</v>
      </c>
      <c r="E1104" s="152" t="s">
        <v>992</v>
      </c>
      <c r="F1104" s="152" t="s">
        <v>991</v>
      </c>
      <c r="G1104" s="152">
        <f t="shared" si="81"/>
        <v>44</v>
      </c>
      <c r="H1104" s="152" t="s">
        <v>990</v>
      </c>
      <c r="I1104" s="152" t="s">
        <v>989</v>
      </c>
      <c r="J1104" s="153" t="s">
        <v>812</v>
      </c>
      <c r="K1104" s="152" t="s">
        <v>670</v>
      </c>
      <c r="L1104" s="152">
        <v>37</v>
      </c>
      <c r="M1104" s="152" t="s">
        <v>868</v>
      </c>
      <c r="N1104" s="152" t="s">
        <v>409</v>
      </c>
      <c r="P1104" s="152" t="s">
        <v>948</v>
      </c>
      <c r="S1104" s="152"/>
      <c r="T1104" s="151" t="s">
        <v>820</v>
      </c>
      <c r="U1104" s="151"/>
      <c r="V1104" s="149" t="s">
        <v>819</v>
      </c>
      <c r="W1104" s="150"/>
      <c r="X1104" s="149"/>
      <c r="Y1104" s="149"/>
      <c r="Z1104" s="116"/>
      <c r="AA1104" s="116" t="s">
        <v>811</v>
      </c>
      <c r="AC1104" s="148">
        <v>192</v>
      </c>
      <c r="AD1104" s="148">
        <v>7100</v>
      </c>
      <c r="AE1104" s="112"/>
      <c r="AF1104" s="112"/>
      <c r="AG1104" s="112" t="s">
        <v>777</v>
      </c>
      <c r="AH1104" s="147">
        <v>20.100000000000001</v>
      </c>
      <c r="AI1104" s="146">
        <v>59.8</v>
      </c>
      <c r="AJ1104" s="145">
        <v>19.399999999999999</v>
      </c>
      <c r="AK1104" s="116">
        <v>17.600000000000001</v>
      </c>
      <c r="AL1104" s="144">
        <v>0.32</v>
      </c>
      <c r="AM1104" s="139">
        <v>1.6</v>
      </c>
      <c r="AN1104" s="116" t="s">
        <v>124</v>
      </c>
      <c r="AO1104" s="143">
        <v>27.5</v>
      </c>
      <c r="AP1104" s="119" t="s">
        <v>124</v>
      </c>
      <c r="AQ1104" s="139">
        <v>57.3</v>
      </c>
      <c r="AR1104" s="116">
        <v>42.7</v>
      </c>
      <c r="AS1104" s="142">
        <f t="shared" si="74"/>
        <v>1.3419203747072599</v>
      </c>
      <c r="AT1104" s="141">
        <v>1</v>
      </c>
      <c r="AU1104" s="116" t="s">
        <v>124</v>
      </c>
      <c r="AV1104" s="116">
        <v>20.2</v>
      </c>
      <c r="AW1104" s="119">
        <v>27.7</v>
      </c>
      <c r="AX1104" s="140">
        <f t="shared" si="75"/>
        <v>18.717399999999998</v>
      </c>
      <c r="AY1104" s="118">
        <v>93.2</v>
      </c>
      <c r="AZ1104" s="118">
        <v>8137</v>
      </c>
      <c r="BA1104" s="140">
        <f t="shared" si="76"/>
        <v>6.7999999999999972</v>
      </c>
      <c r="BB1104" s="140">
        <f t="shared" si="77"/>
        <v>59.560799999999993</v>
      </c>
      <c r="BC1104" s="118">
        <v>9.5</v>
      </c>
      <c r="BD1104" s="139">
        <f t="shared" si="78"/>
        <v>5.681</v>
      </c>
      <c r="BE1104" s="118">
        <v>21.8</v>
      </c>
      <c r="BF1104" s="139">
        <f t="shared" si="79"/>
        <v>13.036399999999999</v>
      </c>
      <c r="BG1104" s="118">
        <v>68.3</v>
      </c>
      <c r="BH1104" s="139">
        <f t="shared" si="80"/>
        <v>40.843399999999995</v>
      </c>
      <c r="BI1104" s="139">
        <v>1.2</v>
      </c>
      <c r="BJ1104" s="117" t="s">
        <v>792</v>
      </c>
      <c r="BP1104" s="112"/>
      <c r="BQ1104" s="112"/>
      <c r="BR1104" s="112"/>
      <c r="BS1104" s="112"/>
      <c r="BT1104" s="112"/>
      <c r="BU1104" s="116"/>
      <c r="BV1104" s="138">
        <v>0.192</v>
      </c>
      <c r="BX1104" s="137">
        <v>44.230452674897123</v>
      </c>
      <c r="BY1104" s="136">
        <v>0.18164119999999997</v>
      </c>
    </row>
    <row r="1105" spans="1:77">
      <c r="A1105" s="116">
        <v>358</v>
      </c>
      <c r="B1105" s="116">
        <f>COUNTIFS($D$2:D1105,D1105,$F$2:F1105,F1105)</f>
        <v>1</v>
      </c>
      <c r="C1105" s="189">
        <v>11945</v>
      </c>
      <c r="D1105" s="154" t="s">
        <v>988</v>
      </c>
      <c r="E1105" s="152" t="s">
        <v>987</v>
      </c>
      <c r="F1105" s="152" t="s">
        <v>986</v>
      </c>
      <c r="G1105" s="152">
        <f t="shared" si="81"/>
        <v>15</v>
      </c>
      <c r="H1105" s="152" t="s">
        <v>974</v>
      </c>
      <c r="I1105" s="152" t="s">
        <v>869</v>
      </c>
      <c r="J1105" s="192" t="s">
        <v>896</v>
      </c>
      <c r="K1105" s="152" t="s">
        <v>670</v>
      </c>
      <c r="L1105" s="152">
        <v>20</v>
      </c>
      <c r="M1105" s="152" t="s">
        <v>881</v>
      </c>
      <c r="N1105" s="152" t="s">
        <v>409</v>
      </c>
      <c r="P1105" s="152" t="s">
        <v>948</v>
      </c>
      <c r="S1105" s="152"/>
      <c r="T1105" s="151" t="s">
        <v>820</v>
      </c>
      <c r="U1105" s="151"/>
      <c r="V1105" s="149" t="s">
        <v>819</v>
      </c>
      <c r="W1105" s="150"/>
      <c r="X1105" s="149"/>
      <c r="Y1105" s="149"/>
      <c r="Z1105" s="116"/>
      <c r="AA1105" s="116" t="s">
        <v>811</v>
      </c>
      <c r="AC1105" s="148">
        <v>16716</v>
      </c>
      <c r="AD1105" s="148">
        <v>334000</v>
      </c>
      <c r="AE1105" s="112"/>
      <c r="AF1105" s="112"/>
      <c r="AG1105" s="112" t="s">
        <v>781</v>
      </c>
      <c r="AH1105" s="147">
        <v>33.4</v>
      </c>
      <c r="AI1105" s="146">
        <v>5.3</v>
      </c>
      <c r="AJ1105" s="145">
        <v>59.8</v>
      </c>
      <c r="AK1105" s="116">
        <v>31.1</v>
      </c>
      <c r="AL1105" s="144">
        <v>1.1000000000000001</v>
      </c>
      <c r="AM1105" s="139">
        <v>3.2</v>
      </c>
      <c r="AN1105" s="116" t="s">
        <v>124</v>
      </c>
      <c r="AO1105" s="143">
        <v>12.2</v>
      </c>
      <c r="AP1105" s="119" t="s">
        <v>124</v>
      </c>
      <c r="AQ1105" s="139">
        <v>66.2</v>
      </c>
      <c r="AR1105" s="116">
        <v>33.700000000000003</v>
      </c>
      <c r="AS1105" s="142">
        <f t="shared" si="74"/>
        <v>1.9643916913946586</v>
      </c>
      <c r="AT1105" s="141">
        <v>1.1000000000000001</v>
      </c>
      <c r="AU1105" s="116" t="s">
        <v>124</v>
      </c>
      <c r="AV1105" s="116">
        <v>7</v>
      </c>
      <c r="AW1105" s="119">
        <v>19.2</v>
      </c>
      <c r="AX1105" s="140">
        <f t="shared" si="75"/>
        <v>3.6675999999999997</v>
      </c>
      <c r="AY1105" s="118">
        <v>68.5</v>
      </c>
      <c r="AZ1105" s="118">
        <v>12540</v>
      </c>
      <c r="BA1105" s="140">
        <f t="shared" si="76"/>
        <v>31.5</v>
      </c>
      <c r="BB1105" s="140">
        <f t="shared" si="77"/>
        <v>5.2045999999999992</v>
      </c>
      <c r="BC1105" s="118">
        <v>37.6</v>
      </c>
      <c r="BD1105" s="139">
        <f t="shared" si="78"/>
        <v>1.9927999999999999</v>
      </c>
      <c r="BE1105" s="118">
        <v>31.6</v>
      </c>
      <c r="BF1105" s="139">
        <f t="shared" si="79"/>
        <v>1.6747999999999998</v>
      </c>
      <c r="BG1105" s="118">
        <v>29</v>
      </c>
      <c r="BH1105" s="139">
        <f t="shared" si="80"/>
        <v>1.5369999999999999</v>
      </c>
      <c r="BI1105" s="139">
        <v>4.8000000000000001E-2</v>
      </c>
      <c r="BJ1105" s="117" t="s">
        <v>790</v>
      </c>
      <c r="BP1105" s="112"/>
      <c r="BQ1105" s="112"/>
      <c r="BR1105" s="112"/>
      <c r="BS1105" s="112"/>
      <c r="BT1105" s="112"/>
      <c r="BU1105" s="116"/>
      <c r="BV1105" s="138">
        <v>16.716000000000001</v>
      </c>
      <c r="BX1105" s="137">
        <v>94.477547528373165</v>
      </c>
      <c r="BY1105" s="136">
        <v>16.870931999999996</v>
      </c>
    </row>
    <row r="1106" spans="1:77">
      <c r="A1106" s="116">
        <v>359</v>
      </c>
      <c r="B1106" s="116">
        <f>COUNTIFS($D$2:D1106,D1106,$F$2:F1106,F1106)</f>
        <v>1</v>
      </c>
      <c r="C1106" s="189">
        <v>11949</v>
      </c>
      <c r="D1106" s="154" t="s">
        <v>985</v>
      </c>
      <c r="E1106" s="152" t="s">
        <v>984</v>
      </c>
      <c r="F1106" s="152" t="s">
        <v>983</v>
      </c>
      <c r="G1106" s="152">
        <f t="shared" si="81"/>
        <v>62</v>
      </c>
      <c r="H1106" s="152" t="s">
        <v>974</v>
      </c>
      <c r="I1106" s="152" t="s">
        <v>982</v>
      </c>
      <c r="J1106" s="153" t="s">
        <v>812</v>
      </c>
      <c r="K1106" s="152" t="s">
        <v>670</v>
      </c>
      <c r="L1106" s="152">
        <v>2</v>
      </c>
      <c r="M1106" s="152" t="s">
        <v>872</v>
      </c>
      <c r="N1106" s="152" t="s">
        <v>409</v>
      </c>
      <c r="P1106" s="152" t="s">
        <v>981</v>
      </c>
      <c r="S1106" s="152"/>
      <c r="T1106" s="151" t="s">
        <v>820</v>
      </c>
      <c r="U1106" s="151"/>
      <c r="V1106" s="149" t="s">
        <v>819</v>
      </c>
      <c r="W1106" s="150"/>
      <c r="X1106" s="149"/>
      <c r="Y1106" s="149"/>
      <c r="Z1106" s="116"/>
      <c r="AA1106" s="116" t="s">
        <v>811</v>
      </c>
      <c r="AC1106" s="148">
        <v>1367</v>
      </c>
      <c r="AD1106" s="148">
        <v>2700</v>
      </c>
      <c r="AE1106" s="112"/>
      <c r="AF1106" s="112"/>
      <c r="AG1106" s="112" t="s">
        <v>781</v>
      </c>
      <c r="AH1106" s="147">
        <v>4.5999999999999996</v>
      </c>
      <c r="AI1106" s="146">
        <v>12.7</v>
      </c>
      <c r="AJ1106" s="145">
        <v>81</v>
      </c>
      <c r="AK1106" s="116">
        <v>3.6</v>
      </c>
      <c r="AL1106" s="144">
        <v>0.5</v>
      </c>
      <c r="AM1106" s="139">
        <v>11.2</v>
      </c>
      <c r="AN1106" s="116" t="s">
        <v>124</v>
      </c>
      <c r="AO1106" s="143">
        <v>31.7</v>
      </c>
      <c r="AP1106" s="119" t="s">
        <v>124</v>
      </c>
      <c r="AQ1106" s="139">
        <v>28.7</v>
      </c>
      <c r="AR1106" s="116">
        <v>71.3</v>
      </c>
      <c r="AS1106" s="142">
        <f t="shared" si="74"/>
        <v>0.40252454417952316</v>
      </c>
      <c r="AT1106" s="141">
        <v>0.1</v>
      </c>
      <c r="AU1106" s="116" t="s">
        <v>124</v>
      </c>
      <c r="AV1106" s="116">
        <v>30.6</v>
      </c>
      <c r="AW1106" s="119">
        <v>58.4</v>
      </c>
      <c r="AX1106" s="140">
        <f t="shared" si="75"/>
        <v>11.874500000000001</v>
      </c>
      <c r="AY1106" s="118">
        <v>96.9</v>
      </c>
      <c r="AZ1106" s="118">
        <v>13993</v>
      </c>
      <c r="BA1106" s="140">
        <f t="shared" si="76"/>
        <v>3.0999999999999943</v>
      </c>
      <c r="BB1106" s="140">
        <f t="shared" si="77"/>
        <v>12.636500000000002</v>
      </c>
      <c r="BC1106" s="118">
        <v>60.6</v>
      </c>
      <c r="BD1106" s="139">
        <f t="shared" si="78"/>
        <v>7.6962000000000002</v>
      </c>
      <c r="BE1106" s="118">
        <v>32.9</v>
      </c>
      <c r="BF1106" s="139">
        <f t="shared" si="79"/>
        <v>4.1783000000000001</v>
      </c>
      <c r="BG1106" s="118">
        <v>6</v>
      </c>
      <c r="BH1106" s="139">
        <f t="shared" si="80"/>
        <v>0.7619999999999999</v>
      </c>
      <c r="BI1106" s="139">
        <v>1.0999999999999999E-2</v>
      </c>
      <c r="BJ1106" s="117" t="s">
        <v>784</v>
      </c>
      <c r="BP1106" s="112"/>
      <c r="BQ1106" s="112"/>
      <c r="BR1106" s="112"/>
      <c r="BS1106" s="112"/>
      <c r="BT1106" s="112"/>
      <c r="BU1106" s="116"/>
      <c r="BV1106" s="138">
        <v>1.367</v>
      </c>
      <c r="BX1106" s="137">
        <v>19.750416633600508</v>
      </c>
      <c r="BY1106" s="136">
        <v>1.3459159999999999</v>
      </c>
    </row>
    <row r="1107" spans="1:77">
      <c r="A1107" s="116">
        <v>360</v>
      </c>
      <c r="B1107" s="116">
        <f>COUNTIFS($D$2:D1107,D1107,$F$2:F1107,F1107)</f>
        <v>2</v>
      </c>
      <c r="C1107" s="189">
        <v>11950</v>
      </c>
      <c r="D1107" s="154" t="s">
        <v>980</v>
      </c>
      <c r="E1107" s="152" t="s">
        <v>979</v>
      </c>
      <c r="F1107" s="152" t="s">
        <v>978</v>
      </c>
      <c r="G1107" s="152">
        <f t="shared" si="81"/>
        <v>60</v>
      </c>
      <c r="H1107" s="152" t="s">
        <v>974</v>
      </c>
      <c r="I1107" s="152" t="s">
        <v>977</v>
      </c>
      <c r="J1107" s="153" t="s">
        <v>812</v>
      </c>
      <c r="K1107" s="152" t="s">
        <v>670</v>
      </c>
      <c r="L1107" s="152">
        <v>4</v>
      </c>
      <c r="M1107" s="152" t="s">
        <v>868</v>
      </c>
      <c r="N1107" s="152" t="s">
        <v>409</v>
      </c>
      <c r="P1107" s="152" t="s">
        <v>976</v>
      </c>
      <c r="S1107" s="152"/>
      <c r="T1107" s="151" t="s">
        <v>820</v>
      </c>
      <c r="U1107" s="151"/>
      <c r="V1107" s="149" t="s">
        <v>819</v>
      </c>
      <c r="W1107" s="150"/>
      <c r="X1107" s="149"/>
      <c r="Y1107" s="149"/>
      <c r="Z1107" s="116"/>
      <c r="AA1107" s="116" t="s">
        <v>811</v>
      </c>
      <c r="AC1107" s="148">
        <v>146</v>
      </c>
      <c r="AD1107" s="148">
        <v>580</v>
      </c>
      <c r="AE1107" s="112"/>
      <c r="AF1107" s="112"/>
      <c r="AG1107" s="112" t="s">
        <v>777</v>
      </c>
      <c r="AH1107" s="147">
        <v>19.5</v>
      </c>
      <c r="AI1107" s="146">
        <v>34.6</v>
      </c>
      <c r="AJ1107" s="145">
        <v>44.6</v>
      </c>
      <c r="AK1107" s="116">
        <v>17.7</v>
      </c>
      <c r="AL1107" s="144">
        <v>0.5</v>
      </c>
      <c r="AM1107" s="139">
        <v>2.6</v>
      </c>
      <c r="AN1107" s="116" t="s">
        <v>124</v>
      </c>
      <c r="AO1107" s="143">
        <v>34.200000000000003</v>
      </c>
      <c r="AP1107" s="119" t="s">
        <v>124</v>
      </c>
      <c r="AQ1107" s="139">
        <v>37</v>
      </c>
      <c r="AR1107" s="116">
        <v>63</v>
      </c>
      <c r="AS1107" s="142">
        <f t="shared" si="74"/>
        <v>0.58730158730158732</v>
      </c>
      <c r="AT1107" s="141">
        <v>0.2</v>
      </c>
      <c r="AU1107" s="116" t="s">
        <v>124</v>
      </c>
      <c r="AV1107" s="116">
        <v>30</v>
      </c>
      <c r="AW1107" s="119">
        <v>29.4</v>
      </c>
      <c r="AX1107" s="140">
        <f t="shared" si="75"/>
        <v>25.119599999999998</v>
      </c>
      <c r="AY1107" s="118">
        <v>96.4</v>
      </c>
      <c r="AZ1107" s="118">
        <v>10834</v>
      </c>
      <c r="BA1107" s="140">
        <f t="shared" si="76"/>
        <v>3.5999999999999943</v>
      </c>
      <c r="BB1107" s="140">
        <f t="shared" si="77"/>
        <v>34.461599999999997</v>
      </c>
      <c r="BC1107" s="118">
        <v>39.6</v>
      </c>
      <c r="BD1107" s="139">
        <f t="shared" si="78"/>
        <v>13.701600000000001</v>
      </c>
      <c r="BE1107" s="118">
        <v>33</v>
      </c>
      <c r="BF1107" s="139">
        <f t="shared" si="79"/>
        <v>11.417999999999999</v>
      </c>
      <c r="BG1107" s="118">
        <v>27</v>
      </c>
      <c r="BH1107" s="139">
        <f t="shared" si="80"/>
        <v>9.3420000000000005</v>
      </c>
      <c r="BI1107" s="139">
        <v>0.93</v>
      </c>
      <c r="BJ1107" s="117" t="s">
        <v>786</v>
      </c>
      <c r="BP1107" s="112"/>
      <c r="BQ1107" s="112"/>
      <c r="BR1107" s="112"/>
      <c r="BS1107" s="112"/>
      <c r="BT1107" s="112"/>
      <c r="BU1107" s="116"/>
      <c r="BV1107" s="138">
        <v>0.14599999999999999</v>
      </c>
      <c r="BX1107" s="137">
        <v>14.04439480664526</v>
      </c>
      <c r="BY1107" s="136">
        <v>6.8005599999999999E-2</v>
      </c>
    </row>
    <row r="1108" spans="1:77">
      <c r="A1108" s="116">
        <v>361</v>
      </c>
      <c r="B1108" s="116">
        <f>COUNTIFS($D$2:D1108,D1108,$F$2:F1108,F1108)</f>
        <v>5</v>
      </c>
      <c r="C1108" s="189">
        <v>11951</v>
      </c>
      <c r="D1108" s="154" t="s">
        <v>161</v>
      </c>
      <c r="E1108" s="152" t="s">
        <v>888</v>
      </c>
      <c r="F1108" s="152" t="s">
        <v>975</v>
      </c>
      <c r="G1108" s="152">
        <f t="shared" si="81"/>
        <v>44</v>
      </c>
      <c r="H1108" s="152" t="s">
        <v>974</v>
      </c>
      <c r="I1108" s="152" t="s">
        <v>846</v>
      </c>
      <c r="J1108" s="153" t="s">
        <v>812</v>
      </c>
      <c r="K1108" s="152" t="s">
        <v>670</v>
      </c>
      <c r="L1108" s="152">
        <v>8</v>
      </c>
      <c r="M1108" s="152" t="s">
        <v>868</v>
      </c>
      <c r="N1108" s="152" t="s">
        <v>409</v>
      </c>
      <c r="P1108" s="152" t="s">
        <v>948</v>
      </c>
      <c r="S1108" s="152"/>
      <c r="T1108" s="151" t="s">
        <v>820</v>
      </c>
      <c r="U1108" s="151"/>
      <c r="V1108" s="149" t="s">
        <v>819</v>
      </c>
      <c r="W1108" s="150"/>
      <c r="X1108" s="149"/>
      <c r="Y1108" s="149"/>
      <c r="Z1108" s="116"/>
      <c r="AA1108" s="116" t="s">
        <v>811</v>
      </c>
      <c r="AC1108" s="148">
        <v>437</v>
      </c>
      <c r="AD1108" s="148">
        <v>3500</v>
      </c>
      <c r="AE1108" s="112"/>
      <c r="AF1108" s="112"/>
      <c r="AG1108" s="112" t="s">
        <v>777</v>
      </c>
      <c r="AH1108" s="147">
        <v>34.9</v>
      </c>
      <c r="AI1108" s="146">
        <v>60.9</v>
      </c>
      <c r="AJ1108" s="145">
        <v>2.7</v>
      </c>
      <c r="AK1108" s="116">
        <v>24.8</v>
      </c>
      <c r="AL1108" s="144">
        <v>6.2</v>
      </c>
      <c r="AM1108" s="139">
        <v>17.8</v>
      </c>
      <c r="AN1108" s="116" t="s">
        <v>124</v>
      </c>
      <c r="AO1108" s="143">
        <v>14.6</v>
      </c>
      <c r="AP1108" s="119" t="s">
        <v>124</v>
      </c>
      <c r="AQ1108" s="139">
        <v>40.700000000000003</v>
      </c>
      <c r="AR1108" s="116">
        <v>59.3</v>
      </c>
      <c r="AS1108" s="142">
        <f t="shared" si="74"/>
        <v>0.68634064080944357</v>
      </c>
      <c r="AT1108" s="141">
        <v>0.4</v>
      </c>
      <c r="AU1108" s="116" t="s">
        <v>124</v>
      </c>
      <c r="AV1108" s="116">
        <v>23.1</v>
      </c>
      <c r="AW1108" s="119">
        <v>31</v>
      </c>
      <c r="AX1108" s="140">
        <f t="shared" si="75"/>
        <v>45.4923</v>
      </c>
      <c r="AY1108" s="118">
        <v>92.9</v>
      </c>
      <c r="AZ1108" s="118">
        <v>5767</v>
      </c>
      <c r="BA1108" s="140">
        <f t="shared" si="76"/>
        <v>7.0999999999999943</v>
      </c>
      <c r="BB1108" s="140">
        <f t="shared" si="77"/>
        <v>60.656399999999998</v>
      </c>
      <c r="BC1108" s="118">
        <v>32.9</v>
      </c>
      <c r="BD1108" s="139">
        <f t="shared" si="78"/>
        <v>20.036099999999998</v>
      </c>
      <c r="BE1108" s="118">
        <v>41.8</v>
      </c>
      <c r="BF1108" s="139">
        <f t="shared" si="79"/>
        <v>25.456199999999999</v>
      </c>
      <c r="BG1108" s="118">
        <v>24.9</v>
      </c>
      <c r="BH1108" s="139">
        <f t="shared" si="80"/>
        <v>15.164099999999998</v>
      </c>
      <c r="BI1108" s="139">
        <v>0.47</v>
      </c>
      <c r="BJ1108" s="117" t="s">
        <v>792</v>
      </c>
      <c r="BP1108" s="112"/>
      <c r="BQ1108" s="112"/>
      <c r="BR1108" s="112"/>
      <c r="BS1108" s="112"/>
      <c r="BT1108" s="112"/>
      <c r="BU1108" s="116"/>
      <c r="BV1108" s="138">
        <v>0.437</v>
      </c>
      <c r="BX1108" s="137">
        <v>28.927387445193027</v>
      </c>
      <c r="BY1108" s="136">
        <v>0.36571599999999999</v>
      </c>
    </row>
    <row r="1109" spans="1:77">
      <c r="A1109" s="116">
        <v>362</v>
      </c>
      <c r="B1109" s="116">
        <f>COUNTIFS($D$2:D1109,D1109,$F$2:F1109,F1109)</f>
        <v>1</v>
      </c>
      <c r="C1109" s="189">
        <v>11958</v>
      </c>
      <c r="D1109" s="154" t="s">
        <v>973</v>
      </c>
      <c r="E1109" s="152" t="s">
        <v>826</v>
      </c>
      <c r="F1109" s="152" t="s">
        <v>972</v>
      </c>
      <c r="G1109" s="152">
        <f t="shared" si="81"/>
        <v>66</v>
      </c>
      <c r="H1109" s="152" t="s">
        <v>967</v>
      </c>
      <c r="I1109" s="152" t="s">
        <v>971</v>
      </c>
      <c r="J1109" s="153" t="s">
        <v>812</v>
      </c>
      <c r="K1109" s="152" t="s">
        <v>670</v>
      </c>
      <c r="L1109" s="152">
        <v>38</v>
      </c>
      <c r="M1109" s="152" t="s">
        <v>844</v>
      </c>
      <c r="N1109" s="152" t="s">
        <v>409</v>
      </c>
      <c r="P1109" s="152" t="s">
        <v>948</v>
      </c>
      <c r="S1109" s="152"/>
      <c r="T1109" s="151" t="s">
        <v>820</v>
      </c>
      <c r="U1109" s="151"/>
      <c r="V1109" s="149" t="s">
        <v>819</v>
      </c>
      <c r="W1109" s="150"/>
      <c r="X1109" s="149"/>
      <c r="Y1109" s="149"/>
      <c r="Z1109" s="116"/>
      <c r="AA1109" s="116" t="s">
        <v>811</v>
      </c>
      <c r="AC1109" s="148">
        <v>155</v>
      </c>
      <c r="AD1109" s="148">
        <v>5900</v>
      </c>
      <c r="AE1109" s="112"/>
      <c r="AF1109" s="112"/>
      <c r="AG1109" s="112" t="s">
        <v>777</v>
      </c>
      <c r="AH1109" s="147">
        <v>44.4</v>
      </c>
      <c r="AI1109" s="146">
        <v>42</v>
      </c>
      <c r="AJ1109" s="145">
        <v>11.6</v>
      </c>
      <c r="AK1109" s="116">
        <v>34.9</v>
      </c>
      <c r="AL1109" s="144">
        <v>4.8</v>
      </c>
      <c r="AM1109" s="139">
        <v>10.8</v>
      </c>
      <c r="AN1109" s="116" t="s">
        <v>124</v>
      </c>
      <c r="AO1109" s="143">
        <v>30.2</v>
      </c>
      <c r="AP1109" s="119" t="s">
        <v>124</v>
      </c>
      <c r="AQ1109" s="139">
        <v>48.3</v>
      </c>
      <c r="AR1109" s="116">
        <v>51.7</v>
      </c>
      <c r="AS1109" s="142">
        <f t="shared" si="74"/>
        <v>0.93423597678916814</v>
      </c>
      <c r="AT1109" s="141">
        <v>1.9</v>
      </c>
      <c r="AU1109" s="116" t="s">
        <v>124</v>
      </c>
      <c r="AV1109" s="116">
        <v>22.8</v>
      </c>
      <c r="AW1109" s="119">
        <v>34.299999999999997</v>
      </c>
      <c r="AX1109" s="140">
        <f t="shared" si="75"/>
        <v>26.922000000000001</v>
      </c>
      <c r="AY1109" s="118">
        <v>85</v>
      </c>
      <c r="AZ1109" s="118">
        <v>8162</v>
      </c>
      <c r="BA1109" s="140">
        <f t="shared" si="76"/>
        <v>15</v>
      </c>
      <c r="BB1109" s="140">
        <f t="shared" si="77"/>
        <v>41.537999999999997</v>
      </c>
      <c r="BC1109" s="118">
        <v>40.9</v>
      </c>
      <c r="BD1109" s="139">
        <f t="shared" si="78"/>
        <v>17.178000000000001</v>
      </c>
      <c r="BE1109" s="118">
        <v>23.2</v>
      </c>
      <c r="BF1109" s="139">
        <f t="shared" si="79"/>
        <v>9.7439999999999998</v>
      </c>
      <c r="BG1109" s="118">
        <v>34.799999999999997</v>
      </c>
      <c r="BH1109" s="139">
        <f t="shared" si="80"/>
        <v>14.616</v>
      </c>
      <c r="BI1109" s="139">
        <v>0.85</v>
      </c>
      <c r="BJ1109" s="117" t="s">
        <v>792</v>
      </c>
      <c r="BP1109" s="112"/>
      <c r="BQ1109" s="112"/>
      <c r="BR1109" s="112"/>
      <c r="BS1109" s="112"/>
      <c r="BT1109" s="112"/>
      <c r="BU1109" s="116"/>
      <c r="BV1109" s="138">
        <v>0.155</v>
      </c>
      <c r="BX1109" s="137">
        <v>25.716349626775823</v>
      </c>
      <c r="BY1109" s="136">
        <v>0.14439359999999998</v>
      </c>
    </row>
    <row r="1110" spans="1:77">
      <c r="A1110" s="116">
        <v>363</v>
      </c>
      <c r="B1110" s="116">
        <f>COUNTIFS($D$2:D1110,D1110,$F$2:F1110,F1110)</f>
        <v>2</v>
      </c>
      <c r="C1110" s="189">
        <v>11959</v>
      </c>
      <c r="D1110" s="154" t="s">
        <v>970</v>
      </c>
      <c r="E1110" s="152" t="s">
        <v>865</v>
      </c>
      <c r="F1110" s="152" t="s">
        <v>969</v>
      </c>
      <c r="G1110" s="152">
        <f t="shared" si="81"/>
        <v>72</v>
      </c>
      <c r="H1110" s="152" t="s">
        <v>967</v>
      </c>
      <c r="I1110" s="152" t="s">
        <v>968</v>
      </c>
      <c r="J1110" s="153" t="s">
        <v>812</v>
      </c>
      <c r="K1110" s="152" t="s">
        <v>670</v>
      </c>
      <c r="L1110" s="152">
        <v>20</v>
      </c>
      <c r="M1110" s="152" t="s">
        <v>915</v>
      </c>
      <c r="N1110" s="152" t="s">
        <v>409</v>
      </c>
      <c r="P1110" s="152" t="s">
        <v>948</v>
      </c>
      <c r="S1110" s="152"/>
      <c r="T1110" s="151" t="s">
        <v>820</v>
      </c>
      <c r="U1110" s="151"/>
      <c r="V1110" s="149" t="s">
        <v>819</v>
      </c>
      <c r="W1110" s="150"/>
      <c r="X1110" s="149"/>
      <c r="Y1110" s="149"/>
      <c r="Z1110" s="116"/>
      <c r="AA1110" s="116" t="s">
        <v>811</v>
      </c>
      <c r="AC1110" s="148">
        <v>66</v>
      </c>
      <c r="AD1110" s="148">
        <v>1300</v>
      </c>
      <c r="AE1110" s="112"/>
      <c r="AF1110" s="112"/>
      <c r="AG1110" s="112" t="s">
        <v>777</v>
      </c>
      <c r="AH1110" s="147">
        <v>52.7</v>
      </c>
      <c r="AI1110" s="146">
        <v>34.799999999999997</v>
      </c>
      <c r="AJ1110" s="145">
        <v>10.199999999999999</v>
      </c>
      <c r="AK1110" s="116">
        <v>41.9</v>
      </c>
      <c r="AL1110" s="144">
        <v>8.3000000000000007</v>
      </c>
      <c r="AM1110" s="139">
        <v>15.8</v>
      </c>
      <c r="AN1110" s="116" t="s">
        <v>124</v>
      </c>
      <c r="AO1110" s="143">
        <v>35</v>
      </c>
      <c r="AP1110" s="119" t="s">
        <v>124</v>
      </c>
      <c r="AQ1110" s="139">
        <v>44.2</v>
      </c>
      <c r="AR1110" s="116">
        <v>55.8</v>
      </c>
      <c r="AS1110" s="142">
        <f t="shared" si="74"/>
        <v>0.79211469534050183</v>
      </c>
      <c r="AT1110" s="141">
        <v>0.7</v>
      </c>
      <c r="AU1110" s="116" t="s">
        <v>124</v>
      </c>
      <c r="AV1110" s="116">
        <v>42.1</v>
      </c>
      <c r="AW1110" s="119">
        <v>43</v>
      </c>
      <c r="AX1110" s="140">
        <f t="shared" si="75"/>
        <v>26.691599999999998</v>
      </c>
      <c r="AY1110" s="118">
        <v>93.8</v>
      </c>
      <c r="AZ1110" s="118">
        <v>9052</v>
      </c>
      <c r="BA1110" s="140">
        <f t="shared" si="76"/>
        <v>6.2000000000000028</v>
      </c>
      <c r="BB1110" s="140">
        <f t="shared" si="77"/>
        <v>34.591200000000001</v>
      </c>
      <c r="BC1110" s="118">
        <v>43.7</v>
      </c>
      <c r="BD1110" s="139">
        <f t="shared" si="78"/>
        <v>15.207599999999999</v>
      </c>
      <c r="BE1110" s="118">
        <v>33</v>
      </c>
      <c r="BF1110" s="139">
        <f t="shared" si="79"/>
        <v>11.483999999999998</v>
      </c>
      <c r="BG1110" s="118">
        <v>22.7</v>
      </c>
      <c r="BH1110" s="139">
        <f t="shared" si="80"/>
        <v>7.8995999999999995</v>
      </c>
      <c r="BI1110" s="139">
        <v>0.15</v>
      </c>
      <c r="BJ1110" s="117" t="s">
        <v>173</v>
      </c>
      <c r="BP1110" s="112"/>
      <c r="BQ1110" s="112"/>
      <c r="BR1110" s="112"/>
      <c r="BS1110" s="112"/>
      <c r="BT1110" s="112"/>
      <c r="BU1110" s="116"/>
      <c r="BV1110" s="138">
        <v>6.6000000000000003E-2</v>
      </c>
      <c r="BX1110" s="137">
        <v>0.76662644140520242</v>
      </c>
      <c r="BY1110" s="136">
        <v>6.1840479999999996E-2</v>
      </c>
    </row>
    <row r="1111" spans="1:77">
      <c r="A1111" s="116">
        <v>364</v>
      </c>
      <c r="B1111" s="116">
        <f>COUNTIFS($D$2:D1111,D1111,$F$2:F1111,F1111)</f>
        <v>1</v>
      </c>
      <c r="C1111" s="189">
        <v>11960</v>
      </c>
      <c r="D1111" s="154" t="s">
        <v>835</v>
      </c>
      <c r="E1111" s="152" t="s">
        <v>834</v>
      </c>
      <c r="F1111" s="152" t="s">
        <v>833</v>
      </c>
      <c r="G1111" s="152">
        <f t="shared" si="81"/>
        <v>70</v>
      </c>
      <c r="H1111" s="152" t="s">
        <v>967</v>
      </c>
      <c r="I1111" s="152" t="s">
        <v>60</v>
      </c>
      <c r="J1111" s="153" t="s">
        <v>812</v>
      </c>
      <c r="K1111" s="152" t="s">
        <v>670</v>
      </c>
      <c r="L1111" s="152">
        <v>12</v>
      </c>
      <c r="M1111" s="152" t="s">
        <v>844</v>
      </c>
      <c r="N1111" s="152" t="s">
        <v>409</v>
      </c>
      <c r="P1111" s="152" t="s">
        <v>948</v>
      </c>
      <c r="S1111" s="152"/>
      <c r="T1111" s="151" t="s">
        <v>820</v>
      </c>
      <c r="U1111" s="151"/>
      <c r="V1111" s="149" t="s">
        <v>819</v>
      </c>
      <c r="W1111" s="150"/>
      <c r="X1111" s="149"/>
      <c r="Y1111" s="149"/>
      <c r="Z1111" s="116"/>
      <c r="AA1111" s="116" t="s">
        <v>811</v>
      </c>
      <c r="AC1111" s="148">
        <v>70</v>
      </c>
      <c r="AD1111" s="148">
        <v>800</v>
      </c>
      <c r="AE1111" s="112"/>
      <c r="AF1111" s="112"/>
      <c r="AG1111" s="112" t="s">
        <v>781</v>
      </c>
      <c r="AH1111" s="147">
        <v>27.2</v>
      </c>
      <c r="AI1111" s="146">
        <v>29.8</v>
      </c>
      <c r="AJ1111" s="145">
        <v>42.9</v>
      </c>
      <c r="AK1111" s="116">
        <v>23.5</v>
      </c>
      <c r="AL1111" s="144">
        <v>1.7</v>
      </c>
      <c r="AM1111" s="139">
        <v>6.4</v>
      </c>
      <c r="AN1111" s="116" t="s">
        <v>124</v>
      </c>
      <c r="AO1111" s="143">
        <v>35</v>
      </c>
      <c r="AP1111" s="119" t="s">
        <v>124</v>
      </c>
      <c r="AQ1111" s="139">
        <v>39.9</v>
      </c>
      <c r="AR1111" s="116">
        <v>60.1</v>
      </c>
      <c r="AS1111" s="142">
        <f t="shared" si="74"/>
        <v>0.66389351081530779</v>
      </c>
      <c r="AT1111" s="141">
        <v>0.3</v>
      </c>
      <c r="AU1111" s="116" t="s">
        <v>124</v>
      </c>
      <c r="AV1111" s="116">
        <v>51.2</v>
      </c>
      <c r="AW1111" s="119">
        <v>52</v>
      </c>
      <c r="AX1111" s="140">
        <f t="shared" si="75"/>
        <v>16.241</v>
      </c>
      <c r="AY1111" s="118">
        <v>88.6</v>
      </c>
      <c r="AZ1111" s="118">
        <v>7314</v>
      </c>
      <c r="BA1111" s="140">
        <f t="shared" si="76"/>
        <v>11.400000000000006</v>
      </c>
      <c r="BB1111" s="140">
        <f t="shared" si="77"/>
        <v>29.412600000000001</v>
      </c>
      <c r="BC1111" s="118">
        <v>18.2</v>
      </c>
      <c r="BD1111" s="139">
        <f t="shared" si="78"/>
        <v>5.4236000000000004</v>
      </c>
      <c r="BE1111" s="118">
        <v>36.299999999999997</v>
      </c>
      <c r="BF1111" s="139">
        <f t="shared" si="79"/>
        <v>10.817399999999999</v>
      </c>
      <c r="BG1111" s="118">
        <v>44.2</v>
      </c>
      <c r="BH1111" s="139">
        <f t="shared" si="80"/>
        <v>13.171600000000002</v>
      </c>
      <c r="BI1111" s="139">
        <v>0.18</v>
      </c>
      <c r="BJ1111" s="117" t="s">
        <v>786</v>
      </c>
      <c r="BP1111" s="112"/>
      <c r="BQ1111" s="112"/>
      <c r="BR1111" s="112"/>
      <c r="BS1111" s="112"/>
      <c r="BT1111" s="112"/>
      <c r="BU1111" s="116"/>
      <c r="BV1111" s="138">
        <v>7.0000000000000007E-2</v>
      </c>
      <c r="BX1111" s="137">
        <v>27.773386034255598</v>
      </c>
      <c r="BY1111" s="136">
        <v>7.1250400000000019E-2</v>
      </c>
    </row>
    <row r="1112" spans="1:77">
      <c r="A1112" s="116">
        <v>365</v>
      </c>
      <c r="B1112" s="116">
        <f>COUNTIFS($D$2:D1112,D1112,$F$2:F1112,F1112)</f>
        <v>1</v>
      </c>
      <c r="C1112" s="189">
        <v>11967</v>
      </c>
      <c r="D1112" s="154" t="s">
        <v>966</v>
      </c>
      <c r="E1112" s="152" t="s">
        <v>965</v>
      </c>
      <c r="F1112" s="152" t="s">
        <v>964</v>
      </c>
      <c r="G1112" s="152">
        <f t="shared" si="81"/>
        <v>20</v>
      </c>
      <c r="H1112" s="152" t="s">
        <v>949</v>
      </c>
      <c r="I1112" s="152" t="s">
        <v>46</v>
      </c>
      <c r="J1112" s="153" t="s">
        <v>812</v>
      </c>
      <c r="K1112" s="152" t="s">
        <v>670</v>
      </c>
      <c r="L1112" s="152">
        <v>6</v>
      </c>
      <c r="M1112" s="152" t="s">
        <v>828</v>
      </c>
      <c r="N1112" s="152" t="s">
        <v>409</v>
      </c>
      <c r="P1112" s="152" t="s">
        <v>948</v>
      </c>
      <c r="S1112" s="152"/>
      <c r="T1112" s="151" t="s">
        <v>820</v>
      </c>
      <c r="U1112" s="151"/>
      <c r="V1112" s="149" t="s">
        <v>819</v>
      </c>
      <c r="W1112" s="150"/>
      <c r="X1112" s="149"/>
      <c r="Y1112" s="149"/>
      <c r="Z1112" s="116"/>
      <c r="AA1112" s="116" t="s">
        <v>842</v>
      </c>
      <c r="AC1112" s="148">
        <v>4288</v>
      </c>
      <c r="AD1112" s="148">
        <v>26000</v>
      </c>
      <c r="AE1112" s="112"/>
      <c r="AF1112" s="112"/>
      <c r="AG1112" s="112" t="s">
        <v>781</v>
      </c>
      <c r="AH1112" s="147">
        <v>62</v>
      </c>
      <c r="AI1112" s="146">
        <v>24.2</v>
      </c>
      <c r="AJ1112" s="145">
        <v>13.8</v>
      </c>
      <c r="AK1112" s="116">
        <v>55.3</v>
      </c>
      <c r="AL1112" s="144">
        <v>3.18</v>
      </c>
      <c r="AM1112" s="139">
        <v>5.13</v>
      </c>
      <c r="AN1112" s="116" t="s">
        <v>124</v>
      </c>
      <c r="AO1112" s="143">
        <v>20.2</v>
      </c>
      <c r="AP1112" s="119" t="s">
        <v>124</v>
      </c>
      <c r="AQ1112" s="139">
        <v>58.5</v>
      </c>
      <c r="AR1112" s="116">
        <v>41.5</v>
      </c>
      <c r="AS1112" s="142">
        <f t="shared" si="74"/>
        <v>1.4096385542168675</v>
      </c>
      <c r="AT1112" s="141">
        <v>1.23</v>
      </c>
      <c r="AU1112" s="116" t="s">
        <v>124</v>
      </c>
      <c r="AV1112" s="116">
        <v>39.4</v>
      </c>
      <c r="AW1112" s="119">
        <v>42.2</v>
      </c>
      <c r="AX1112" s="140">
        <f t="shared" si="75"/>
        <v>18.634</v>
      </c>
      <c r="AY1112" s="118">
        <v>80.599999999999994</v>
      </c>
      <c r="AZ1112" s="118">
        <v>10834</v>
      </c>
      <c r="BA1112" s="140">
        <f t="shared" si="76"/>
        <v>19.400000000000006</v>
      </c>
      <c r="BB1112" s="140">
        <f t="shared" si="77"/>
        <v>23.885400000000001</v>
      </c>
      <c r="BC1112" s="118">
        <v>56.4</v>
      </c>
      <c r="BD1112" s="139">
        <f t="shared" si="78"/>
        <v>13.6488</v>
      </c>
      <c r="BE1112" s="118">
        <v>20.6</v>
      </c>
      <c r="BF1112" s="139">
        <f t="shared" si="79"/>
        <v>4.9852000000000007</v>
      </c>
      <c r="BG1112" s="118">
        <v>21.7</v>
      </c>
      <c r="BH1112" s="139">
        <f t="shared" si="80"/>
        <v>5.2514000000000003</v>
      </c>
      <c r="BI1112" s="139">
        <v>0.3</v>
      </c>
      <c r="BJ1112" s="117" t="s">
        <v>793</v>
      </c>
      <c r="BP1112" s="112"/>
      <c r="BQ1112" s="112"/>
      <c r="BR1112" s="112"/>
      <c r="BS1112" s="112"/>
      <c r="BT1112" s="112"/>
      <c r="BU1112" s="116"/>
      <c r="BV1112" s="138">
        <v>4.2880000000000003</v>
      </c>
      <c r="BX1112" s="137">
        <v>65.758927670226299</v>
      </c>
      <c r="BY1112" s="136">
        <v>4.4041399999999999</v>
      </c>
    </row>
    <row r="1113" spans="1:77">
      <c r="A1113" s="116">
        <v>366</v>
      </c>
      <c r="B1113" s="116">
        <f>COUNTIFS($D$2:D1113,D1113,$F$2:F1113,F1113)</f>
        <v>1</v>
      </c>
      <c r="C1113" s="189">
        <v>11968</v>
      </c>
      <c r="D1113" s="154" t="s">
        <v>963</v>
      </c>
      <c r="E1113" s="152" t="s">
        <v>899</v>
      </c>
      <c r="F1113" s="152" t="s">
        <v>962</v>
      </c>
      <c r="G1113" s="152">
        <f t="shared" si="81"/>
        <v>52</v>
      </c>
      <c r="H1113" s="152" t="s">
        <v>949</v>
      </c>
      <c r="I1113" s="152" t="s">
        <v>961</v>
      </c>
      <c r="J1113" s="153" t="s">
        <v>812</v>
      </c>
      <c r="K1113" s="152" t="s">
        <v>670</v>
      </c>
      <c r="L1113" s="152">
        <v>22</v>
      </c>
      <c r="M1113" s="152" t="s">
        <v>844</v>
      </c>
      <c r="N1113" s="152" t="s">
        <v>409</v>
      </c>
      <c r="P1113" s="152" t="s">
        <v>948</v>
      </c>
      <c r="S1113" s="152"/>
      <c r="T1113" s="151" t="s">
        <v>820</v>
      </c>
      <c r="U1113" s="151"/>
      <c r="V1113" s="149" t="s">
        <v>819</v>
      </c>
      <c r="W1113" s="150"/>
      <c r="X1113" s="149"/>
      <c r="Y1113" s="149"/>
      <c r="Z1113" s="116"/>
      <c r="AA1113" s="116" t="s">
        <v>842</v>
      </c>
      <c r="AC1113" s="148">
        <v>194</v>
      </c>
      <c r="AD1113" s="148">
        <v>4200</v>
      </c>
      <c r="AE1113" s="112"/>
      <c r="AF1113" s="112"/>
      <c r="AG1113" s="112" t="s">
        <v>781</v>
      </c>
      <c r="AH1113" s="147">
        <v>38.299999999999997</v>
      </c>
      <c r="AI1113" s="146">
        <v>54</v>
      </c>
      <c r="AJ1113" s="145">
        <v>7.32</v>
      </c>
      <c r="AK1113" s="116">
        <v>28.9</v>
      </c>
      <c r="AL1113" s="144">
        <v>2.36</v>
      </c>
      <c r="AM1113" s="139">
        <v>6.16</v>
      </c>
      <c r="AN1113" s="116" t="s">
        <v>124</v>
      </c>
      <c r="AO1113" s="143">
        <v>3.85</v>
      </c>
      <c r="AP1113" s="119" t="s">
        <v>124</v>
      </c>
      <c r="AQ1113" s="139">
        <v>38.6</v>
      </c>
      <c r="AR1113" s="116">
        <v>61.4</v>
      </c>
      <c r="AS1113" s="142">
        <f t="shared" ref="AS1113:AS1142" si="82">AQ1113/AR1113</f>
        <v>0.62866449511400657</v>
      </c>
      <c r="AT1113" s="141">
        <v>0.56000000000000005</v>
      </c>
      <c r="AU1113" s="116" t="s">
        <v>124</v>
      </c>
      <c r="AV1113" s="116">
        <v>14.7</v>
      </c>
      <c r="AW1113" s="119">
        <v>12.5</v>
      </c>
      <c r="AX1113" s="140">
        <f t="shared" ref="AX1113:AX1142" si="83">BD1113+BF1113</f>
        <v>31.32</v>
      </c>
      <c r="AY1113" s="118">
        <v>85.9</v>
      </c>
      <c r="AZ1113" s="118">
        <v>8727</v>
      </c>
      <c r="BA1113" s="140">
        <f t="shared" ref="BA1113:BA1142" si="84">100-AY1113</f>
        <v>14.099999999999994</v>
      </c>
      <c r="BB1113" s="140">
        <f t="shared" ref="BB1113:BB1142" si="85">BD1113+BF1113+BH1113</f>
        <v>53.298000000000002</v>
      </c>
      <c r="BC1113" s="118">
        <v>34.1</v>
      </c>
      <c r="BD1113" s="139">
        <f t="shared" ref="BD1113:BD1142" si="86">BC1113*AI1113/100</f>
        <v>18.414000000000001</v>
      </c>
      <c r="BE1113" s="118">
        <v>23.9</v>
      </c>
      <c r="BF1113" s="139">
        <f t="shared" ref="BF1113:BF1142" si="87">BE1113*AI1113/100</f>
        <v>12.905999999999999</v>
      </c>
      <c r="BG1113" s="118">
        <v>40.700000000000003</v>
      </c>
      <c r="BH1113" s="139">
        <f t="shared" ref="BH1113:BH1142" si="88">BG1113*AI1113/100</f>
        <v>21.978000000000002</v>
      </c>
      <c r="BI1113" s="139">
        <v>2.16</v>
      </c>
      <c r="BJ1113" s="117" t="s">
        <v>792</v>
      </c>
      <c r="BP1113" s="112"/>
      <c r="BQ1113" s="112"/>
      <c r="BR1113" s="112"/>
      <c r="BS1113" s="112"/>
      <c r="BT1113" s="112"/>
      <c r="BU1113" s="116"/>
      <c r="BV1113" s="138">
        <v>0.19400000000000001</v>
      </c>
      <c r="BX1113" s="137">
        <v>55.144573788959818</v>
      </c>
      <c r="BY1113" s="136">
        <v>0.19854119999999997</v>
      </c>
    </row>
    <row r="1114" spans="1:77">
      <c r="A1114" s="116">
        <v>367</v>
      </c>
      <c r="B1114" s="116">
        <f>COUNTIFS($D$2:D1114,D1114,$F$2:F1114,F1114)</f>
        <v>1</v>
      </c>
      <c r="C1114" s="189">
        <v>11969</v>
      </c>
      <c r="D1114" s="154" t="s">
        <v>960</v>
      </c>
      <c r="E1114" s="152" t="s">
        <v>959</v>
      </c>
      <c r="F1114" s="152" t="s">
        <v>958</v>
      </c>
      <c r="G1114" s="152">
        <f t="shared" si="81"/>
        <v>75</v>
      </c>
      <c r="H1114" s="152" t="s">
        <v>949</v>
      </c>
      <c r="I1114" s="152" t="s">
        <v>957</v>
      </c>
      <c r="J1114" s="153" t="s">
        <v>812</v>
      </c>
      <c r="K1114" s="152" t="s">
        <v>670</v>
      </c>
      <c r="L1114" s="152">
        <v>7</v>
      </c>
      <c r="M1114" s="152" t="s">
        <v>844</v>
      </c>
      <c r="N1114" s="152" t="s">
        <v>409</v>
      </c>
      <c r="P1114" s="152" t="s">
        <v>948</v>
      </c>
      <c r="S1114" s="152"/>
      <c r="T1114" s="151" t="s">
        <v>820</v>
      </c>
      <c r="U1114" s="151"/>
      <c r="V1114" s="149" t="s">
        <v>819</v>
      </c>
      <c r="W1114" s="150"/>
      <c r="X1114" s="149"/>
      <c r="Y1114" s="149"/>
      <c r="Z1114" s="116"/>
      <c r="AA1114" s="116" t="s">
        <v>842</v>
      </c>
      <c r="AC1114" s="148">
        <v>89</v>
      </c>
      <c r="AD1114" s="148">
        <v>600</v>
      </c>
      <c r="AE1114" s="112"/>
      <c r="AF1114" s="112"/>
      <c r="AG1114" s="112" t="s">
        <v>781</v>
      </c>
      <c r="AH1114" s="147">
        <v>31.7</v>
      </c>
      <c r="AI1114" s="146">
        <v>49.9</v>
      </c>
      <c r="AJ1114" s="145">
        <v>18.2</v>
      </c>
      <c r="AK1114" s="116">
        <v>26.7</v>
      </c>
      <c r="AL1114" s="144">
        <v>1.69</v>
      </c>
      <c r="AM1114" s="139">
        <v>5.31</v>
      </c>
      <c r="AN1114" s="116" t="s">
        <v>124</v>
      </c>
      <c r="AO1114" s="143">
        <v>13.5</v>
      </c>
      <c r="AP1114" s="119" t="s">
        <v>124</v>
      </c>
      <c r="AQ1114" s="139">
        <v>59.9</v>
      </c>
      <c r="AR1114" s="116">
        <v>40.1</v>
      </c>
      <c r="AS1114" s="142">
        <f t="shared" si="82"/>
        <v>1.4937655860349126</v>
      </c>
      <c r="AT1114" s="141">
        <v>0.28000000000000003</v>
      </c>
      <c r="AU1114" s="116" t="s">
        <v>124</v>
      </c>
      <c r="AV1114" s="116">
        <v>27.6</v>
      </c>
      <c r="AW1114" s="119">
        <v>29.4</v>
      </c>
      <c r="AX1114" s="140">
        <f t="shared" si="83"/>
        <v>32.385099999999994</v>
      </c>
      <c r="AY1114" s="118">
        <v>88.2</v>
      </c>
      <c r="AZ1114" s="118">
        <v>6798</v>
      </c>
      <c r="BA1114" s="140">
        <f t="shared" si="84"/>
        <v>11.799999999999997</v>
      </c>
      <c r="BB1114" s="140">
        <f t="shared" si="85"/>
        <v>49.201399999999992</v>
      </c>
      <c r="BC1114" s="118">
        <v>10.6</v>
      </c>
      <c r="BD1114" s="139">
        <f t="shared" si="86"/>
        <v>5.2893999999999997</v>
      </c>
      <c r="BE1114" s="118">
        <v>54.3</v>
      </c>
      <c r="BF1114" s="139">
        <f t="shared" si="87"/>
        <v>27.095699999999997</v>
      </c>
      <c r="BG1114" s="118">
        <v>33.700000000000003</v>
      </c>
      <c r="BH1114" s="139">
        <f t="shared" si="88"/>
        <v>16.816300000000002</v>
      </c>
      <c r="BI1114" s="139">
        <v>0.63</v>
      </c>
      <c r="BJ1114" s="117" t="s">
        <v>172</v>
      </c>
      <c r="BP1114" s="112"/>
      <c r="BQ1114" s="112"/>
      <c r="BR1114" s="112"/>
      <c r="BS1114" s="112"/>
      <c r="BT1114" s="112"/>
      <c r="BU1114" s="116"/>
      <c r="BV1114" s="138">
        <v>8.8999999999999996E-2</v>
      </c>
      <c r="BX1114" s="137">
        <v>28.315642757585504</v>
      </c>
      <c r="BY1114" s="136">
        <v>8.9260221236172721E-2</v>
      </c>
    </row>
    <row r="1115" spans="1:77">
      <c r="A1115" s="116">
        <v>368</v>
      </c>
      <c r="B1115" s="116">
        <f>COUNTIFS($D$2:D1115,D1115,$F$2:F1115,F1115)</f>
        <v>1</v>
      </c>
      <c r="C1115" s="189">
        <v>11970</v>
      </c>
      <c r="D1115" s="154" t="s">
        <v>956</v>
      </c>
      <c r="E1115" s="152" t="s">
        <v>955</v>
      </c>
      <c r="F1115" s="152" t="s">
        <v>954</v>
      </c>
      <c r="G1115" s="152">
        <f t="shared" si="81"/>
        <v>59</v>
      </c>
      <c r="H1115" s="152" t="s">
        <v>949</v>
      </c>
      <c r="I1115" s="152" t="s">
        <v>953</v>
      </c>
      <c r="J1115" s="153" t="s">
        <v>812</v>
      </c>
      <c r="K1115" s="152" t="s">
        <v>670</v>
      </c>
      <c r="L1115" s="152">
        <v>27</v>
      </c>
      <c r="M1115" s="152" t="s">
        <v>828</v>
      </c>
      <c r="N1115" s="152" t="s">
        <v>409</v>
      </c>
      <c r="P1115" s="152" t="s">
        <v>948</v>
      </c>
      <c r="S1115" s="152"/>
      <c r="T1115" s="151" t="s">
        <v>820</v>
      </c>
      <c r="U1115" s="151"/>
      <c r="V1115" s="149" t="s">
        <v>819</v>
      </c>
      <c r="W1115" s="150"/>
      <c r="X1115" s="149"/>
      <c r="Y1115" s="149"/>
      <c r="Z1115" s="116"/>
      <c r="AA1115" s="116" t="s">
        <v>842</v>
      </c>
      <c r="AC1115" s="148">
        <v>188</v>
      </c>
      <c r="AD1115" s="148">
        <v>4500</v>
      </c>
      <c r="AE1115" s="112"/>
      <c r="AF1115" s="112"/>
      <c r="AG1115" s="112" t="s">
        <v>777</v>
      </c>
      <c r="AH1115" s="147">
        <v>36.299999999999997</v>
      </c>
      <c r="AI1115" s="146">
        <v>45.8</v>
      </c>
      <c r="AJ1115" s="145">
        <v>17.399999999999999</v>
      </c>
      <c r="AK1115" s="116">
        <v>33.299999999999997</v>
      </c>
      <c r="AL1115" s="144">
        <v>0.82</v>
      </c>
      <c r="AM1115" s="139">
        <v>2.27</v>
      </c>
      <c r="AN1115" s="116" t="s">
        <v>124</v>
      </c>
      <c r="AO1115" s="143">
        <v>54.4</v>
      </c>
      <c r="AP1115" s="119" t="s">
        <v>124</v>
      </c>
      <c r="AQ1115" s="139">
        <v>29.5</v>
      </c>
      <c r="AR1115" s="116">
        <v>70.5</v>
      </c>
      <c r="AS1115" s="142">
        <f t="shared" si="82"/>
        <v>0.41843971631205673</v>
      </c>
      <c r="AT1115" s="141">
        <v>0.44</v>
      </c>
      <c r="AU1115" s="116" t="s">
        <v>124</v>
      </c>
      <c r="AV1115" s="116">
        <v>33.5</v>
      </c>
      <c r="AW1115" s="119">
        <v>35.799999999999997</v>
      </c>
      <c r="AX1115" s="140">
        <f t="shared" si="83"/>
        <v>23.861800000000002</v>
      </c>
      <c r="AY1115" s="118">
        <v>90.2</v>
      </c>
      <c r="AZ1115" s="118">
        <v>8211</v>
      </c>
      <c r="BA1115" s="140">
        <f t="shared" si="84"/>
        <v>9.7999999999999972</v>
      </c>
      <c r="BB1115" s="140">
        <f t="shared" si="85"/>
        <v>45.662599999999998</v>
      </c>
      <c r="BC1115" s="118">
        <v>29.3</v>
      </c>
      <c r="BD1115" s="139">
        <f t="shared" si="86"/>
        <v>13.419400000000001</v>
      </c>
      <c r="BE1115" s="118">
        <v>22.8</v>
      </c>
      <c r="BF1115" s="139">
        <f t="shared" si="87"/>
        <v>10.442399999999999</v>
      </c>
      <c r="BG1115" s="118">
        <v>47.6</v>
      </c>
      <c r="BH1115" s="139">
        <f t="shared" si="88"/>
        <v>21.800799999999999</v>
      </c>
      <c r="BI1115" s="139">
        <v>1.48</v>
      </c>
      <c r="BJ1115" s="117" t="s">
        <v>172</v>
      </c>
      <c r="BP1115" s="112"/>
      <c r="BQ1115" s="112"/>
      <c r="BR1115" s="112"/>
      <c r="BS1115" s="112"/>
      <c r="BT1115" s="112"/>
      <c r="BU1115" s="116"/>
      <c r="BV1115" s="138">
        <v>0.188</v>
      </c>
      <c r="BX1115" s="137">
        <v>13.289113595250244</v>
      </c>
      <c r="BY1115" s="136">
        <v>0.19367400000000001</v>
      </c>
    </row>
    <row r="1116" spans="1:77">
      <c r="A1116" s="116">
        <v>369</v>
      </c>
      <c r="B1116" s="116">
        <f>COUNTIFS($D$2:D1116,D1116,$F$2:F1116,F1116)</f>
        <v>1</v>
      </c>
      <c r="C1116" s="189">
        <v>11971</v>
      </c>
      <c r="D1116" s="154" t="s">
        <v>952</v>
      </c>
      <c r="E1116" s="152" t="s">
        <v>951</v>
      </c>
      <c r="F1116" s="152" t="s">
        <v>950</v>
      </c>
      <c r="G1116" s="152">
        <f t="shared" si="81"/>
        <v>60</v>
      </c>
      <c r="H1116" s="152" t="s">
        <v>949</v>
      </c>
      <c r="I1116" s="152" t="s">
        <v>60</v>
      </c>
      <c r="J1116" s="153" t="s">
        <v>812</v>
      </c>
      <c r="K1116" s="152" t="s">
        <v>670</v>
      </c>
      <c r="L1116" s="152">
        <v>13</v>
      </c>
      <c r="M1116" s="152" t="s">
        <v>844</v>
      </c>
      <c r="N1116" s="152" t="s">
        <v>409</v>
      </c>
      <c r="P1116" s="152" t="s">
        <v>948</v>
      </c>
      <c r="S1116" s="152"/>
      <c r="T1116" s="151" t="s">
        <v>820</v>
      </c>
      <c r="U1116" s="151"/>
      <c r="V1116" s="149" t="s">
        <v>819</v>
      </c>
      <c r="W1116" s="150"/>
      <c r="X1116" s="149"/>
      <c r="Y1116" s="149"/>
      <c r="Z1116" s="116"/>
      <c r="AA1116" s="116" t="s">
        <v>842</v>
      </c>
      <c r="AC1116" s="148">
        <v>98</v>
      </c>
      <c r="AD1116" s="148">
        <v>1200</v>
      </c>
      <c r="AE1116" s="112"/>
      <c r="AF1116" s="112"/>
      <c r="AG1116" s="112" t="s">
        <v>777</v>
      </c>
      <c r="AH1116" s="147">
        <v>26.2</v>
      </c>
      <c r="AI1116" s="146">
        <v>58.1</v>
      </c>
      <c r="AJ1116" s="145">
        <v>15.2</v>
      </c>
      <c r="AK1116" s="116">
        <v>23.6</v>
      </c>
      <c r="AL1116" s="144">
        <v>0.64</v>
      </c>
      <c r="AM1116" s="139">
        <v>2.46</v>
      </c>
      <c r="AN1116" s="116" t="s">
        <v>124</v>
      </c>
      <c r="AO1116" s="143">
        <v>42.3</v>
      </c>
      <c r="AP1116" s="119" t="s">
        <v>124</v>
      </c>
      <c r="AQ1116" s="139">
        <v>47.3</v>
      </c>
      <c r="AR1116" s="116">
        <v>52.6</v>
      </c>
      <c r="AS1116" s="142">
        <f t="shared" si="82"/>
        <v>0.89923954372623571</v>
      </c>
      <c r="AT1116" s="141">
        <v>0.48</v>
      </c>
      <c r="AU1116" s="116" t="s">
        <v>124</v>
      </c>
      <c r="AV1116" s="116">
        <v>33.5</v>
      </c>
      <c r="AW1116" s="119">
        <v>37.299999999999997</v>
      </c>
      <c r="AX1116" s="140">
        <f t="shared" si="83"/>
        <v>29.747199999999999</v>
      </c>
      <c r="AY1116" s="118">
        <v>95.4</v>
      </c>
      <c r="AZ1116" s="118">
        <v>8112</v>
      </c>
      <c r="BA1116" s="140">
        <f t="shared" si="84"/>
        <v>4.5999999999999943</v>
      </c>
      <c r="BB1116" s="140">
        <f t="shared" si="85"/>
        <v>57.112300000000005</v>
      </c>
      <c r="BC1116" s="118">
        <v>28.3</v>
      </c>
      <c r="BD1116" s="139">
        <f t="shared" si="86"/>
        <v>16.442299999999999</v>
      </c>
      <c r="BE1116" s="118">
        <v>22.9</v>
      </c>
      <c r="BF1116" s="139">
        <f t="shared" si="87"/>
        <v>13.3049</v>
      </c>
      <c r="BG1116" s="118">
        <v>47.1</v>
      </c>
      <c r="BH1116" s="139">
        <f t="shared" si="88"/>
        <v>27.365100000000002</v>
      </c>
      <c r="BI1116" s="139">
        <v>0.56999999999999995</v>
      </c>
      <c r="BJ1116" s="117" t="s">
        <v>792</v>
      </c>
      <c r="BP1116" s="112"/>
      <c r="BQ1116" s="112"/>
      <c r="BR1116" s="112"/>
      <c r="BS1116" s="112"/>
      <c r="BT1116" s="112"/>
      <c r="BU1116" s="116"/>
      <c r="BV1116" s="138">
        <v>9.8000000000000004E-2</v>
      </c>
      <c r="BX1116" s="137">
        <v>10.071252397917238</v>
      </c>
      <c r="BY1116" s="136">
        <v>9.9372000000000002E-2</v>
      </c>
    </row>
    <row r="1117" spans="1:77">
      <c r="A1117" s="116">
        <v>370</v>
      </c>
      <c r="B1117" s="116">
        <f>COUNTIFS($D$2:D1117,D1117,$F$2:F1117,F1117)</f>
        <v>1</v>
      </c>
      <c r="C1117" s="189">
        <v>11974</v>
      </c>
      <c r="D1117" s="154" t="s">
        <v>947</v>
      </c>
      <c r="E1117" s="152" t="s">
        <v>946</v>
      </c>
      <c r="F1117" s="152" t="s">
        <v>945</v>
      </c>
      <c r="G1117" s="152">
        <f t="shared" si="81"/>
        <v>48</v>
      </c>
      <c r="H1117" s="152" t="s">
        <v>932</v>
      </c>
      <c r="I1117" s="152" t="s">
        <v>944</v>
      </c>
      <c r="J1117" s="153" t="s">
        <v>812</v>
      </c>
      <c r="K1117" s="152" t="s">
        <v>670</v>
      </c>
      <c r="L1117" s="152">
        <v>32</v>
      </c>
      <c r="M1117" s="152" t="s">
        <v>828</v>
      </c>
      <c r="N1117" s="152" t="s">
        <v>409</v>
      </c>
      <c r="P1117" s="152" t="s">
        <v>943</v>
      </c>
      <c r="S1117" s="152"/>
      <c r="T1117" s="151" t="s">
        <v>820</v>
      </c>
      <c r="U1117" s="151"/>
      <c r="V1117" s="149" t="s">
        <v>819</v>
      </c>
      <c r="W1117" s="150"/>
      <c r="X1117" s="149"/>
      <c r="Y1117" s="149"/>
      <c r="Z1117" s="116"/>
      <c r="AA1117" s="116" t="s">
        <v>842</v>
      </c>
      <c r="AC1117" s="148">
        <v>403</v>
      </c>
      <c r="AD1117" s="148">
        <v>12900</v>
      </c>
      <c r="AE1117" s="112"/>
      <c r="AF1117" s="112"/>
      <c r="AG1117" s="112" t="s">
        <v>781</v>
      </c>
      <c r="AH1117" s="147">
        <v>38.9</v>
      </c>
      <c r="AI1117" s="146">
        <v>48.5</v>
      </c>
      <c r="AJ1117" s="145">
        <v>12.4</v>
      </c>
      <c r="AK1117" s="116">
        <v>35</v>
      </c>
      <c r="AL1117" s="144">
        <v>2.4500000000000002</v>
      </c>
      <c r="AM1117" s="139">
        <v>6.3</v>
      </c>
      <c r="AN1117" s="116" t="s">
        <v>124</v>
      </c>
      <c r="AO1117" s="143">
        <v>11.3</v>
      </c>
      <c r="AP1117" s="119" t="s">
        <v>124</v>
      </c>
      <c r="AQ1117" s="139">
        <v>58</v>
      </c>
      <c r="AR1117" s="116">
        <v>42.1</v>
      </c>
      <c r="AS1117" s="142">
        <f t="shared" si="82"/>
        <v>1.3776722090261282</v>
      </c>
      <c r="AT1117" s="141">
        <v>0.43</v>
      </c>
      <c r="AU1117" s="116" t="s">
        <v>124</v>
      </c>
      <c r="AV1117" s="116">
        <v>43</v>
      </c>
      <c r="AW1117" s="119">
        <v>24.9</v>
      </c>
      <c r="AX1117" s="140">
        <f t="shared" si="83"/>
        <v>11.2714</v>
      </c>
      <c r="AY1117" s="118">
        <v>87.6</v>
      </c>
      <c r="AZ1117" s="118">
        <v>9533</v>
      </c>
      <c r="BA1117" s="140">
        <f t="shared" si="84"/>
        <v>12.400000000000006</v>
      </c>
      <c r="BB1117" s="140">
        <f t="shared" si="85"/>
        <v>47.937399999999997</v>
      </c>
      <c r="BC1117" s="118">
        <v>13.4</v>
      </c>
      <c r="BD1117" s="139">
        <f t="shared" si="86"/>
        <v>6.4989999999999997</v>
      </c>
      <c r="BE1117" s="118">
        <v>9.84</v>
      </c>
      <c r="BF1117" s="139">
        <f t="shared" si="87"/>
        <v>4.7724000000000002</v>
      </c>
      <c r="BG1117" s="118">
        <v>75.599999999999994</v>
      </c>
      <c r="BH1117" s="139">
        <f t="shared" si="88"/>
        <v>36.665999999999997</v>
      </c>
      <c r="BI1117" s="139">
        <v>1.07</v>
      </c>
      <c r="BJ1117" s="117" t="s">
        <v>792</v>
      </c>
      <c r="BP1117" s="112"/>
      <c r="BQ1117" s="112"/>
      <c r="BR1117" s="112"/>
      <c r="BS1117" s="112"/>
      <c r="BT1117" s="112"/>
      <c r="BU1117" s="116"/>
      <c r="BV1117" s="138">
        <v>0.40300000000000002</v>
      </c>
      <c r="BX1117" s="137">
        <v>9.8916439539985372</v>
      </c>
      <c r="BY1117" s="136">
        <v>0.40235519999999997</v>
      </c>
    </row>
    <row r="1118" spans="1:77">
      <c r="A1118" s="116">
        <v>371</v>
      </c>
      <c r="B1118" s="116">
        <f>COUNTIFS($D$2:D1118,D1118,$F$2:F1118,F1118)</f>
        <v>2</v>
      </c>
      <c r="C1118" s="189">
        <v>11975</v>
      </c>
      <c r="D1118" s="154" t="s">
        <v>942</v>
      </c>
      <c r="E1118" s="152" t="s">
        <v>941</v>
      </c>
      <c r="F1118" s="152" t="s">
        <v>940</v>
      </c>
      <c r="G1118" s="152">
        <f t="shared" si="81"/>
        <v>36</v>
      </c>
      <c r="H1118" s="152" t="s">
        <v>932</v>
      </c>
      <c r="I1118" s="152" t="s">
        <v>939</v>
      </c>
      <c r="J1118" s="153" t="s">
        <v>812</v>
      </c>
      <c r="K1118" s="152" t="s">
        <v>670</v>
      </c>
      <c r="L1118" s="152">
        <v>16</v>
      </c>
      <c r="M1118" s="152" t="s">
        <v>828</v>
      </c>
      <c r="N1118" s="152" t="s">
        <v>409</v>
      </c>
      <c r="P1118" s="152" t="s">
        <v>851</v>
      </c>
      <c r="S1118" s="152"/>
      <c r="T1118" s="151" t="s">
        <v>820</v>
      </c>
      <c r="U1118" s="151"/>
      <c r="V1118" s="149" t="s">
        <v>819</v>
      </c>
      <c r="W1118" s="150"/>
      <c r="X1118" s="149"/>
      <c r="Y1118" s="149"/>
      <c r="Z1118" s="116"/>
      <c r="AA1118" s="116" t="s">
        <v>842</v>
      </c>
      <c r="AC1118" s="148">
        <v>13056</v>
      </c>
      <c r="AD1118" s="148">
        <v>209000</v>
      </c>
      <c r="AE1118" s="112"/>
      <c r="AF1118" s="112"/>
      <c r="AG1118" s="112" t="s">
        <v>781</v>
      </c>
      <c r="AH1118" s="147">
        <v>13.7</v>
      </c>
      <c r="AI1118" s="146">
        <v>5.25</v>
      </c>
      <c r="AJ1118" s="145">
        <v>81</v>
      </c>
      <c r="AK1118" s="116">
        <v>13.4</v>
      </c>
      <c r="AL1118" s="144">
        <v>0.17</v>
      </c>
      <c r="AM1118" s="139">
        <v>1.21</v>
      </c>
      <c r="AN1118" s="116" t="s">
        <v>124</v>
      </c>
      <c r="AO1118" s="143">
        <v>25.8</v>
      </c>
      <c r="AP1118" s="119" t="s">
        <v>124</v>
      </c>
      <c r="AQ1118" s="139">
        <v>54.7</v>
      </c>
      <c r="AR1118" s="116">
        <v>45.3</v>
      </c>
      <c r="AS1118" s="142">
        <f t="shared" si="82"/>
        <v>1.2075055187637971</v>
      </c>
      <c r="AT1118" s="141">
        <v>0.62</v>
      </c>
      <c r="AU1118" s="116" t="s">
        <v>124</v>
      </c>
      <c r="AV1118" s="116">
        <v>46.9</v>
      </c>
      <c r="AW1118" s="119">
        <v>52.4</v>
      </c>
      <c r="AX1118" s="140">
        <f t="shared" si="83"/>
        <v>3.8482500000000002</v>
      </c>
      <c r="AY1118" s="118">
        <v>80.2</v>
      </c>
      <c r="AZ1118" s="118">
        <v>15615</v>
      </c>
      <c r="BA1118" s="140">
        <f t="shared" si="84"/>
        <v>19.799999999999997</v>
      </c>
      <c r="BB1118" s="140">
        <f t="shared" si="85"/>
        <v>5.1187500000000004</v>
      </c>
      <c r="BC1118" s="118">
        <v>32.6</v>
      </c>
      <c r="BD1118" s="139">
        <f t="shared" si="86"/>
        <v>1.7115</v>
      </c>
      <c r="BE1118" s="118">
        <v>40.700000000000003</v>
      </c>
      <c r="BF1118" s="139">
        <f t="shared" si="87"/>
        <v>2.1367500000000001</v>
      </c>
      <c r="BG1118" s="118">
        <v>24.2</v>
      </c>
      <c r="BH1118" s="139">
        <f t="shared" si="88"/>
        <v>1.2705</v>
      </c>
      <c r="BI1118" s="139">
        <v>6.9000000000000006E-2</v>
      </c>
      <c r="BJ1118" s="117" t="s">
        <v>778</v>
      </c>
      <c r="BP1118" s="112"/>
      <c r="BQ1118" s="112"/>
      <c r="BR1118" s="112"/>
      <c r="BS1118" s="112"/>
      <c r="BT1118" s="112"/>
      <c r="BU1118" s="116"/>
      <c r="BV1118" s="138">
        <v>13.055999999999999</v>
      </c>
      <c r="BX1118" s="137">
        <v>93.372173511767414</v>
      </c>
      <c r="BY1118" s="136">
        <v>13.130894399999999</v>
      </c>
    </row>
    <row r="1119" spans="1:77">
      <c r="A1119" s="116">
        <v>372</v>
      </c>
      <c r="B1119" s="116">
        <f>COUNTIFS($D$2:D1119,D1119,$F$2:F1119,F1119)</f>
        <v>1</v>
      </c>
      <c r="C1119" s="189">
        <v>11976</v>
      </c>
      <c r="D1119" s="154" t="s">
        <v>938</v>
      </c>
      <c r="E1119" s="152" t="s">
        <v>826</v>
      </c>
      <c r="F1119" s="152" t="s">
        <v>937</v>
      </c>
      <c r="G1119" s="152">
        <f t="shared" ref="G1119:G1150" si="89">LEFT(H1119,4)-CONCATENATE(IF(LEFT(F1119, 2)&lt;MID(H1119, 3, 4), 20, 19),LEFT(F1119,2))</f>
        <v>36</v>
      </c>
      <c r="H1119" s="152" t="s">
        <v>932</v>
      </c>
      <c r="I1119" s="152" t="s">
        <v>936</v>
      </c>
      <c r="J1119" s="153" t="s">
        <v>812</v>
      </c>
      <c r="K1119" s="152" t="s">
        <v>670</v>
      </c>
      <c r="L1119" s="152">
        <v>37</v>
      </c>
      <c r="M1119" s="152" t="s">
        <v>828</v>
      </c>
      <c r="N1119" s="152" t="s">
        <v>409</v>
      </c>
      <c r="P1119" s="152" t="s">
        <v>851</v>
      </c>
      <c r="S1119" s="152"/>
      <c r="T1119" s="151" t="s">
        <v>820</v>
      </c>
      <c r="U1119" s="151"/>
      <c r="V1119" s="149" t="s">
        <v>819</v>
      </c>
      <c r="W1119" s="150"/>
      <c r="X1119" s="149"/>
      <c r="Y1119" s="149"/>
      <c r="Z1119" s="116"/>
      <c r="AA1119" s="116" t="s">
        <v>842</v>
      </c>
      <c r="AC1119" s="148">
        <v>45652</v>
      </c>
      <c r="AD1119" s="148">
        <v>1689000</v>
      </c>
      <c r="AE1119" s="112"/>
      <c r="AF1119" s="112"/>
      <c r="AG1119" s="112" t="s">
        <v>781</v>
      </c>
      <c r="AH1119" s="147">
        <v>0.74</v>
      </c>
      <c r="AI1119" s="146">
        <v>34.5</v>
      </c>
      <c r="AJ1119" s="145">
        <v>64.5</v>
      </c>
      <c r="AK1119" s="116">
        <v>0.51</v>
      </c>
      <c r="AL1119" s="144">
        <v>7.3999999999999996E-2</v>
      </c>
      <c r="AM1119" s="139">
        <v>10</v>
      </c>
      <c r="AN1119" s="116" t="s">
        <v>124</v>
      </c>
      <c r="AO1119" s="143">
        <v>66.7</v>
      </c>
      <c r="AP1119" s="119" t="s">
        <v>124</v>
      </c>
      <c r="AQ1119" s="139">
        <v>84</v>
      </c>
      <c r="AR1119" s="116">
        <v>16</v>
      </c>
      <c r="AS1119" s="142">
        <f t="shared" si="82"/>
        <v>5.25</v>
      </c>
      <c r="AT1119" s="141">
        <v>9.8000000000000004E-2</v>
      </c>
      <c r="AU1119" s="116" t="s">
        <v>124</v>
      </c>
      <c r="AV1119" s="116">
        <v>57.6</v>
      </c>
      <c r="AW1119" s="119">
        <v>31.4</v>
      </c>
      <c r="AX1119" s="140">
        <f t="shared" si="83"/>
        <v>32.637</v>
      </c>
      <c r="AY1119" s="118">
        <v>99</v>
      </c>
      <c r="AZ1119" s="118">
        <v>24361</v>
      </c>
      <c r="BA1119" s="140">
        <f t="shared" si="84"/>
        <v>1</v>
      </c>
      <c r="BB1119" s="140">
        <f t="shared" si="85"/>
        <v>34.320599999999999</v>
      </c>
      <c r="BC1119" s="118">
        <v>77.5</v>
      </c>
      <c r="BD1119" s="139">
        <f t="shared" si="86"/>
        <v>26.737500000000001</v>
      </c>
      <c r="BE1119" s="118">
        <v>17.100000000000001</v>
      </c>
      <c r="BF1119" s="139">
        <f t="shared" si="87"/>
        <v>5.8995000000000006</v>
      </c>
      <c r="BG1119" s="118">
        <v>4.88</v>
      </c>
      <c r="BH1119" s="139">
        <f t="shared" si="88"/>
        <v>1.6835999999999998</v>
      </c>
      <c r="BI1119" s="139">
        <v>1.64E-3</v>
      </c>
      <c r="BJ1119" s="117" t="s">
        <v>786</v>
      </c>
      <c r="BP1119" s="112"/>
      <c r="BQ1119" s="112"/>
      <c r="BR1119" s="112"/>
      <c r="BS1119" s="112"/>
      <c r="BT1119" s="112"/>
      <c r="BU1119" s="116"/>
      <c r="BV1119" s="193">
        <v>45.652000000000001</v>
      </c>
      <c r="BX1119" s="137">
        <v>62.138666666666666</v>
      </c>
      <c r="BY1119" s="136">
        <v>4.7256456000000009</v>
      </c>
    </row>
    <row r="1120" spans="1:77">
      <c r="A1120" s="116">
        <v>373</v>
      </c>
      <c r="B1120" s="116">
        <f>COUNTIFS($D$2:D1120,D1120,$F$2:F1120,F1120)</f>
        <v>1</v>
      </c>
      <c r="C1120" s="189">
        <v>11977</v>
      </c>
      <c r="D1120" s="154" t="s">
        <v>935</v>
      </c>
      <c r="E1120" s="152" t="s">
        <v>934</v>
      </c>
      <c r="F1120" s="152" t="s">
        <v>933</v>
      </c>
      <c r="G1120" s="152">
        <f t="shared" si="89"/>
        <v>59</v>
      </c>
      <c r="H1120" s="152" t="s">
        <v>932</v>
      </c>
      <c r="I1120" s="152" t="s">
        <v>529</v>
      </c>
      <c r="J1120" s="153" t="s">
        <v>812</v>
      </c>
      <c r="K1120" s="152" t="s">
        <v>670</v>
      </c>
      <c r="L1120" s="152">
        <v>39</v>
      </c>
      <c r="M1120" s="152" t="s">
        <v>844</v>
      </c>
      <c r="N1120" s="152" t="s">
        <v>409</v>
      </c>
      <c r="P1120" s="152" t="s">
        <v>851</v>
      </c>
      <c r="S1120" s="152"/>
      <c r="T1120" s="151" t="s">
        <v>820</v>
      </c>
      <c r="U1120" s="151"/>
      <c r="V1120" s="149" t="s">
        <v>819</v>
      </c>
      <c r="W1120" s="150"/>
      <c r="X1120" s="149"/>
      <c r="Y1120" s="149"/>
      <c r="Z1120" s="116"/>
      <c r="AA1120" s="116" t="s">
        <v>842</v>
      </c>
      <c r="AC1120" s="148">
        <v>461</v>
      </c>
      <c r="AD1120" s="148">
        <v>18000</v>
      </c>
      <c r="AE1120" s="112"/>
      <c r="AF1120" s="112"/>
      <c r="AG1120" s="112" t="s">
        <v>781</v>
      </c>
      <c r="AH1120" s="147">
        <v>44.6</v>
      </c>
      <c r="AI1120" s="146">
        <v>40.5</v>
      </c>
      <c r="AJ1120" s="145">
        <v>14.9</v>
      </c>
      <c r="AK1120" s="116">
        <v>36.700000000000003</v>
      </c>
      <c r="AL1120" s="144">
        <v>0.97</v>
      </c>
      <c r="AM1120" s="139">
        <v>2.1800000000000002</v>
      </c>
      <c r="AN1120" s="116" t="s">
        <v>124</v>
      </c>
      <c r="AO1120" s="143">
        <v>23.4</v>
      </c>
      <c r="AP1120" s="119" t="s">
        <v>124</v>
      </c>
      <c r="AQ1120" s="139">
        <v>29.7</v>
      </c>
      <c r="AR1120" s="116">
        <v>70.3</v>
      </c>
      <c r="AS1120" s="142">
        <f t="shared" si="82"/>
        <v>0.42247510668563298</v>
      </c>
      <c r="AT1120" s="141">
        <v>0.49</v>
      </c>
      <c r="AU1120" s="116" t="s">
        <v>124</v>
      </c>
      <c r="AV1120" s="116">
        <v>57</v>
      </c>
      <c r="AW1120" s="119">
        <v>71</v>
      </c>
      <c r="AX1120" s="140">
        <f t="shared" si="83"/>
        <v>16.280999999999999</v>
      </c>
      <c r="AY1120" s="118">
        <v>91.1</v>
      </c>
      <c r="AZ1120" s="118">
        <v>7797</v>
      </c>
      <c r="BA1120" s="140">
        <f t="shared" si="84"/>
        <v>8.9000000000000057</v>
      </c>
      <c r="BB1120" s="140">
        <f t="shared" si="85"/>
        <v>39.932999999999993</v>
      </c>
      <c r="BC1120" s="118">
        <v>13.7</v>
      </c>
      <c r="BD1120" s="139">
        <f t="shared" si="86"/>
        <v>5.5485000000000007</v>
      </c>
      <c r="BE1120" s="118">
        <v>26.5</v>
      </c>
      <c r="BF1120" s="139">
        <f t="shared" si="87"/>
        <v>10.7325</v>
      </c>
      <c r="BG1120" s="118">
        <v>58.4</v>
      </c>
      <c r="BH1120" s="139">
        <f t="shared" si="88"/>
        <v>23.651999999999997</v>
      </c>
      <c r="BI1120" s="139">
        <v>5.3</v>
      </c>
      <c r="BJ1120" s="117" t="s">
        <v>792</v>
      </c>
      <c r="BP1120" s="112"/>
      <c r="BQ1120" s="112"/>
      <c r="BR1120" s="112"/>
      <c r="BS1120" s="112"/>
      <c r="BT1120" s="112"/>
      <c r="BU1120" s="116"/>
      <c r="BV1120" s="138">
        <v>0.46100000000000002</v>
      </c>
      <c r="BX1120" s="137">
        <v>34.796099290780141</v>
      </c>
      <c r="BY1120" s="136">
        <v>0.21226400000000001</v>
      </c>
    </row>
    <row r="1121" spans="1:77">
      <c r="A1121" s="116">
        <v>374</v>
      </c>
      <c r="B1121" s="116">
        <f>COUNTIFS($D$2:D1121,D1121,$F$2:F1121,F1121)</f>
        <v>1</v>
      </c>
      <c r="C1121" s="189">
        <v>11994</v>
      </c>
      <c r="D1121" s="154" t="s">
        <v>931</v>
      </c>
      <c r="E1121" s="152" t="s">
        <v>930</v>
      </c>
      <c r="F1121" s="152" t="s">
        <v>929</v>
      </c>
      <c r="G1121" s="152">
        <f t="shared" si="89"/>
        <v>51</v>
      </c>
      <c r="H1121" s="152" t="s">
        <v>924</v>
      </c>
      <c r="I1121" s="152" t="s">
        <v>928</v>
      </c>
      <c r="J1121" s="153" t="s">
        <v>812</v>
      </c>
      <c r="K1121" s="152" t="s">
        <v>670</v>
      </c>
      <c r="L1121" s="152">
        <v>28</v>
      </c>
      <c r="M1121" s="152" t="s">
        <v>828</v>
      </c>
      <c r="N1121" s="152" t="s">
        <v>409</v>
      </c>
      <c r="P1121" s="152" t="s">
        <v>851</v>
      </c>
      <c r="S1121" s="152"/>
      <c r="T1121" s="151" t="s">
        <v>820</v>
      </c>
      <c r="U1121" s="151"/>
      <c r="V1121" s="149" t="s">
        <v>819</v>
      </c>
      <c r="W1121" s="150"/>
      <c r="X1121" s="149"/>
      <c r="Y1121" s="149"/>
      <c r="Z1121" s="116"/>
      <c r="AA1121" s="116" t="s">
        <v>901</v>
      </c>
      <c r="AC1121" s="148">
        <v>290</v>
      </c>
      <c r="AD1121" s="148">
        <v>8100</v>
      </c>
      <c r="AE1121" s="112"/>
      <c r="AF1121" s="112"/>
      <c r="AG1121" s="112" t="s">
        <v>777</v>
      </c>
      <c r="AH1121" s="147">
        <v>30.3</v>
      </c>
      <c r="AI1121" s="146">
        <v>57.2</v>
      </c>
      <c r="AJ1121" s="145">
        <v>12.4</v>
      </c>
      <c r="AK1121" s="116">
        <v>17</v>
      </c>
      <c r="AL1121" s="144">
        <v>9.17</v>
      </c>
      <c r="AM1121" s="139">
        <v>30.3</v>
      </c>
      <c r="AN1121" s="116" t="s">
        <v>124</v>
      </c>
      <c r="AO1121" s="143">
        <v>12</v>
      </c>
      <c r="AP1121" s="119" t="s">
        <v>124</v>
      </c>
      <c r="AQ1121" s="139">
        <v>47.9</v>
      </c>
      <c r="AR1121" s="116">
        <v>52.1</v>
      </c>
      <c r="AS1121" s="142">
        <f t="shared" si="82"/>
        <v>0.91938579654510555</v>
      </c>
      <c r="AT1121" s="141">
        <v>2.3E-2</v>
      </c>
      <c r="AU1121" s="116" t="s">
        <v>124</v>
      </c>
      <c r="AV1121" s="116">
        <v>60.2</v>
      </c>
      <c r="AW1121" s="119">
        <v>29</v>
      </c>
      <c r="AX1121" s="140">
        <f t="shared" si="83"/>
        <v>11.445720000000001</v>
      </c>
      <c r="AY1121" s="118">
        <v>92.4</v>
      </c>
      <c r="AZ1121" s="118">
        <v>8997</v>
      </c>
      <c r="BA1121" s="140">
        <f t="shared" si="84"/>
        <v>7.5999999999999943</v>
      </c>
      <c r="BB1121" s="140">
        <f t="shared" si="85"/>
        <v>56.805320000000002</v>
      </c>
      <c r="BC1121" s="118">
        <v>9.61</v>
      </c>
      <c r="BD1121" s="139">
        <f t="shared" si="86"/>
        <v>5.4969200000000003</v>
      </c>
      <c r="BE1121" s="118">
        <v>10.4</v>
      </c>
      <c r="BF1121" s="139">
        <f t="shared" si="87"/>
        <v>5.9488000000000003</v>
      </c>
      <c r="BG1121" s="118">
        <v>79.3</v>
      </c>
      <c r="BH1121" s="139">
        <f t="shared" si="88"/>
        <v>45.3596</v>
      </c>
      <c r="BI1121" s="139">
        <v>2.94</v>
      </c>
      <c r="BJ1121" s="117" t="s">
        <v>792</v>
      </c>
      <c r="BP1121" s="112"/>
      <c r="BQ1121" s="112"/>
      <c r="BR1121" s="112"/>
      <c r="BS1121" s="112"/>
      <c r="BT1121" s="112"/>
      <c r="BU1121" s="116"/>
      <c r="BV1121" s="138">
        <v>0.28999999999999998</v>
      </c>
      <c r="BX1121" s="137">
        <v>23.336558099537783</v>
      </c>
      <c r="BY1121" s="136">
        <v>0.29351919999999998</v>
      </c>
    </row>
    <row r="1122" spans="1:77">
      <c r="A1122" s="116">
        <v>375</v>
      </c>
      <c r="B1122" s="116">
        <f>COUNTIFS($D$2:D1122,D1122,$F$2:F1122,F1122)</f>
        <v>1</v>
      </c>
      <c r="C1122" s="189">
        <v>11995</v>
      </c>
      <c r="D1122" s="154" t="s">
        <v>927</v>
      </c>
      <c r="E1122" s="152" t="s">
        <v>926</v>
      </c>
      <c r="F1122" s="152" t="s">
        <v>925</v>
      </c>
      <c r="G1122" s="152">
        <f t="shared" si="89"/>
        <v>41</v>
      </c>
      <c r="H1122" s="152" t="s">
        <v>924</v>
      </c>
      <c r="I1122" s="152" t="s">
        <v>923</v>
      </c>
      <c r="J1122" s="153" t="s">
        <v>812</v>
      </c>
      <c r="K1122" s="152" t="s">
        <v>670</v>
      </c>
      <c r="L1122" s="152">
        <v>30</v>
      </c>
      <c r="M1122" s="152" t="s">
        <v>828</v>
      </c>
      <c r="N1122" s="152" t="s">
        <v>409</v>
      </c>
      <c r="P1122" s="152" t="s">
        <v>851</v>
      </c>
      <c r="S1122" s="152"/>
      <c r="T1122" s="151" t="s">
        <v>820</v>
      </c>
      <c r="U1122" s="151"/>
      <c r="V1122" s="149" t="s">
        <v>819</v>
      </c>
      <c r="W1122" s="150"/>
      <c r="X1122" s="149"/>
      <c r="Y1122" s="149"/>
      <c r="Z1122" s="116"/>
      <c r="AA1122" s="116" t="s">
        <v>901</v>
      </c>
      <c r="AC1122" s="148">
        <v>19615</v>
      </c>
      <c r="AD1122" s="148">
        <v>588000</v>
      </c>
      <c r="AE1122" s="112"/>
      <c r="AF1122" s="112"/>
      <c r="AG1122" s="112" t="s">
        <v>777</v>
      </c>
      <c r="AH1122" s="147">
        <v>2.02</v>
      </c>
      <c r="AI1122" s="146">
        <v>2.1</v>
      </c>
      <c r="AJ1122" s="145">
        <v>95.9</v>
      </c>
      <c r="AK1122" s="116">
        <v>1.88</v>
      </c>
      <c r="AL1122" s="144">
        <v>4.8000000000000001E-2</v>
      </c>
      <c r="AM1122" s="139">
        <v>2.36</v>
      </c>
      <c r="AN1122" s="116" t="s">
        <v>124</v>
      </c>
      <c r="AO1122" s="143">
        <v>11.1</v>
      </c>
      <c r="AP1122" s="119" t="s">
        <v>124</v>
      </c>
      <c r="AQ1122" s="139">
        <v>57.2</v>
      </c>
      <c r="AR1122" s="116">
        <v>42.1</v>
      </c>
      <c r="AS1122" s="142">
        <f t="shared" si="82"/>
        <v>1.3586698337292162</v>
      </c>
      <c r="AT1122" s="141">
        <v>2.5999999999999999E-2</v>
      </c>
      <c r="AU1122" s="116" t="s">
        <v>124</v>
      </c>
      <c r="AV1122" s="116">
        <v>51.8</v>
      </c>
      <c r="AW1122" s="119">
        <v>56.5</v>
      </c>
      <c r="AX1122" s="140">
        <f t="shared" si="83"/>
        <v>1.2579</v>
      </c>
      <c r="AY1122" s="118">
        <v>88.4</v>
      </c>
      <c r="AZ1122" s="118">
        <v>14252</v>
      </c>
      <c r="BA1122" s="140">
        <f t="shared" si="84"/>
        <v>11.599999999999994</v>
      </c>
      <c r="BB1122" s="140">
        <f t="shared" si="85"/>
        <v>2.0475000000000003</v>
      </c>
      <c r="BC1122" s="118">
        <v>18.899999999999999</v>
      </c>
      <c r="BD1122" s="139">
        <f t="shared" si="86"/>
        <v>0.39689999999999998</v>
      </c>
      <c r="BE1122" s="118">
        <v>41</v>
      </c>
      <c r="BF1122" s="139">
        <f t="shared" si="87"/>
        <v>0.8610000000000001</v>
      </c>
      <c r="BG1122" s="118">
        <v>37.6</v>
      </c>
      <c r="BH1122" s="139">
        <f t="shared" si="88"/>
        <v>0.78960000000000008</v>
      </c>
      <c r="BI1122" s="139">
        <v>3.15E-3</v>
      </c>
      <c r="BJ1122" s="117" t="s">
        <v>784</v>
      </c>
      <c r="BP1122" s="112"/>
      <c r="BQ1122" s="112"/>
      <c r="BR1122" s="112"/>
      <c r="BS1122" s="112"/>
      <c r="BT1122" s="112"/>
      <c r="BU1122" s="116"/>
      <c r="BV1122" s="138">
        <v>19.614999999999998</v>
      </c>
      <c r="BX1122" s="137">
        <v>95.314530358779351</v>
      </c>
      <c r="BY1122" s="136">
        <v>18.8424184</v>
      </c>
    </row>
    <row r="1123" spans="1:77">
      <c r="A1123" s="116">
        <v>376</v>
      </c>
      <c r="B1123" s="116">
        <f>COUNTIFS($D$2:D1123,D1123,$F$2:F1123,F1123)</f>
        <v>1</v>
      </c>
      <c r="C1123" s="189">
        <v>12003</v>
      </c>
      <c r="D1123" s="154" t="s">
        <v>922</v>
      </c>
      <c r="E1123" s="152" t="s">
        <v>834</v>
      </c>
      <c r="F1123" s="152" t="s">
        <v>921</v>
      </c>
      <c r="G1123" s="152">
        <f t="shared" si="89"/>
        <v>71</v>
      </c>
      <c r="H1123" s="152" t="s">
        <v>911</v>
      </c>
      <c r="I1123" s="152" t="s">
        <v>920</v>
      </c>
      <c r="J1123" s="153" t="s">
        <v>812</v>
      </c>
      <c r="K1123" s="152" t="s">
        <v>670</v>
      </c>
      <c r="L1123" s="152">
        <v>7</v>
      </c>
      <c r="M1123" s="152" t="s">
        <v>919</v>
      </c>
      <c r="N1123" s="152" t="s">
        <v>409</v>
      </c>
      <c r="P1123" s="152" t="s">
        <v>851</v>
      </c>
      <c r="S1123" s="152"/>
      <c r="T1123" s="151" t="s">
        <v>820</v>
      </c>
      <c r="U1123" s="151"/>
      <c r="V1123" s="149" t="s">
        <v>819</v>
      </c>
      <c r="W1123" s="150"/>
      <c r="X1123" s="149"/>
      <c r="Y1123" s="149"/>
      <c r="Z1123" s="116"/>
      <c r="AA1123" s="116" t="s">
        <v>901</v>
      </c>
      <c r="AC1123" s="148">
        <v>322</v>
      </c>
      <c r="AD1123" s="148">
        <v>2200</v>
      </c>
      <c r="AE1123" s="112"/>
      <c r="AF1123" s="112"/>
      <c r="AG1123" s="112" t="s">
        <v>777</v>
      </c>
      <c r="AH1123" s="147">
        <v>68.599999999999994</v>
      </c>
      <c r="AI1123" s="146">
        <v>28.2</v>
      </c>
      <c r="AJ1123" s="145">
        <v>2.2999999999999998</v>
      </c>
      <c r="AK1123" s="116">
        <v>61.2</v>
      </c>
      <c r="AL1123" s="144">
        <v>2.2000000000000002</v>
      </c>
      <c r="AM1123" s="139">
        <v>3.3</v>
      </c>
      <c r="AN1123" s="116" t="s">
        <v>124</v>
      </c>
      <c r="AO1123" s="143">
        <v>31.4</v>
      </c>
      <c r="AP1123" s="119" t="s">
        <v>124</v>
      </c>
      <c r="AQ1123" s="139">
        <v>28.4</v>
      </c>
      <c r="AR1123" s="116">
        <v>71.599999999999994</v>
      </c>
      <c r="AS1123" s="142">
        <f t="shared" si="82"/>
        <v>0.39664804469273746</v>
      </c>
      <c r="AT1123" s="141">
        <v>0.5</v>
      </c>
      <c r="AU1123" s="116" t="s">
        <v>124</v>
      </c>
      <c r="AV1123" s="116">
        <v>33.200000000000003</v>
      </c>
      <c r="AW1123" s="119">
        <v>68.2</v>
      </c>
      <c r="AX1123" s="140">
        <f t="shared" si="83"/>
        <v>11.449200000000001</v>
      </c>
      <c r="AY1123" s="118">
        <v>84.7</v>
      </c>
      <c r="AZ1123" s="118">
        <v>8861</v>
      </c>
      <c r="BA1123" s="140">
        <f t="shared" si="84"/>
        <v>15.299999999999997</v>
      </c>
      <c r="BB1123" s="140">
        <f t="shared" si="85"/>
        <v>27.720600000000001</v>
      </c>
      <c r="BC1123" s="118">
        <v>15</v>
      </c>
      <c r="BD1123" s="139">
        <f t="shared" si="86"/>
        <v>4.2300000000000004</v>
      </c>
      <c r="BE1123" s="118">
        <v>25.6</v>
      </c>
      <c r="BF1123" s="139">
        <f t="shared" si="87"/>
        <v>7.2192000000000007</v>
      </c>
      <c r="BG1123" s="118">
        <v>57.7</v>
      </c>
      <c r="BH1123" s="139">
        <f t="shared" si="88"/>
        <v>16.2714</v>
      </c>
      <c r="BI1123" s="139">
        <v>1.48</v>
      </c>
      <c r="BJ1123" s="117" t="s">
        <v>793</v>
      </c>
      <c r="BP1123" s="112"/>
      <c r="BQ1123" s="112"/>
      <c r="BR1123" s="112"/>
      <c r="BS1123" s="112"/>
      <c r="BT1123" s="112"/>
      <c r="BU1123" s="116"/>
      <c r="BV1123" s="138">
        <v>0.32200000000000001</v>
      </c>
      <c r="BX1123" s="137">
        <v>47.509803921568626</v>
      </c>
      <c r="BY1123" s="136">
        <v>0.32758960000000004</v>
      </c>
    </row>
    <row r="1124" spans="1:77">
      <c r="A1124" s="116">
        <v>377</v>
      </c>
      <c r="B1124" s="116">
        <f>COUNTIFS($D$2:D1124,D1124,$F$2:F1124,F1124)</f>
        <v>1</v>
      </c>
      <c r="C1124" s="189">
        <v>12004</v>
      </c>
      <c r="D1124" s="154" t="s">
        <v>918</v>
      </c>
      <c r="E1124" s="152" t="s">
        <v>917</v>
      </c>
      <c r="F1124" s="152" t="s">
        <v>916</v>
      </c>
      <c r="G1124" s="152">
        <f t="shared" si="89"/>
        <v>65</v>
      </c>
      <c r="H1124" s="152" t="s">
        <v>911</v>
      </c>
      <c r="I1124" s="152" t="s">
        <v>538</v>
      </c>
      <c r="J1124" s="153" t="s">
        <v>812</v>
      </c>
      <c r="K1124" s="152" t="s">
        <v>670</v>
      </c>
      <c r="L1124" s="152">
        <v>33</v>
      </c>
      <c r="M1124" s="152" t="s">
        <v>915</v>
      </c>
      <c r="N1124" s="152" t="s">
        <v>409</v>
      </c>
      <c r="P1124" s="152" t="s">
        <v>851</v>
      </c>
      <c r="S1124" s="152"/>
      <c r="T1124" s="151" t="s">
        <v>820</v>
      </c>
      <c r="U1124" s="151"/>
      <c r="V1124" s="149" t="s">
        <v>819</v>
      </c>
      <c r="W1124" s="150"/>
      <c r="X1124" s="149"/>
      <c r="Y1124" s="149"/>
      <c r="Z1124" s="116"/>
      <c r="AA1124" s="116" t="s">
        <v>901</v>
      </c>
      <c r="AC1124" s="148">
        <v>414</v>
      </c>
      <c r="AD1124" s="148">
        <v>13600</v>
      </c>
      <c r="AE1124" s="112"/>
      <c r="AF1124" s="112"/>
      <c r="AG1124" s="112" t="s">
        <v>781</v>
      </c>
      <c r="AH1124" s="147">
        <v>75.8</v>
      </c>
      <c r="AI1124" s="146">
        <v>22.7</v>
      </c>
      <c r="AJ1124" s="145">
        <v>1</v>
      </c>
      <c r="AK1124" s="116">
        <v>54.6</v>
      </c>
      <c r="AL1124" s="144">
        <v>18.399999999999999</v>
      </c>
      <c r="AM1124" s="139">
        <v>24.2</v>
      </c>
      <c r="AN1124" s="116" t="s">
        <v>124</v>
      </c>
      <c r="AO1124" s="143">
        <v>17.600000000000001</v>
      </c>
      <c r="AP1124" s="119" t="s">
        <v>124</v>
      </c>
      <c r="AQ1124" s="139">
        <v>51.1</v>
      </c>
      <c r="AR1124" s="116">
        <v>48.9</v>
      </c>
      <c r="AS1124" s="142">
        <f t="shared" si="82"/>
        <v>1.0449897750511248</v>
      </c>
      <c r="AT1124" s="141">
        <v>2.1</v>
      </c>
      <c r="AU1124" s="116" t="s">
        <v>124</v>
      </c>
      <c r="AV1124" s="116">
        <v>40.700000000000003</v>
      </c>
      <c r="AW1124" s="119">
        <v>73.900000000000006</v>
      </c>
      <c r="AX1124" s="140">
        <f t="shared" si="83"/>
        <v>4.9032</v>
      </c>
      <c r="AY1124" s="118">
        <v>78.900000000000006</v>
      </c>
      <c r="AZ1124" s="118">
        <v>9135</v>
      </c>
      <c r="BA1124" s="140">
        <f t="shared" si="84"/>
        <v>21.099999999999994</v>
      </c>
      <c r="BB1124" s="140">
        <f t="shared" si="85"/>
        <v>22.472999999999999</v>
      </c>
      <c r="BC1124" s="118">
        <v>7.8</v>
      </c>
      <c r="BD1124" s="139">
        <f t="shared" si="86"/>
        <v>1.7706</v>
      </c>
      <c r="BE1124" s="118">
        <v>13.8</v>
      </c>
      <c r="BF1124" s="139">
        <f t="shared" si="87"/>
        <v>3.1326000000000001</v>
      </c>
      <c r="BG1124" s="118">
        <v>77.400000000000006</v>
      </c>
      <c r="BH1124" s="139">
        <f t="shared" si="88"/>
        <v>17.569800000000001</v>
      </c>
      <c r="BI1124" s="139">
        <v>1.72</v>
      </c>
      <c r="BJ1124" s="117" t="s">
        <v>793</v>
      </c>
      <c r="BP1124" s="112"/>
      <c r="BQ1124" s="112"/>
      <c r="BR1124" s="112"/>
      <c r="BS1124" s="112"/>
      <c r="BT1124" s="112"/>
      <c r="BU1124" s="116"/>
      <c r="BV1124" s="138">
        <v>0.41399999999999998</v>
      </c>
      <c r="BX1124" s="137">
        <v>1.0317061721829957</v>
      </c>
      <c r="BY1124" s="136">
        <v>0.42493359999999997</v>
      </c>
    </row>
    <row r="1125" spans="1:77">
      <c r="A1125" s="116">
        <v>378</v>
      </c>
      <c r="B1125" s="116">
        <f>COUNTIFS($D$2:D1125,D1125,$F$2:F1125,F1125)</f>
        <v>2</v>
      </c>
      <c r="C1125" s="189">
        <v>12005</v>
      </c>
      <c r="D1125" s="154" t="s">
        <v>914</v>
      </c>
      <c r="E1125" s="152" t="s">
        <v>913</v>
      </c>
      <c r="F1125" s="152" t="s">
        <v>912</v>
      </c>
      <c r="G1125" s="152">
        <f t="shared" si="89"/>
        <v>63</v>
      </c>
      <c r="H1125" s="152" t="s">
        <v>911</v>
      </c>
      <c r="I1125" s="152" t="s">
        <v>55</v>
      </c>
      <c r="J1125" s="153" t="s">
        <v>812</v>
      </c>
      <c r="K1125" s="152" t="s">
        <v>670</v>
      </c>
      <c r="L1125" s="152">
        <v>7</v>
      </c>
      <c r="M1125" s="152">
        <v>1</v>
      </c>
      <c r="N1125" s="152" t="s">
        <v>409</v>
      </c>
      <c r="P1125" s="152" t="s">
        <v>851</v>
      </c>
      <c r="S1125" s="152"/>
      <c r="T1125" s="151"/>
      <c r="U1125" s="151"/>
      <c r="V1125" s="191" t="s">
        <v>867</v>
      </c>
      <c r="W1125" s="190"/>
      <c r="X1125" s="149"/>
      <c r="Y1125" s="149"/>
      <c r="Z1125" s="116"/>
      <c r="AA1125" s="116" t="s">
        <v>901</v>
      </c>
      <c r="AC1125" s="148">
        <v>84</v>
      </c>
      <c r="AD1125" s="148">
        <v>584</v>
      </c>
      <c r="AE1125" s="112"/>
      <c r="AF1125" s="112"/>
      <c r="AG1125" s="112" t="s">
        <v>777</v>
      </c>
      <c r="AH1125" s="147">
        <v>24.1</v>
      </c>
      <c r="AI1125" s="146">
        <v>71.2</v>
      </c>
      <c r="AJ1125" s="145">
        <v>2.9</v>
      </c>
      <c r="AK1125" s="116">
        <v>12.6</v>
      </c>
      <c r="AL1125" s="144">
        <v>3</v>
      </c>
      <c r="AM1125" s="139">
        <v>12.4</v>
      </c>
      <c r="AN1125" s="116" t="s">
        <v>124</v>
      </c>
      <c r="AO1125" s="143" t="s">
        <v>124</v>
      </c>
      <c r="AP1125" s="119" t="s">
        <v>124</v>
      </c>
      <c r="AQ1125" s="139">
        <v>40.200000000000003</v>
      </c>
      <c r="AR1125" s="116">
        <v>59.8</v>
      </c>
      <c r="AS1125" s="142">
        <f t="shared" si="82"/>
        <v>0.67224080267558539</v>
      </c>
      <c r="AT1125" s="141">
        <v>0</v>
      </c>
      <c r="AU1125" s="116" t="s">
        <v>124</v>
      </c>
      <c r="AV1125" s="116">
        <v>34</v>
      </c>
      <c r="AW1125" s="119">
        <v>45.7</v>
      </c>
      <c r="AX1125" s="140">
        <f t="shared" si="83"/>
        <v>18.7256</v>
      </c>
      <c r="AY1125" s="118">
        <v>89.6</v>
      </c>
      <c r="AZ1125" s="118">
        <v>6819</v>
      </c>
      <c r="BA1125" s="140">
        <f t="shared" si="84"/>
        <v>10.400000000000006</v>
      </c>
      <c r="BB1125" s="140">
        <f t="shared" si="85"/>
        <v>66.500799999999998</v>
      </c>
      <c r="BC1125" s="118">
        <v>12.7</v>
      </c>
      <c r="BD1125" s="139">
        <f t="shared" si="86"/>
        <v>9.0424000000000007</v>
      </c>
      <c r="BE1125" s="118">
        <v>13.6</v>
      </c>
      <c r="BF1125" s="139">
        <f t="shared" si="87"/>
        <v>9.6832000000000011</v>
      </c>
      <c r="BG1125" s="118">
        <v>67.099999999999994</v>
      </c>
      <c r="BH1125" s="139">
        <f t="shared" si="88"/>
        <v>47.775199999999998</v>
      </c>
      <c r="BI1125" s="139">
        <v>0.5</v>
      </c>
      <c r="BJ1125" s="117" t="s">
        <v>172</v>
      </c>
      <c r="BP1125" s="112"/>
      <c r="BQ1125" s="112"/>
      <c r="BR1125" s="112"/>
      <c r="BS1125" s="112"/>
      <c r="BT1125" s="112"/>
      <c r="BU1125" s="116"/>
      <c r="BV1125" s="138">
        <v>8.4000000000000005E-2</v>
      </c>
      <c r="BX1125" s="137">
        <v>16.066395239586594</v>
      </c>
      <c r="BY1125" s="136">
        <v>6.9357599999999991E-2</v>
      </c>
    </row>
    <row r="1126" spans="1:77">
      <c r="A1126" s="116">
        <v>379</v>
      </c>
      <c r="B1126" s="116">
        <f>COUNTIFS($D$2:D1126,D1126,$F$2:F1126,F1126)</f>
        <v>2</v>
      </c>
      <c r="C1126" s="189">
        <v>12011</v>
      </c>
      <c r="D1126" s="154" t="s">
        <v>910</v>
      </c>
      <c r="E1126" s="152" t="s">
        <v>870</v>
      </c>
      <c r="F1126" s="152" t="s">
        <v>909</v>
      </c>
      <c r="G1126" s="152">
        <f t="shared" si="89"/>
        <v>64</v>
      </c>
      <c r="H1126" s="152" t="s">
        <v>908</v>
      </c>
      <c r="I1126" s="152" t="s">
        <v>907</v>
      </c>
      <c r="J1126" s="153" t="s">
        <v>812</v>
      </c>
      <c r="K1126" s="152" t="s">
        <v>670</v>
      </c>
      <c r="L1126" s="152">
        <v>40</v>
      </c>
      <c r="M1126" s="152" t="s">
        <v>906</v>
      </c>
      <c r="N1126" s="152" t="s">
        <v>409</v>
      </c>
      <c r="P1126" s="152" t="s">
        <v>851</v>
      </c>
      <c r="S1126" s="152"/>
      <c r="T1126" s="151" t="s">
        <v>820</v>
      </c>
      <c r="U1126" s="151"/>
      <c r="V1126" s="149" t="s">
        <v>819</v>
      </c>
      <c r="W1126" s="150"/>
      <c r="X1126" s="149"/>
      <c r="Y1126" s="149"/>
      <c r="Z1126" s="116"/>
      <c r="AA1126" s="116" t="s">
        <v>842</v>
      </c>
      <c r="AC1126" s="148">
        <v>98</v>
      </c>
      <c r="AD1126" s="148">
        <v>3900</v>
      </c>
      <c r="AE1126" s="112"/>
      <c r="AF1126" s="112"/>
      <c r="AG1126" s="112" t="s">
        <v>777</v>
      </c>
      <c r="AH1126" s="147">
        <v>24.5</v>
      </c>
      <c r="AI1126" s="146">
        <v>65.900000000000006</v>
      </c>
      <c r="AJ1126" s="145">
        <v>9</v>
      </c>
      <c r="AK1126" s="116">
        <v>10.5</v>
      </c>
      <c r="AL1126" s="144">
        <v>8.3000000000000007</v>
      </c>
      <c r="AM1126" s="139">
        <v>33.9</v>
      </c>
      <c r="AN1126" s="116" t="s">
        <v>124</v>
      </c>
      <c r="AO1126" s="143">
        <v>11.1</v>
      </c>
      <c r="AP1126" s="119" t="s">
        <v>124</v>
      </c>
      <c r="AQ1126" s="139">
        <v>56.2</v>
      </c>
      <c r="AR1126" s="116">
        <v>43.8</v>
      </c>
      <c r="AS1126" s="142">
        <f t="shared" si="82"/>
        <v>1.2831050228310503</v>
      </c>
      <c r="AT1126" s="141">
        <v>0.3</v>
      </c>
      <c r="AU1126" s="116" t="s">
        <v>124</v>
      </c>
      <c r="AV1126" s="116">
        <v>17</v>
      </c>
      <c r="AW1126" s="119">
        <v>33.6</v>
      </c>
      <c r="AX1126" s="140">
        <f t="shared" si="83"/>
        <v>18.5838</v>
      </c>
      <c r="AY1126" s="118">
        <v>89.7</v>
      </c>
      <c r="AZ1126" s="118">
        <v>7314</v>
      </c>
      <c r="BA1126" s="140">
        <f t="shared" si="84"/>
        <v>10.299999999999997</v>
      </c>
      <c r="BB1126" s="140">
        <f t="shared" si="85"/>
        <v>65.702300000000008</v>
      </c>
      <c r="BC1126" s="118">
        <v>4.2</v>
      </c>
      <c r="BD1126" s="139">
        <f t="shared" si="86"/>
        <v>2.7678000000000003</v>
      </c>
      <c r="BE1126" s="118">
        <v>24</v>
      </c>
      <c r="BF1126" s="139">
        <f t="shared" si="87"/>
        <v>15.816000000000001</v>
      </c>
      <c r="BG1126" s="118">
        <v>71.5</v>
      </c>
      <c r="BH1126" s="139">
        <f t="shared" si="88"/>
        <v>47.118500000000004</v>
      </c>
      <c r="BI1126" s="139">
        <v>2.3199999999999998</v>
      </c>
      <c r="BJ1126" s="117" t="s">
        <v>172</v>
      </c>
      <c r="BP1126" s="112"/>
      <c r="BQ1126" s="112"/>
      <c r="BR1126" s="112"/>
      <c r="BS1126" s="112"/>
      <c r="BT1126" s="112"/>
      <c r="BU1126" s="116"/>
      <c r="BV1126" s="138">
        <v>9.8000000000000004E-2</v>
      </c>
      <c r="BX1126" s="137">
        <v>32.8375866148386</v>
      </c>
      <c r="BY1126" s="136">
        <v>8.7564533333333333E-2</v>
      </c>
    </row>
    <row r="1127" spans="1:77">
      <c r="A1127" s="116">
        <v>380</v>
      </c>
      <c r="B1127" s="116">
        <f>COUNTIFS($D$2:D1127,D1127,$F$2:F1127,F1127)</f>
        <v>1</v>
      </c>
      <c r="C1127" s="189">
        <v>12019</v>
      </c>
      <c r="D1127" s="154" t="s">
        <v>905</v>
      </c>
      <c r="E1127" s="152" t="s">
        <v>904</v>
      </c>
      <c r="F1127" s="152" t="s">
        <v>903</v>
      </c>
      <c r="G1127" s="152">
        <f t="shared" si="89"/>
        <v>75</v>
      </c>
      <c r="H1127" s="152" t="s">
        <v>902</v>
      </c>
      <c r="I1127" s="152" t="s">
        <v>60</v>
      </c>
      <c r="J1127" s="153" t="s">
        <v>812</v>
      </c>
      <c r="K1127" s="152" t="s">
        <v>670</v>
      </c>
      <c r="L1127" s="152">
        <v>3</v>
      </c>
      <c r="M1127" s="152">
        <v>1</v>
      </c>
      <c r="N1127" s="152" t="s">
        <v>409</v>
      </c>
      <c r="P1127" s="152" t="s">
        <v>851</v>
      </c>
      <c r="S1127" s="152"/>
      <c r="T1127" s="151"/>
      <c r="U1127" s="151"/>
      <c r="V1127" s="191" t="s">
        <v>867</v>
      </c>
      <c r="W1127" s="190"/>
      <c r="X1127" s="149"/>
      <c r="Y1127" s="149"/>
      <c r="Z1127" s="116"/>
      <c r="AA1127" s="116" t="s">
        <v>901</v>
      </c>
      <c r="AC1127" s="148">
        <v>102</v>
      </c>
      <c r="AD1127" s="148">
        <v>304</v>
      </c>
      <c r="AE1127" s="112"/>
      <c r="AF1127" s="112"/>
      <c r="AG1127" s="112" t="s">
        <v>781</v>
      </c>
      <c r="AH1127" s="147">
        <v>19.3</v>
      </c>
      <c r="AI1127" s="146">
        <v>66.099999999999994</v>
      </c>
      <c r="AJ1127" s="145">
        <v>14.3</v>
      </c>
      <c r="AK1127" s="116">
        <v>13.5</v>
      </c>
      <c r="AL1127" s="144">
        <v>1.1000000000000001</v>
      </c>
      <c r="AM1127" s="139">
        <v>5.8</v>
      </c>
      <c r="AN1127" s="116" t="s">
        <v>124</v>
      </c>
      <c r="AO1127" s="143">
        <v>17.399999999999999</v>
      </c>
      <c r="AP1127" s="119" t="s">
        <v>124</v>
      </c>
      <c r="AQ1127" s="139">
        <v>50.6</v>
      </c>
      <c r="AR1127" s="116">
        <v>49.4</v>
      </c>
      <c r="AS1127" s="142">
        <f t="shared" si="82"/>
        <v>1.0242914979757085</v>
      </c>
      <c r="AT1127" s="141">
        <v>0.4</v>
      </c>
      <c r="AU1127" s="116" t="s">
        <v>124</v>
      </c>
      <c r="AV1127" s="116">
        <v>17.8</v>
      </c>
      <c r="AW1127" s="119">
        <v>43.1</v>
      </c>
      <c r="AX1127" s="140">
        <f t="shared" si="83"/>
        <v>19.3673</v>
      </c>
      <c r="AY1127" s="118">
        <v>93.7</v>
      </c>
      <c r="AZ1127" s="118">
        <v>4318</v>
      </c>
      <c r="BA1127" s="140">
        <f t="shared" si="84"/>
        <v>6.2999999999999972</v>
      </c>
      <c r="BB1127" s="140">
        <f t="shared" si="85"/>
        <v>65.571200000000005</v>
      </c>
      <c r="BC1127" s="118">
        <v>7.8</v>
      </c>
      <c r="BD1127" s="139">
        <f t="shared" si="86"/>
        <v>5.1557999999999993</v>
      </c>
      <c r="BE1127" s="118">
        <v>21.5</v>
      </c>
      <c r="BF1127" s="139">
        <f t="shared" si="87"/>
        <v>14.211499999999999</v>
      </c>
      <c r="BG1127" s="118">
        <v>69.900000000000006</v>
      </c>
      <c r="BH1127" s="139">
        <f t="shared" si="88"/>
        <v>46.203900000000004</v>
      </c>
      <c r="BI1127" s="139">
        <v>0.2</v>
      </c>
      <c r="BJ1127" s="117" t="s">
        <v>172</v>
      </c>
      <c r="BP1127" s="112"/>
      <c r="BQ1127" s="112"/>
      <c r="BR1127" s="112"/>
      <c r="BS1127" s="112"/>
      <c r="BT1127" s="112"/>
      <c r="BU1127" s="116"/>
      <c r="BV1127" s="138">
        <v>0.10199999999999999</v>
      </c>
      <c r="BX1127" s="137">
        <v>16.036728592782403</v>
      </c>
      <c r="BY1127" s="136">
        <v>0.10153520000000001</v>
      </c>
    </row>
    <row r="1128" spans="1:77">
      <c r="A1128" s="116">
        <v>381</v>
      </c>
      <c r="B1128" s="116">
        <f>COUNTIFS($D$2:D1128,D1128,$F$2:F1128,F1128)</f>
        <v>7</v>
      </c>
      <c r="C1128" s="189">
        <v>12032</v>
      </c>
      <c r="D1128" s="154" t="s">
        <v>900</v>
      </c>
      <c r="E1128" s="152" t="s">
        <v>899</v>
      </c>
      <c r="F1128" s="152" t="s">
        <v>898</v>
      </c>
      <c r="G1128" s="152">
        <f t="shared" si="89"/>
        <v>16</v>
      </c>
      <c r="H1128" s="152" t="s">
        <v>887</v>
      </c>
      <c r="I1128" s="152" t="s">
        <v>897</v>
      </c>
      <c r="J1128" s="192" t="s">
        <v>896</v>
      </c>
      <c r="K1128" s="152" t="s">
        <v>670</v>
      </c>
      <c r="L1128" s="152">
        <v>7</v>
      </c>
      <c r="M1128" s="152" t="s">
        <v>881</v>
      </c>
      <c r="N1128" s="152" t="s">
        <v>843</v>
      </c>
      <c r="P1128" s="152" t="s">
        <v>851</v>
      </c>
      <c r="S1128" s="152"/>
      <c r="T1128" s="151" t="s">
        <v>820</v>
      </c>
      <c r="U1128" s="151"/>
      <c r="V1128" s="149" t="s">
        <v>819</v>
      </c>
      <c r="W1128" s="150"/>
      <c r="X1128" s="149"/>
      <c r="Y1128" s="149"/>
      <c r="Z1128" s="116"/>
      <c r="AA1128" s="116" t="s">
        <v>811</v>
      </c>
      <c r="AC1128" s="148">
        <v>8430</v>
      </c>
      <c r="AD1128" s="148">
        <v>59000</v>
      </c>
      <c r="AE1128" s="112"/>
      <c r="AF1128" s="112"/>
      <c r="AG1128" s="112" t="s">
        <v>781</v>
      </c>
      <c r="AH1128" s="147">
        <v>88.5</v>
      </c>
      <c r="AI1128" s="146">
        <v>9.68</v>
      </c>
      <c r="AJ1128" s="145">
        <v>1.48</v>
      </c>
      <c r="AK1128" s="116">
        <v>82.9</v>
      </c>
      <c r="AL1128" s="144">
        <v>1.95</v>
      </c>
      <c r="AM1128" s="139">
        <v>2.2000000000000002</v>
      </c>
      <c r="AN1128" s="116" t="s">
        <v>124</v>
      </c>
      <c r="AO1128" s="143">
        <v>12.6</v>
      </c>
      <c r="AP1128" s="119" t="s">
        <v>124</v>
      </c>
      <c r="AQ1128" s="139">
        <v>69.900000000000006</v>
      </c>
      <c r="AR1128" s="116">
        <v>30.1</v>
      </c>
      <c r="AS1128" s="142">
        <f t="shared" si="82"/>
        <v>2.3222591362126246</v>
      </c>
      <c r="AT1128" s="141">
        <v>9.39</v>
      </c>
      <c r="AU1128" s="116" t="s">
        <v>124</v>
      </c>
      <c r="AV1128" s="116">
        <v>66</v>
      </c>
      <c r="AW1128" s="119">
        <v>51</v>
      </c>
      <c r="AX1128" s="140">
        <f t="shared" si="83"/>
        <v>3.3783200000000004</v>
      </c>
      <c r="AY1128" s="118">
        <v>75.400000000000006</v>
      </c>
      <c r="AZ1128" s="118">
        <v>8674</v>
      </c>
      <c r="BA1128" s="140">
        <f t="shared" si="84"/>
        <v>24.599999999999994</v>
      </c>
      <c r="BB1128" s="140">
        <f t="shared" si="85"/>
        <v>9.6025600000000004</v>
      </c>
      <c r="BC1128" s="118">
        <v>14.8</v>
      </c>
      <c r="BD1128" s="139">
        <f t="shared" si="86"/>
        <v>1.4326400000000001</v>
      </c>
      <c r="BE1128" s="118">
        <v>20.100000000000001</v>
      </c>
      <c r="BF1128" s="139">
        <f t="shared" si="87"/>
        <v>1.9456800000000001</v>
      </c>
      <c r="BG1128" s="118">
        <v>64.3</v>
      </c>
      <c r="BH1128" s="139">
        <f t="shared" si="88"/>
        <v>6.22424</v>
      </c>
      <c r="BI1128" s="139">
        <v>0.23</v>
      </c>
      <c r="BJ1128" s="117" t="s">
        <v>793</v>
      </c>
      <c r="BP1128" s="112"/>
      <c r="BQ1128" s="112"/>
      <c r="BR1128" s="112"/>
      <c r="BS1128" s="112"/>
      <c r="BT1128" s="112"/>
      <c r="BU1128" s="116"/>
      <c r="BV1128" s="138">
        <v>8.43</v>
      </c>
      <c r="BX1128" s="137">
        <v>85.391636089070218</v>
      </c>
      <c r="BY1128" s="136">
        <v>8.7153975999999993</v>
      </c>
    </row>
    <row r="1129" spans="1:77">
      <c r="A1129" s="116">
        <v>382</v>
      </c>
      <c r="B1129" s="116">
        <f>COUNTIFS($D$2:D1129,D1129,$F$2:F1129,F1129)</f>
        <v>1</v>
      </c>
      <c r="C1129" s="189">
        <v>12033</v>
      </c>
      <c r="D1129" s="154" t="s">
        <v>895</v>
      </c>
      <c r="E1129" s="152" t="s">
        <v>894</v>
      </c>
      <c r="F1129" s="152">
        <v>6056191581</v>
      </c>
      <c r="G1129" s="152">
        <f t="shared" si="89"/>
        <v>59</v>
      </c>
      <c r="H1129" s="152" t="s">
        <v>887</v>
      </c>
      <c r="I1129" s="152" t="s">
        <v>363</v>
      </c>
      <c r="J1129" s="153" t="s">
        <v>812</v>
      </c>
      <c r="K1129" s="152" t="s">
        <v>670</v>
      </c>
      <c r="L1129" s="152">
        <v>8</v>
      </c>
      <c r="M1129" s="152" t="s">
        <v>893</v>
      </c>
      <c r="N1129" s="152" t="s">
        <v>409</v>
      </c>
      <c r="P1129" s="152" t="s">
        <v>851</v>
      </c>
      <c r="S1129" s="152"/>
      <c r="T1129" s="151" t="s">
        <v>820</v>
      </c>
      <c r="U1129" s="151"/>
      <c r="V1129" s="149" t="s">
        <v>819</v>
      </c>
      <c r="W1129" s="150"/>
      <c r="X1129" s="149"/>
      <c r="Y1129" s="149"/>
      <c r="Z1129" s="116"/>
      <c r="AA1129" s="116" t="s">
        <v>811</v>
      </c>
      <c r="AC1129" s="148">
        <v>186</v>
      </c>
      <c r="AD1129" s="148">
        <v>1500</v>
      </c>
      <c r="AE1129" s="112"/>
      <c r="AF1129" s="112"/>
      <c r="AG1129" s="112" t="s">
        <v>781</v>
      </c>
      <c r="AH1129" s="147">
        <v>11.2</v>
      </c>
      <c r="AI1129" s="146">
        <v>80.3</v>
      </c>
      <c r="AJ1129" s="145">
        <v>6.75</v>
      </c>
      <c r="AK1129" s="116">
        <v>7.84</v>
      </c>
      <c r="AL1129" s="144">
        <v>1.69</v>
      </c>
      <c r="AM1129" s="139">
        <v>15</v>
      </c>
      <c r="AN1129" s="116" t="s">
        <v>124</v>
      </c>
      <c r="AO1129" s="143">
        <v>8.43</v>
      </c>
      <c r="AP1129" s="119" t="s">
        <v>124</v>
      </c>
      <c r="AQ1129" s="139">
        <v>25</v>
      </c>
      <c r="AR1129" s="116">
        <v>75</v>
      </c>
      <c r="AS1129" s="142">
        <f t="shared" si="82"/>
        <v>0.33333333333333331</v>
      </c>
      <c r="AT1129" s="141">
        <v>7.9000000000000001E-2</v>
      </c>
      <c r="AU1129" s="116" t="s">
        <v>124</v>
      </c>
      <c r="AV1129" s="116">
        <v>27.7</v>
      </c>
      <c r="AW1129" s="119">
        <v>32</v>
      </c>
      <c r="AX1129" s="140">
        <f t="shared" si="83"/>
        <v>33.083600000000004</v>
      </c>
      <c r="AY1129" s="118">
        <v>83.6</v>
      </c>
      <c r="AZ1129" s="118">
        <v>7633</v>
      </c>
      <c r="BA1129" s="140">
        <f t="shared" si="84"/>
        <v>16.400000000000006</v>
      </c>
      <c r="BB1129" s="140">
        <f t="shared" si="85"/>
        <v>80.139399999999995</v>
      </c>
      <c r="BC1129" s="118">
        <v>20.2</v>
      </c>
      <c r="BD1129" s="139">
        <f t="shared" si="86"/>
        <v>16.220600000000001</v>
      </c>
      <c r="BE1129" s="118">
        <v>21</v>
      </c>
      <c r="BF1129" s="139">
        <f t="shared" si="87"/>
        <v>16.863</v>
      </c>
      <c r="BG1129" s="118">
        <v>58.6</v>
      </c>
      <c r="BH1129" s="139">
        <f t="shared" si="88"/>
        <v>47.055799999999998</v>
      </c>
      <c r="BI1129" s="139">
        <v>0.27</v>
      </c>
      <c r="BJ1129" s="117" t="s">
        <v>172</v>
      </c>
      <c r="BP1129" s="112"/>
      <c r="BQ1129" s="112"/>
      <c r="BR1129" s="112"/>
      <c r="BS1129" s="112"/>
      <c r="BT1129" s="112"/>
      <c r="BU1129" s="116"/>
      <c r="BV1129" s="138">
        <v>0.186</v>
      </c>
      <c r="BX1129" s="137">
        <v>22.488038277511961</v>
      </c>
      <c r="BY1129" s="136">
        <v>0.1683916</v>
      </c>
    </row>
    <row r="1130" spans="1:77">
      <c r="A1130" s="116">
        <v>383</v>
      </c>
      <c r="B1130" s="116">
        <f>COUNTIFS($D$2:D1130,D1130,$F$2:F1130,F1130)</f>
        <v>1</v>
      </c>
      <c r="C1130" s="189">
        <v>12034</v>
      </c>
      <c r="D1130" s="154" t="s">
        <v>892</v>
      </c>
      <c r="E1130" s="152" t="s">
        <v>831</v>
      </c>
      <c r="F1130" s="152">
        <v>7958125318</v>
      </c>
      <c r="G1130" s="152">
        <f t="shared" si="89"/>
        <v>40</v>
      </c>
      <c r="H1130" s="152" t="s">
        <v>887</v>
      </c>
      <c r="I1130" s="152" t="s">
        <v>891</v>
      </c>
      <c r="J1130" s="153" t="s">
        <v>812</v>
      </c>
      <c r="K1130" s="152" t="s">
        <v>670</v>
      </c>
      <c r="L1130" s="152">
        <v>9</v>
      </c>
      <c r="M1130" s="152" t="s">
        <v>872</v>
      </c>
      <c r="N1130" s="152" t="s">
        <v>843</v>
      </c>
      <c r="P1130" s="152" t="s">
        <v>851</v>
      </c>
      <c r="S1130" s="152"/>
      <c r="T1130" s="151" t="s">
        <v>820</v>
      </c>
      <c r="U1130" s="151"/>
      <c r="V1130" s="149" t="s">
        <v>819</v>
      </c>
      <c r="W1130" s="150"/>
      <c r="X1130" s="149"/>
      <c r="Y1130" s="149"/>
      <c r="Z1130" s="116"/>
      <c r="AA1130" s="116" t="s">
        <v>811</v>
      </c>
      <c r="AC1130" s="148">
        <v>121</v>
      </c>
      <c r="AD1130" s="148">
        <v>1100</v>
      </c>
      <c r="AE1130" s="112"/>
      <c r="AF1130" s="112"/>
      <c r="AG1130" s="112" t="s">
        <v>890</v>
      </c>
      <c r="AH1130" s="147">
        <v>25.9</v>
      </c>
      <c r="AI1130" s="146">
        <v>27.2</v>
      </c>
      <c r="AJ1130" s="145">
        <v>45.4</v>
      </c>
      <c r="AK1130" s="116">
        <v>20.3</v>
      </c>
      <c r="AL1130" s="144">
        <v>2.62</v>
      </c>
      <c r="AM1130" s="139">
        <v>10.1</v>
      </c>
      <c r="AN1130" s="116" t="s">
        <v>124</v>
      </c>
      <c r="AO1130" s="143">
        <v>5.98</v>
      </c>
      <c r="AP1130" s="119" t="s">
        <v>124</v>
      </c>
      <c r="AQ1130" s="139">
        <v>68.8</v>
      </c>
      <c r="AR1130" s="116">
        <v>31.2</v>
      </c>
      <c r="AS1130" s="142">
        <f t="shared" si="82"/>
        <v>2.2051282051282053</v>
      </c>
      <c r="AT1130" s="141">
        <v>1.19</v>
      </c>
      <c r="AU1130" s="116" t="s">
        <v>124</v>
      </c>
      <c r="AV1130" s="116">
        <v>3.79</v>
      </c>
      <c r="AW1130" s="119">
        <v>2.31</v>
      </c>
      <c r="AX1130" s="140">
        <f t="shared" si="83"/>
        <v>22.739199999999997</v>
      </c>
      <c r="AY1130" s="118">
        <v>88.7</v>
      </c>
      <c r="AZ1130" s="118">
        <v>13166</v>
      </c>
      <c r="BA1130" s="140">
        <f t="shared" si="84"/>
        <v>11.299999999999997</v>
      </c>
      <c r="BB1130" s="140">
        <f t="shared" si="85"/>
        <v>26.601599999999998</v>
      </c>
      <c r="BC1130" s="118">
        <v>59.6</v>
      </c>
      <c r="BD1130" s="139">
        <f t="shared" si="86"/>
        <v>16.211199999999998</v>
      </c>
      <c r="BE1130" s="118">
        <v>24</v>
      </c>
      <c r="BF1130" s="139">
        <f t="shared" si="87"/>
        <v>6.5279999999999996</v>
      </c>
      <c r="BG1130" s="118">
        <v>14.2</v>
      </c>
      <c r="BH1130" s="139">
        <f t="shared" si="88"/>
        <v>3.8623999999999996</v>
      </c>
      <c r="BI1130" s="139">
        <v>1.04</v>
      </c>
      <c r="BJ1130" s="117" t="s">
        <v>789</v>
      </c>
      <c r="BP1130" s="112"/>
      <c r="BQ1130" s="112"/>
      <c r="BR1130" s="112"/>
      <c r="BS1130" s="112"/>
      <c r="BT1130" s="112"/>
      <c r="BU1130" s="116"/>
      <c r="BV1130" s="138">
        <v>0.121</v>
      </c>
      <c r="BX1130" s="137">
        <v>0.18339763304525772</v>
      </c>
      <c r="BY1130" s="136">
        <v>0.11090906666666668</v>
      </c>
    </row>
    <row r="1131" spans="1:77">
      <c r="A1131" s="116">
        <v>384</v>
      </c>
      <c r="B1131" s="116">
        <f>COUNTIFS($D$2:D1131,D1131,$F$2:F1131,F1131)</f>
        <v>1</v>
      </c>
      <c r="C1131" s="189">
        <v>12035</v>
      </c>
      <c r="D1131" s="154" t="s">
        <v>889</v>
      </c>
      <c r="E1131" s="152" t="s">
        <v>888</v>
      </c>
      <c r="F1131" s="152">
        <v>500215082</v>
      </c>
      <c r="G1131" s="152">
        <f t="shared" si="89"/>
        <v>69</v>
      </c>
      <c r="H1131" s="152" t="s">
        <v>887</v>
      </c>
      <c r="I1131" s="152" t="s">
        <v>55</v>
      </c>
      <c r="J1131" s="153" t="s">
        <v>812</v>
      </c>
      <c r="K1131" s="152" t="s">
        <v>670</v>
      </c>
      <c r="L1131" s="152">
        <v>44</v>
      </c>
      <c r="M1131" s="152" t="s">
        <v>872</v>
      </c>
      <c r="N1131" s="152" t="s">
        <v>409</v>
      </c>
      <c r="P1131" s="152" t="s">
        <v>851</v>
      </c>
      <c r="S1131" s="152"/>
      <c r="T1131" s="151" t="s">
        <v>820</v>
      </c>
      <c r="U1131" s="151"/>
      <c r="V1131" s="149" t="s">
        <v>819</v>
      </c>
      <c r="W1131" s="150"/>
      <c r="X1131" s="149"/>
      <c r="Y1131" s="149"/>
      <c r="Z1131" s="116"/>
      <c r="AA1131" s="116" t="s">
        <v>811</v>
      </c>
      <c r="AC1131" s="148">
        <v>167</v>
      </c>
      <c r="AD1131" s="148">
        <v>7300</v>
      </c>
      <c r="AE1131" s="112"/>
      <c r="AF1131" s="112"/>
      <c r="AG1131" s="112" t="s">
        <v>777</v>
      </c>
      <c r="AH1131" s="147">
        <v>51.5</v>
      </c>
      <c r="AI1131" s="146">
        <v>39.4</v>
      </c>
      <c r="AJ1131" s="145">
        <v>9.07</v>
      </c>
      <c r="AK1131" s="116">
        <v>30.7</v>
      </c>
      <c r="AL1131" s="144">
        <v>15.3</v>
      </c>
      <c r="AM1131" s="139">
        <v>29.7</v>
      </c>
      <c r="AN1131" s="116" t="s">
        <v>124</v>
      </c>
      <c r="AO1131" s="143">
        <v>2.99</v>
      </c>
      <c r="AP1131" s="119" t="s">
        <v>124</v>
      </c>
      <c r="AQ1131" s="139">
        <v>57.3</v>
      </c>
      <c r="AR1131" s="116">
        <v>42.7</v>
      </c>
      <c r="AS1131" s="142">
        <f t="shared" si="82"/>
        <v>1.3419203747072599</v>
      </c>
      <c r="AT1131" s="141">
        <v>1.24</v>
      </c>
      <c r="AU1131" s="116" t="s">
        <v>124</v>
      </c>
      <c r="AV1131" s="116">
        <v>11.7</v>
      </c>
      <c r="AW1131" s="119">
        <v>30.3</v>
      </c>
      <c r="AX1131" s="140">
        <f t="shared" si="83"/>
        <v>24.900799999999997</v>
      </c>
      <c r="AY1131" s="118">
        <v>92.4</v>
      </c>
      <c r="AZ1131" s="118">
        <v>13409</v>
      </c>
      <c r="BA1131" s="140">
        <f t="shared" si="84"/>
        <v>7.5999999999999943</v>
      </c>
      <c r="BB1131" s="140">
        <f t="shared" si="85"/>
        <v>38.769599999999997</v>
      </c>
      <c r="BC1131" s="118">
        <v>37</v>
      </c>
      <c r="BD1131" s="139">
        <f t="shared" si="86"/>
        <v>14.577999999999999</v>
      </c>
      <c r="BE1131" s="118">
        <v>26.2</v>
      </c>
      <c r="BF1131" s="139">
        <f t="shared" si="87"/>
        <v>10.322799999999999</v>
      </c>
      <c r="BG1131" s="118">
        <v>35.200000000000003</v>
      </c>
      <c r="BH1131" s="139">
        <f t="shared" si="88"/>
        <v>13.8688</v>
      </c>
      <c r="BI1131" s="139">
        <v>0.79</v>
      </c>
      <c r="BJ1131" s="117" t="s">
        <v>793</v>
      </c>
      <c r="BP1131" s="112"/>
      <c r="BQ1131" s="112"/>
      <c r="BR1131" s="112"/>
      <c r="BS1131" s="112"/>
      <c r="BT1131" s="112"/>
      <c r="BU1131" s="116"/>
      <c r="BV1131" s="138">
        <v>0.16700000000000001</v>
      </c>
      <c r="BX1131" s="137">
        <v>0.287930676212311</v>
      </c>
      <c r="BY1131" s="136">
        <v>0.16954079999999999</v>
      </c>
    </row>
    <row r="1132" spans="1:77">
      <c r="A1132" s="116">
        <v>385</v>
      </c>
      <c r="B1132" s="116">
        <f>COUNTIFS($D$2:D1132,D1132,$F$2:F1132,F1132)</f>
        <v>2</v>
      </c>
      <c r="C1132" s="189">
        <v>12047</v>
      </c>
      <c r="D1132" s="154" t="s">
        <v>841</v>
      </c>
      <c r="E1132" s="152" t="s">
        <v>816</v>
      </c>
      <c r="F1132" s="152">
        <v>450923416</v>
      </c>
      <c r="G1132" s="152">
        <f t="shared" si="89"/>
        <v>74</v>
      </c>
      <c r="H1132" s="152" t="s">
        <v>886</v>
      </c>
      <c r="I1132" s="152" t="s">
        <v>823</v>
      </c>
      <c r="J1132" s="153" t="s">
        <v>812</v>
      </c>
      <c r="K1132" s="152" t="s">
        <v>670</v>
      </c>
      <c r="L1132" s="152">
        <v>7</v>
      </c>
      <c r="M1132" s="152">
        <v>2</v>
      </c>
      <c r="N1132" s="152" t="s">
        <v>409</v>
      </c>
      <c r="P1132" s="152" t="s">
        <v>851</v>
      </c>
      <c r="S1132" s="152"/>
      <c r="T1132" s="151" t="s">
        <v>820</v>
      </c>
      <c r="U1132" s="151"/>
      <c r="V1132" s="149" t="s">
        <v>819</v>
      </c>
      <c r="W1132" s="150"/>
      <c r="X1132" s="149"/>
      <c r="Y1132" s="149"/>
      <c r="Z1132" s="116"/>
      <c r="AA1132" s="116" t="s">
        <v>811</v>
      </c>
      <c r="AC1132" s="148">
        <v>93</v>
      </c>
      <c r="AD1132" s="148">
        <v>650</v>
      </c>
      <c r="AE1132" s="112"/>
      <c r="AF1132" s="112"/>
      <c r="AG1132" s="112" t="s">
        <v>777</v>
      </c>
      <c r="AH1132" s="147">
        <v>31.5</v>
      </c>
      <c r="AI1132" s="146">
        <v>64.8</v>
      </c>
      <c r="AJ1132" s="145">
        <v>3.68</v>
      </c>
      <c r="AK1132" s="116">
        <v>28.9</v>
      </c>
      <c r="AL1132" s="144">
        <v>0.9</v>
      </c>
      <c r="AM1132" s="139">
        <v>2.87</v>
      </c>
      <c r="AN1132" s="116" t="s">
        <v>124</v>
      </c>
      <c r="AO1132" s="143">
        <v>41.3</v>
      </c>
      <c r="AP1132" s="119" t="s">
        <v>124</v>
      </c>
      <c r="AQ1132" s="139">
        <v>58.9</v>
      </c>
      <c r="AR1132" s="116">
        <v>40.9</v>
      </c>
      <c r="AS1132" s="142">
        <f t="shared" si="82"/>
        <v>1.4400977995110025</v>
      </c>
      <c r="AT1132" s="141">
        <v>0.28999999999999998</v>
      </c>
      <c r="AU1132" s="116" t="s">
        <v>124</v>
      </c>
      <c r="AV1132" s="116">
        <v>33.1</v>
      </c>
      <c r="AW1132" s="119">
        <v>58.5</v>
      </c>
      <c r="AX1132" s="140">
        <f t="shared" si="83"/>
        <v>31.751999999999995</v>
      </c>
      <c r="AY1132" s="118">
        <v>92.3</v>
      </c>
      <c r="AZ1132" s="118">
        <v>7679</v>
      </c>
      <c r="BA1132" s="140">
        <f t="shared" si="84"/>
        <v>7.7000000000000028</v>
      </c>
      <c r="BB1132" s="140">
        <f t="shared" si="85"/>
        <v>64.281599999999997</v>
      </c>
      <c r="BC1132" s="118">
        <v>19.899999999999999</v>
      </c>
      <c r="BD1132" s="139">
        <f t="shared" si="86"/>
        <v>12.895199999999997</v>
      </c>
      <c r="BE1132" s="118">
        <v>29.1</v>
      </c>
      <c r="BF1132" s="139">
        <f t="shared" si="87"/>
        <v>18.8568</v>
      </c>
      <c r="BG1132" s="118">
        <v>50.2</v>
      </c>
      <c r="BH1132" s="139">
        <f t="shared" si="88"/>
        <v>32.529600000000002</v>
      </c>
      <c r="BI1132" s="139">
        <v>0.12</v>
      </c>
      <c r="BJ1132" s="117" t="s">
        <v>792</v>
      </c>
      <c r="BP1132" s="112"/>
      <c r="BQ1132" s="112"/>
      <c r="BR1132" s="112"/>
      <c r="BS1132" s="112"/>
      <c r="BT1132" s="112"/>
      <c r="BU1132" s="116"/>
      <c r="BV1132" s="138">
        <v>9.2999999999999999E-2</v>
      </c>
      <c r="BX1132" s="137">
        <v>28.987194412107101</v>
      </c>
      <c r="BY1132" s="136">
        <v>8.97728E-2</v>
      </c>
    </row>
    <row r="1133" spans="1:77">
      <c r="A1133" s="116">
        <v>386</v>
      </c>
      <c r="B1133" s="116">
        <f>COUNTIFS($D$2:D1133,D1133,$F$2:F1133,F1133)</f>
        <v>3</v>
      </c>
      <c r="C1133" s="189">
        <v>12048</v>
      </c>
      <c r="D1133" s="154" t="s">
        <v>841</v>
      </c>
      <c r="E1133" s="152" t="s">
        <v>816</v>
      </c>
      <c r="F1133" s="152">
        <v>450923416</v>
      </c>
      <c r="G1133" s="152">
        <f t="shared" si="89"/>
        <v>74</v>
      </c>
      <c r="H1133" s="152" t="s">
        <v>886</v>
      </c>
      <c r="I1133" s="152" t="s">
        <v>823</v>
      </c>
      <c r="J1133" s="153" t="s">
        <v>812</v>
      </c>
      <c r="K1133" s="152" t="s">
        <v>670</v>
      </c>
      <c r="L1133" s="152">
        <v>12</v>
      </c>
      <c r="M1133" s="152" t="s">
        <v>885</v>
      </c>
      <c r="N1133" s="152" t="s">
        <v>409</v>
      </c>
      <c r="P1133" s="152" t="s">
        <v>851</v>
      </c>
      <c r="S1133" s="152"/>
      <c r="T1133" s="151" t="s">
        <v>820</v>
      </c>
      <c r="U1133" s="151"/>
      <c r="V1133" s="149" t="s">
        <v>819</v>
      </c>
      <c r="W1133" s="150"/>
      <c r="X1133" s="149"/>
      <c r="Y1133" s="149"/>
      <c r="Z1133" s="116"/>
      <c r="AA1133" s="116" t="s">
        <v>811</v>
      </c>
      <c r="AC1133" s="148">
        <v>178</v>
      </c>
      <c r="AD1133" s="148">
        <v>2100</v>
      </c>
      <c r="AE1133" s="112"/>
      <c r="AF1133" s="112"/>
      <c r="AG1133" s="112" t="s">
        <v>781</v>
      </c>
      <c r="AH1133" s="147">
        <v>41.1</v>
      </c>
      <c r="AI1133" s="146">
        <v>53.8</v>
      </c>
      <c r="AJ1133" s="145">
        <v>5.13</v>
      </c>
      <c r="AK1133" s="116">
        <v>37.799999999999997</v>
      </c>
      <c r="AL1133" s="144">
        <v>1.34</v>
      </c>
      <c r="AM1133" s="139">
        <v>3.26</v>
      </c>
      <c r="AN1133" s="116" t="s">
        <v>124</v>
      </c>
      <c r="AO1133" s="143">
        <v>29.5</v>
      </c>
      <c r="AP1133" s="119" t="s">
        <v>124</v>
      </c>
      <c r="AQ1133" s="139">
        <v>58.3</v>
      </c>
      <c r="AR1133" s="116">
        <v>41.7</v>
      </c>
      <c r="AS1133" s="142">
        <f t="shared" si="82"/>
        <v>1.398081534772182</v>
      </c>
      <c r="AT1133" s="141">
        <v>0.31</v>
      </c>
      <c r="AU1133" s="116" t="s">
        <v>124</v>
      </c>
      <c r="AV1133" s="116">
        <v>15.9</v>
      </c>
      <c r="AW1133" s="119">
        <v>35.200000000000003</v>
      </c>
      <c r="AX1133" s="140">
        <f t="shared" si="83"/>
        <v>26.738599999999998</v>
      </c>
      <c r="AY1133" s="118">
        <v>92.7</v>
      </c>
      <c r="AZ1133" s="118">
        <v>5611</v>
      </c>
      <c r="BA1133" s="140">
        <f t="shared" si="84"/>
        <v>7.2999999999999972</v>
      </c>
      <c r="BB1133" s="140">
        <f t="shared" si="85"/>
        <v>53.530999999999992</v>
      </c>
      <c r="BC1133" s="118">
        <v>20.8</v>
      </c>
      <c r="BD1133" s="139">
        <f t="shared" si="86"/>
        <v>11.1904</v>
      </c>
      <c r="BE1133" s="118">
        <v>28.9</v>
      </c>
      <c r="BF1133" s="139">
        <f t="shared" si="87"/>
        <v>15.5482</v>
      </c>
      <c r="BG1133" s="118">
        <v>49.8</v>
      </c>
      <c r="BH1133" s="139">
        <f t="shared" si="88"/>
        <v>26.792399999999997</v>
      </c>
      <c r="BI1133" s="139">
        <v>0.27</v>
      </c>
      <c r="BJ1133" s="117" t="s">
        <v>792</v>
      </c>
      <c r="BP1133" s="112"/>
      <c r="BQ1133" s="112"/>
      <c r="BR1133" s="112"/>
      <c r="BS1133" s="112"/>
      <c r="BT1133" s="112"/>
      <c r="BU1133" s="116"/>
      <c r="BV1133" s="138">
        <v>0.17799999999999999</v>
      </c>
      <c r="BX1133" s="137">
        <v>6.5745438842707546</v>
      </c>
      <c r="BY1133" s="136">
        <v>0.1646736</v>
      </c>
    </row>
    <row r="1134" spans="1:77">
      <c r="A1134" s="116">
        <v>387</v>
      </c>
      <c r="B1134" s="116">
        <f>COUNTIFS($D$2:D1134,D1134,$F$2:F1134,F1134)</f>
        <v>2</v>
      </c>
      <c r="C1134" s="189">
        <v>12053</v>
      </c>
      <c r="D1134" s="154" t="s">
        <v>884</v>
      </c>
      <c r="E1134" s="152" t="s">
        <v>816</v>
      </c>
      <c r="F1134" s="152">
        <v>450811453</v>
      </c>
      <c r="G1134" s="152">
        <f t="shared" si="89"/>
        <v>74</v>
      </c>
      <c r="H1134" s="152" t="s">
        <v>878</v>
      </c>
      <c r="I1134" s="152" t="s">
        <v>60</v>
      </c>
      <c r="J1134" s="153" t="s">
        <v>812</v>
      </c>
      <c r="K1134" s="152" t="s">
        <v>670</v>
      </c>
      <c r="L1134" s="152">
        <v>42</v>
      </c>
      <c r="M1134" s="152">
        <v>2</v>
      </c>
      <c r="N1134" s="152" t="s">
        <v>409</v>
      </c>
      <c r="P1134" s="152" t="s">
        <v>851</v>
      </c>
      <c r="S1134" s="152"/>
      <c r="T1134" s="151" t="s">
        <v>820</v>
      </c>
      <c r="U1134" s="151"/>
      <c r="V1134" s="149" t="s">
        <v>819</v>
      </c>
      <c r="W1134" s="150"/>
      <c r="X1134" s="149"/>
      <c r="Y1134" s="149"/>
      <c r="Z1134" s="116"/>
      <c r="AA1134" s="116" t="s">
        <v>811</v>
      </c>
      <c r="AC1134" s="148">
        <v>181</v>
      </c>
      <c r="AD1134" s="148">
        <v>7600</v>
      </c>
      <c r="AE1134" s="112"/>
      <c r="AF1134" s="112"/>
      <c r="AG1134" s="112" t="s">
        <v>777</v>
      </c>
      <c r="AH1134" s="147">
        <v>31.1</v>
      </c>
      <c r="AI1134" s="146">
        <v>66.599999999999994</v>
      </c>
      <c r="AJ1134" s="145">
        <v>1.88</v>
      </c>
      <c r="AK1134" s="116">
        <v>26.9</v>
      </c>
      <c r="AL1134" s="144">
        <v>0.96</v>
      </c>
      <c r="AM1134" s="139">
        <v>3.08</v>
      </c>
      <c r="AN1134" s="116" t="s">
        <v>124</v>
      </c>
      <c r="AO1134" s="143">
        <v>44.9</v>
      </c>
      <c r="AP1134" s="119" t="s">
        <v>124</v>
      </c>
      <c r="AQ1134" s="139">
        <v>39.200000000000003</v>
      </c>
      <c r="AR1134" s="116">
        <v>60.8</v>
      </c>
      <c r="AS1134" s="142">
        <f t="shared" si="82"/>
        <v>0.64473684210526327</v>
      </c>
      <c r="AT1134" s="141">
        <v>0.42</v>
      </c>
      <c r="AU1134" s="116" t="s">
        <v>124</v>
      </c>
      <c r="AV1134" s="116">
        <v>13.8</v>
      </c>
      <c r="AW1134" s="119">
        <v>35.5</v>
      </c>
      <c r="AX1134" s="140">
        <f t="shared" si="83"/>
        <v>36.696599999999997</v>
      </c>
      <c r="AY1134" s="118">
        <v>90.9</v>
      </c>
      <c r="AZ1134" s="118">
        <v>7381</v>
      </c>
      <c r="BA1134" s="140">
        <f t="shared" si="84"/>
        <v>9.0999999999999943</v>
      </c>
      <c r="BB1134" s="140">
        <f t="shared" si="85"/>
        <v>66.533399999999986</v>
      </c>
      <c r="BC1134" s="118">
        <v>24.7</v>
      </c>
      <c r="BD1134" s="139">
        <f t="shared" si="86"/>
        <v>16.450199999999999</v>
      </c>
      <c r="BE1134" s="118">
        <v>30.4</v>
      </c>
      <c r="BF1134" s="139">
        <f t="shared" si="87"/>
        <v>20.246399999999998</v>
      </c>
      <c r="BG1134" s="118">
        <v>44.8</v>
      </c>
      <c r="BH1134" s="139">
        <f t="shared" si="88"/>
        <v>29.836799999999993</v>
      </c>
      <c r="BI1134" s="139">
        <v>0.95</v>
      </c>
      <c r="BJ1134" s="117" t="s">
        <v>792</v>
      </c>
      <c r="BP1134" s="112"/>
      <c r="BQ1134" s="112"/>
      <c r="BR1134" s="112"/>
      <c r="BS1134" s="112"/>
      <c r="BT1134" s="112"/>
      <c r="BU1134" s="116"/>
      <c r="BV1134" s="138">
        <v>0.18099999999999999</v>
      </c>
      <c r="BX1134" s="137">
        <v>24.830252734817051</v>
      </c>
      <c r="BY1134" s="136">
        <v>0.1779908</v>
      </c>
    </row>
    <row r="1135" spans="1:77">
      <c r="A1135" s="116">
        <v>388</v>
      </c>
      <c r="B1135" s="116">
        <f>COUNTIFS($D$2:D1135,D1135,$F$2:F1135,F1135)</f>
        <v>1</v>
      </c>
      <c r="C1135" s="189">
        <v>12054</v>
      </c>
      <c r="D1135" s="154" t="s">
        <v>883</v>
      </c>
      <c r="E1135" s="152" t="s">
        <v>882</v>
      </c>
      <c r="F1135" s="152">
        <v>7703014275</v>
      </c>
      <c r="G1135" s="152">
        <f t="shared" si="89"/>
        <v>42</v>
      </c>
      <c r="H1135" s="152" t="s">
        <v>878</v>
      </c>
      <c r="I1135" s="152" t="s">
        <v>46</v>
      </c>
      <c r="J1135" s="153" t="s">
        <v>812</v>
      </c>
      <c r="K1135" s="152" t="s">
        <v>670</v>
      </c>
      <c r="L1135" s="152">
        <v>11</v>
      </c>
      <c r="M1135" s="152" t="s">
        <v>881</v>
      </c>
      <c r="N1135" s="152" t="s">
        <v>409</v>
      </c>
      <c r="P1135" s="152" t="s">
        <v>851</v>
      </c>
      <c r="S1135" s="152"/>
      <c r="T1135" s="151" t="s">
        <v>820</v>
      </c>
      <c r="U1135" s="151"/>
      <c r="V1135" s="149" t="s">
        <v>819</v>
      </c>
      <c r="W1135" s="150"/>
      <c r="X1135" s="149"/>
      <c r="Y1135" s="149"/>
      <c r="Z1135" s="116"/>
      <c r="AA1135" s="116" t="s">
        <v>811</v>
      </c>
      <c r="AC1135" s="148">
        <v>45539</v>
      </c>
      <c r="AD1135" s="148">
        <v>501000</v>
      </c>
      <c r="AE1135" s="112"/>
      <c r="AF1135" s="112"/>
      <c r="AG1135" s="112" t="s">
        <v>777</v>
      </c>
      <c r="AH1135" s="147">
        <v>0.36</v>
      </c>
      <c r="AI1135" s="146">
        <v>12.8</v>
      </c>
      <c r="AJ1135" s="145">
        <v>86.8</v>
      </c>
      <c r="AK1135" s="116">
        <v>0.31</v>
      </c>
      <c r="AL1135" s="144">
        <v>1.0999999999999999E-2</v>
      </c>
      <c r="AM1135" s="139">
        <v>3.12</v>
      </c>
      <c r="AN1135" s="116" t="s">
        <v>124</v>
      </c>
      <c r="AO1135" s="143">
        <v>0</v>
      </c>
      <c r="AP1135" s="119" t="s">
        <v>124</v>
      </c>
      <c r="AQ1135" s="139">
        <v>77.8</v>
      </c>
      <c r="AR1135" s="116">
        <v>22.2</v>
      </c>
      <c r="AS1135" s="142">
        <f t="shared" si="82"/>
        <v>3.5045045045045047</v>
      </c>
      <c r="AT1135" s="141">
        <v>6.1399999999999996E-3</v>
      </c>
      <c r="AU1135" s="116" t="s">
        <v>124</v>
      </c>
      <c r="AV1135" s="116">
        <v>14.9</v>
      </c>
      <c r="AW1135" s="119">
        <v>32.299999999999997</v>
      </c>
      <c r="AX1135" s="140">
        <f t="shared" si="83"/>
        <v>12.416</v>
      </c>
      <c r="AY1135" s="118">
        <v>98.8</v>
      </c>
      <c r="AZ1135" s="118">
        <v>9591</v>
      </c>
      <c r="BA1135" s="140">
        <f t="shared" si="84"/>
        <v>1.2000000000000028</v>
      </c>
      <c r="BB1135" s="140">
        <f t="shared" si="85"/>
        <v>12.7296</v>
      </c>
      <c r="BC1135" s="118">
        <v>13</v>
      </c>
      <c r="BD1135" s="139">
        <f t="shared" si="86"/>
        <v>1.6640000000000001</v>
      </c>
      <c r="BE1135" s="118">
        <v>84</v>
      </c>
      <c r="BF1135" s="139">
        <f t="shared" si="87"/>
        <v>10.752000000000001</v>
      </c>
      <c r="BG1135" s="118">
        <v>2.4500000000000002</v>
      </c>
      <c r="BH1135" s="139">
        <f t="shared" si="88"/>
        <v>0.31360000000000005</v>
      </c>
      <c r="BI1135" s="139">
        <v>6.2599999999999999E-3</v>
      </c>
      <c r="BJ1135" s="117" t="s">
        <v>778</v>
      </c>
      <c r="BP1135" s="112"/>
      <c r="BQ1135" s="112"/>
      <c r="BR1135" s="112"/>
      <c r="BS1135" s="112"/>
      <c r="BT1135" s="112"/>
      <c r="BU1135" s="116"/>
      <c r="BV1135" s="138">
        <v>45.539000000000001</v>
      </c>
      <c r="BX1135" s="137">
        <v>97.711872260242231</v>
      </c>
      <c r="BY1135" s="136">
        <v>47.042975200000001</v>
      </c>
    </row>
    <row r="1136" spans="1:77">
      <c r="A1136" s="116">
        <v>389</v>
      </c>
      <c r="B1136" s="116">
        <f>COUNTIFS($D$2:D1136,D1136,$F$2:F1136,F1136)</f>
        <v>1</v>
      </c>
      <c r="C1136" s="189">
        <v>12055</v>
      </c>
      <c r="D1136" s="154" t="s">
        <v>880</v>
      </c>
      <c r="E1136" s="152" t="s">
        <v>879</v>
      </c>
      <c r="F1136" s="152">
        <v>421211410</v>
      </c>
      <c r="G1136" s="152">
        <f t="shared" si="89"/>
        <v>77</v>
      </c>
      <c r="H1136" s="152" t="s">
        <v>878</v>
      </c>
      <c r="I1136" s="152" t="s">
        <v>60</v>
      </c>
      <c r="J1136" s="153" t="s">
        <v>812</v>
      </c>
      <c r="K1136" s="152" t="s">
        <v>670</v>
      </c>
      <c r="L1136" s="152">
        <v>12</v>
      </c>
      <c r="M1136" s="152">
        <v>2</v>
      </c>
      <c r="N1136" s="152" t="s">
        <v>409</v>
      </c>
      <c r="P1136" s="152" t="s">
        <v>851</v>
      </c>
      <c r="S1136" s="152"/>
      <c r="T1136" s="151" t="s">
        <v>820</v>
      </c>
      <c r="U1136" s="151"/>
      <c r="V1136" s="149" t="s">
        <v>819</v>
      </c>
      <c r="W1136" s="150"/>
      <c r="X1136" s="149"/>
      <c r="Y1136" s="149"/>
      <c r="Z1136" s="116"/>
      <c r="AA1136" s="116" t="s">
        <v>811</v>
      </c>
      <c r="AC1136" s="148">
        <v>281</v>
      </c>
      <c r="AD1136" s="148">
        <v>3400</v>
      </c>
      <c r="AE1136" s="112"/>
      <c r="AF1136" s="112"/>
      <c r="AG1136" s="112" t="s">
        <v>781</v>
      </c>
      <c r="AH1136" s="147">
        <v>24.9</v>
      </c>
      <c r="AI1136" s="146">
        <v>7.76</v>
      </c>
      <c r="AJ1136" s="145">
        <v>67.2</v>
      </c>
      <c r="AK1136" s="116">
        <v>20.7</v>
      </c>
      <c r="AL1136" s="144">
        <v>2.0699999999999998</v>
      </c>
      <c r="AM1136" s="139">
        <v>8.31</v>
      </c>
      <c r="AN1136" s="116" t="s">
        <v>124</v>
      </c>
      <c r="AO1136" s="143">
        <v>22.8</v>
      </c>
      <c r="AP1136" s="119" t="s">
        <v>124</v>
      </c>
      <c r="AQ1136" s="139">
        <v>45.2</v>
      </c>
      <c r="AR1136" s="116">
        <v>54.7</v>
      </c>
      <c r="AS1136" s="142">
        <f t="shared" si="82"/>
        <v>0.82632541133455206</v>
      </c>
      <c r="AT1136" s="141">
        <v>0.56000000000000005</v>
      </c>
      <c r="AU1136" s="116" t="s">
        <v>124</v>
      </c>
      <c r="AV1136" s="116">
        <v>32.5</v>
      </c>
      <c r="AW1136" s="119">
        <v>50</v>
      </c>
      <c r="AX1136" s="140">
        <f t="shared" si="83"/>
        <v>5.3078400000000006</v>
      </c>
      <c r="AY1136" s="118">
        <v>82.1</v>
      </c>
      <c r="AZ1136" s="118">
        <v>8287</v>
      </c>
      <c r="BA1136" s="140">
        <f t="shared" si="84"/>
        <v>17.900000000000006</v>
      </c>
      <c r="BB1136" s="140">
        <f t="shared" si="85"/>
        <v>7.6979200000000008</v>
      </c>
      <c r="BC1136" s="118">
        <v>24.7</v>
      </c>
      <c r="BD1136" s="139">
        <f t="shared" si="86"/>
        <v>1.91672</v>
      </c>
      <c r="BE1136" s="118">
        <v>43.7</v>
      </c>
      <c r="BF1136" s="139">
        <f t="shared" si="87"/>
        <v>3.3911200000000004</v>
      </c>
      <c r="BG1136" s="118">
        <v>30.8</v>
      </c>
      <c r="BH1136" s="139">
        <f t="shared" si="88"/>
        <v>2.3900800000000002</v>
      </c>
      <c r="BI1136" s="139">
        <v>0.21</v>
      </c>
      <c r="BJ1136" s="117" t="s">
        <v>790</v>
      </c>
      <c r="BP1136" s="112"/>
      <c r="BQ1136" s="112"/>
      <c r="BR1136" s="112"/>
      <c r="BS1136" s="112"/>
      <c r="BT1136" s="112"/>
      <c r="BU1136" s="116"/>
      <c r="BV1136" s="138">
        <v>0.28100000000000003</v>
      </c>
      <c r="BX1136" s="137">
        <v>16.893972723273208</v>
      </c>
      <c r="BY1136" s="136">
        <v>0.25958399999999998</v>
      </c>
    </row>
    <row r="1137" spans="1:77">
      <c r="A1137" s="116">
        <v>390</v>
      </c>
      <c r="B1137" s="116">
        <f>COUNTIFS($D$2:D1137,D1137,$F$2:F1137,F1137)</f>
        <v>1</v>
      </c>
      <c r="C1137" s="189">
        <v>12058</v>
      </c>
      <c r="D1137" s="154" t="s">
        <v>83</v>
      </c>
      <c r="E1137" s="152" t="s">
        <v>877</v>
      </c>
      <c r="F1137" s="152">
        <v>8104064463</v>
      </c>
      <c r="G1137" s="152">
        <f t="shared" si="89"/>
        <v>38</v>
      </c>
      <c r="H1137" s="152" t="s">
        <v>874</v>
      </c>
      <c r="I1137" s="152" t="s">
        <v>876</v>
      </c>
      <c r="J1137" s="153" t="s">
        <v>812</v>
      </c>
      <c r="K1137" s="152" t="s">
        <v>670</v>
      </c>
      <c r="L1137" s="152">
        <v>23</v>
      </c>
      <c r="M1137" s="152" t="s">
        <v>872</v>
      </c>
      <c r="N1137" s="152" t="s">
        <v>843</v>
      </c>
      <c r="P1137" s="152" t="s">
        <v>851</v>
      </c>
      <c r="S1137" s="152"/>
      <c r="T1137" s="151" t="s">
        <v>820</v>
      </c>
      <c r="U1137" s="151"/>
      <c r="V1137" s="149" t="s">
        <v>819</v>
      </c>
      <c r="W1137" s="150"/>
      <c r="X1137" s="149"/>
      <c r="Y1137" s="149"/>
      <c r="Z1137" s="116"/>
      <c r="AA1137" s="116" t="s">
        <v>811</v>
      </c>
      <c r="AC1137" s="148">
        <v>42934</v>
      </c>
      <c r="AD1137" s="148">
        <v>987000</v>
      </c>
      <c r="AE1137" s="112"/>
      <c r="AF1137" s="112"/>
      <c r="AG1137" s="112" t="s">
        <v>781</v>
      </c>
      <c r="AH1137" s="147">
        <v>5.35</v>
      </c>
      <c r="AI1137" s="146">
        <v>4.46</v>
      </c>
      <c r="AJ1137" s="145">
        <v>90.2</v>
      </c>
      <c r="AK1137" s="116">
        <v>4.88</v>
      </c>
      <c r="AL1137" s="144">
        <v>0.14000000000000001</v>
      </c>
      <c r="AM1137" s="139">
        <v>2.56</v>
      </c>
      <c r="AN1137" s="116" t="s">
        <v>124</v>
      </c>
      <c r="AO1137" s="143">
        <v>7.95</v>
      </c>
      <c r="AP1137" s="119" t="s">
        <v>124</v>
      </c>
      <c r="AQ1137" s="139">
        <v>78.2</v>
      </c>
      <c r="AR1137" s="116">
        <v>21.9</v>
      </c>
      <c r="AS1137" s="142">
        <f t="shared" si="82"/>
        <v>3.5707762557077629</v>
      </c>
      <c r="AT1137" s="141">
        <v>0.22</v>
      </c>
      <c r="AU1137" s="116" t="s">
        <v>124</v>
      </c>
      <c r="AV1137" s="116">
        <v>12.4</v>
      </c>
      <c r="AW1137" s="119">
        <v>10.9</v>
      </c>
      <c r="AX1137" s="140">
        <f t="shared" si="83"/>
        <v>4.1299600000000005</v>
      </c>
      <c r="AY1137" s="118">
        <v>93</v>
      </c>
      <c r="AZ1137" s="118">
        <v>12617</v>
      </c>
      <c r="BA1137" s="140">
        <f t="shared" si="84"/>
        <v>7</v>
      </c>
      <c r="BB1137" s="140">
        <f t="shared" si="85"/>
        <v>4.4096020000000005</v>
      </c>
      <c r="BC1137" s="118">
        <v>45.5</v>
      </c>
      <c r="BD1137" s="139">
        <f t="shared" si="86"/>
        <v>2.0293000000000001</v>
      </c>
      <c r="BE1137" s="118">
        <v>47.1</v>
      </c>
      <c r="BF1137" s="139">
        <f t="shared" si="87"/>
        <v>2.10066</v>
      </c>
      <c r="BG1137" s="118">
        <v>6.27</v>
      </c>
      <c r="BH1137" s="139">
        <f t="shared" si="88"/>
        <v>0.279642</v>
      </c>
      <c r="BI1137" s="139">
        <v>0</v>
      </c>
      <c r="BJ1137" s="117" t="s">
        <v>778</v>
      </c>
      <c r="BP1137" s="112"/>
      <c r="BQ1137" s="112"/>
      <c r="BR1137" s="112"/>
      <c r="BS1137" s="112"/>
      <c r="BT1137" s="112"/>
      <c r="BU1137" s="116"/>
      <c r="BV1137" s="138">
        <v>42.933999999999997</v>
      </c>
      <c r="BX1137" s="137">
        <v>81.536011815475504</v>
      </c>
      <c r="BY1137" s="136">
        <v>42.991977599999998</v>
      </c>
    </row>
    <row r="1138" spans="1:77">
      <c r="A1138" s="116">
        <v>391</v>
      </c>
      <c r="B1138" s="116">
        <f>COUNTIFS($D$2:D1138,D1138,$F$2:F1138,F1138)</f>
        <v>2</v>
      </c>
      <c r="C1138" s="189">
        <v>12059</v>
      </c>
      <c r="D1138" s="154" t="s">
        <v>558</v>
      </c>
      <c r="E1138" s="152" t="s">
        <v>875</v>
      </c>
      <c r="F1138" s="152">
        <v>470508427</v>
      </c>
      <c r="G1138" s="152">
        <f t="shared" si="89"/>
        <v>72</v>
      </c>
      <c r="H1138" s="152" t="s">
        <v>874</v>
      </c>
      <c r="I1138" s="152" t="s">
        <v>873</v>
      </c>
      <c r="J1138" s="153" t="s">
        <v>812</v>
      </c>
      <c r="K1138" s="152" t="s">
        <v>670</v>
      </c>
      <c r="L1138" s="152">
        <v>8</v>
      </c>
      <c r="M1138" s="152" t="s">
        <v>872</v>
      </c>
      <c r="N1138" s="152" t="s">
        <v>409</v>
      </c>
      <c r="P1138" s="152" t="s">
        <v>851</v>
      </c>
      <c r="S1138" s="152"/>
      <c r="T1138" s="151" t="s">
        <v>820</v>
      </c>
      <c r="U1138" s="151"/>
      <c r="V1138" s="149" t="s">
        <v>819</v>
      </c>
      <c r="W1138" s="150"/>
      <c r="X1138" s="149"/>
      <c r="Y1138" s="149"/>
      <c r="Z1138" s="116"/>
      <c r="AA1138" s="116" t="s">
        <v>811</v>
      </c>
      <c r="AC1138" s="148">
        <v>2973</v>
      </c>
      <c r="AD1138" s="148">
        <v>23800</v>
      </c>
      <c r="AE1138" s="112"/>
      <c r="AF1138" s="112"/>
      <c r="AG1138" s="112" t="s">
        <v>777</v>
      </c>
      <c r="AH1138" s="147">
        <v>0.39</v>
      </c>
      <c r="AI1138" s="146">
        <v>39.299999999999997</v>
      </c>
      <c r="AJ1138" s="145">
        <v>60</v>
      </c>
      <c r="AK1138" s="116">
        <v>0.27</v>
      </c>
      <c r="AL1138" s="144">
        <v>7.5999999999999998E-2</v>
      </c>
      <c r="AM1138" s="139">
        <v>19.600000000000001</v>
      </c>
      <c r="AN1138" s="116" t="s">
        <v>124</v>
      </c>
      <c r="AO1138" s="122">
        <v>9.09</v>
      </c>
      <c r="AP1138" s="119" t="s">
        <v>124</v>
      </c>
      <c r="AQ1138" s="139">
        <v>70.400000000000006</v>
      </c>
      <c r="AR1138" s="116">
        <v>29.6</v>
      </c>
      <c r="AS1138" s="142">
        <f t="shared" si="82"/>
        <v>2.3783783783783785</v>
      </c>
      <c r="AT1138" s="141">
        <v>1.7000000000000001E-2</v>
      </c>
      <c r="AU1138" s="116" t="s">
        <v>124</v>
      </c>
      <c r="AV1138" s="116">
        <v>8.41</v>
      </c>
      <c r="AW1138" s="119">
        <v>8.89</v>
      </c>
      <c r="AX1138" s="140">
        <f t="shared" si="83"/>
        <v>38.317499999999995</v>
      </c>
      <c r="AY1138" s="118">
        <v>99.7</v>
      </c>
      <c r="AZ1138" s="118">
        <v>11692</v>
      </c>
      <c r="BA1138" s="140">
        <f t="shared" si="84"/>
        <v>0.29999999999999716</v>
      </c>
      <c r="BB1138" s="140">
        <f t="shared" si="85"/>
        <v>39.197819999999993</v>
      </c>
      <c r="BC1138" s="118">
        <v>55.2</v>
      </c>
      <c r="BD1138" s="139">
        <f t="shared" si="86"/>
        <v>21.6936</v>
      </c>
      <c r="BE1138" s="118">
        <v>42.3</v>
      </c>
      <c r="BF1138" s="139">
        <f t="shared" si="87"/>
        <v>16.623899999999999</v>
      </c>
      <c r="BG1138" s="118">
        <v>2.2400000000000002</v>
      </c>
      <c r="BH1138" s="139">
        <f t="shared" si="88"/>
        <v>0.88031999999999999</v>
      </c>
      <c r="BI1138" s="139">
        <v>0</v>
      </c>
      <c r="BJ1138" s="117" t="s">
        <v>786</v>
      </c>
      <c r="BP1138" s="112"/>
      <c r="BQ1138" s="112"/>
      <c r="BR1138" s="112"/>
      <c r="BS1138" s="112"/>
      <c r="BT1138" s="112"/>
      <c r="BU1138" s="116"/>
      <c r="BV1138" s="138">
        <v>2.9729999999999999</v>
      </c>
      <c r="BX1138" s="137">
        <v>28.138172098283128</v>
      </c>
      <c r="BY1138" s="136">
        <v>2.9603391999999999</v>
      </c>
    </row>
    <row r="1139" spans="1:77">
      <c r="A1139" s="116">
        <v>392</v>
      </c>
      <c r="B1139" s="116">
        <f>COUNTIFS($D$2:D1139,D1139,$F$2:F1139,F1139)</f>
        <v>1</v>
      </c>
      <c r="C1139" s="189">
        <v>12074</v>
      </c>
      <c r="D1139" s="154" t="s">
        <v>871</v>
      </c>
      <c r="E1139" s="152" t="s">
        <v>870</v>
      </c>
      <c r="F1139" s="152">
        <v>6457281809</v>
      </c>
      <c r="G1139" s="152">
        <f t="shared" si="89"/>
        <v>55</v>
      </c>
      <c r="H1139" s="152" t="s">
        <v>862</v>
      </c>
      <c r="I1139" s="152" t="s">
        <v>869</v>
      </c>
      <c r="J1139" s="153" t="s">
        <v>812</v>
      </c>
      <c r="K1139" s="152" t="s">
        <v>670</v>
      </c>
      <c r="L1139" s="152">
        <v>7</v>
      </c>
      <c r="M1139" s="152" t="s">
        <v>868</v>
      </c>
      <c r="N1139" s="152" t="s">
        <v>409</v>
      </c>
      <c r="P1139" s="152" t="s">
        <v>851</v>
      </c>
      <c r="S1139" s="152"/>
      <c r="T1139" s="151"/>
      <c r="U1139" s="151"/>
      <c r="V1139" s="191" t="s">
        <v>867</v>
      </c>
      <c r="W1139" s="190"/>
      <c r="X1139" s="149"/>
      <c r="Y1139" s="149"/>
      <c r="Z1139" s="116"/>
      <c r="AA1139" s="116" t="s">
        <v>842</v>
      </c>
      <c r="AC1139" s="148">
        <v>65</v>
      </c>
      <c r="AD1139" s="148">
        <v>400</v>
      </c>
      <c r="AE1139" s="112"/>
      <c r="AF1139" s="112"/>
      <c r="AG1139" s="112" t="s">
        <v>781</v>
      </c>
      <c r="AH1139" s="147">
        <v>51.2</v>
      </c>
      <c r="AI1139" s="146">
        <v>47.3</v>
      </c>
      <c r="AJ1139" s="145">
        <v>0.67</v>
      </c>
      <c r="AK1139" s="116">
        <v>47.6</v>
      </c>
      <c r="AL1139" s="144">
        <v>1.33</v>
      </c>
      <c r="AM1139" s="139">
        <v>2.59</v>
      </c>
      <c r="AN1139" s="116" t="s">
        <v>124</v>
      </c>
      <c r="AO1139" s="122">
        <v>13.1</v>
      </c>
      <c r="AP1139" s="119" t="s">
        <v>124</v>
      </c>
      <c r="AQ1139" s="139">
        <v>49.7</v>
      </c>
      <c r="AR1139" s="116">
        <v>50.3</v>
      </c>
      <c r="AS1139" s="142">
        <f t="shared" si="82"/>
        <v>0.98807157057654083</v>
      </c>
      <c r="AT1139" s="141">
        <v>0.16</v>
      </c>
      <c r="AU1139" s="116" t="s">
        <v>124</v>
      </c>
      <c r="AV1139" s="116">
        <v>18.399999999999999</v>
      </c>
      <c r="AW1139" s="119">
        <v>28.8</v>
      </c>
      <c r="AX1139" s="140">
        <f t="shared" si="83"/>
        <v>21.346489999999996</v>
      </c>
      <c r="AY1139" s="118">
        <v>94.1</v>
      </c>
      <c r="AZ1139" s="118">
        <v>4703</v>
      </c>
      <c r="BA1139" s="140">
        <f t="shared" si="84"/>
        <v>5.9000000000000057</v>
      </c>
      <c r="BB1139" s="140">
        <f t="shared" si="85"/>
        <v>46.841189999999997</v>
      </c>
      <c r="BC1139" s="118">
        <v>7.33</v>
      </c>
      <c r="BD1139" s="139">
        <f t="shared" si="86"/>
        <v>3.4670900000000002</v>
      </c>
      <c r="BE1139" s="118">
        <v>37.799999999999997</v>
      </c>
      <c r="BF1139" s="139">
        <f t="shared" si="87"/>
        <v>17.879399999999997</v>
      </c>
      <c r="BG1139" s="118">
        <v>53.9</v>
      </c>
      <c r="BH1139" s="139">
        <f t="shared" si="88"/>
        <v>25.494699999999998</v>
      </c>
      <c r="BI1139" s="139">
        <v>0.5</v>
      </c>
      <c r="BJ1139" s="117" t="s">
        <v>173</v>
      </c>
      <c r="BP1139" s="112"/>
      <c r="BQ1139" s="112"/>
      <c r="BR1139" s="112"/>
      <c r="BS1139" s="112"/>
      <c r="BT1139" s="112"/>
      <c r="BU1139" s="116"/>
      <c r="BV1139" s="138">
        <v>6.5000000000000002E-2</v>
      </c>
      <c r="BX1139" s="137">
        <v>17.569226572091122</v>
      </c>
      <c r="BY1139" s="136">
        <v>5.8045866666666675E-2</v>
      </c>
    </row>
    <row r="1140" spans="1:77">
      <c r="A1140" s="116">
        <v>393</v>
      </c>
      <c r="B1140" s="116">
        <f>COUNTIFS($D$2:D1140,D1140,$F$2:F1140,F1140)</f>
        <v>1</v>
      </c>
      <c r="C1140" s="189">
        <v>12075</v>
      </c>
      <c r="D1140" s="154" t="s">
        <v>866</v>
      </c>
      <c r="E1140" s="152" t="s">
        <v>865</v>
      </c>
      <c r="F1140" s="152">
        <v>6852241528</v>
      </c>
      <c r="G1140" s="152">
        <f t="shared" si="89"/>
        <v>51</v>
      </c>
      <c r="H1140" s="152" t="s">
        <v>862</v>
      </c>
      <c r="I1140" s="152" t="s">
        <v>55</v>
      </c>
      <c r="J1140" s="153" t="s">
        <v>812</v>
      </c>
      <c r="K1140" s="152" t="s">
        <v>670</v>
      </c>
      <c r="L1140" s="152">
        <v>6</v>
      </c>
      <c r="M1140" s="152">
        <v>1</v>
      </c>
      <c r="N1140" s="152" t="s">
        <v>843</v>
      </c>
      <c r="P1140" s="152" t="s">
        <v>851</v>
      </c>
      <c r="S1140" s="152"/>
      <c r="T1140" s="151" t="s">
        <v>820</v>
      </c>
      <c r="U1140" s="151"/>
      <c r="V1140" s="149" t="s">
        <v>819</v>
      </c>
      <c r="W1140" s="150"/>
      <c r="X1140" s="149"/>
      <c r="Y1140" s="149"/>
      <c r="Z1140" s="116"/>
      <c r="AA1140" s="116" t="s">
        <v>842</v>
      </c>
      <c r="AC1140" s="148">
        <v>146</v>
      </c>
      <c r="AD1140" s="148">
        <v>800</v>
      </c>
      <c r="AE1140" s="112"/>
      <c r="AF1140" s="112"/>
      <c r="AG1140" s="112" t="s">
        <v>777</v>
      </c>
      <c r="AH1140" s="147">
        <v>11.6</v>
      </c>
      <c r="AI1140" s="146">
        <v>44.6</v>
      </c>
      <c r="AJ1140" s="145">
        <v>42.9</v>
      </c>
      <c r="AK1140" s="116">
        <v>9.33</v>
      </c>
      <c r="AL1140" s="144">
        <v>0.95</v>
      </c>
      <c r="AM1140" s="139">
        <v>8.17</v>
      </c>
      <c r="AN1140" s="116" t="s">
        <v>124</v>
      </c>
      <c r="AO1140" s="143">
        <v>4.6399999999999997</v>
      </c>
      <c r="AP1140" s="119" t="s">
        <v>124</v>
      </c>
      <c r="AQ1140" s="139">
        <v>55.8</v>
      </c>
      <c r="AR1140" s="116">
        <v>44.2</v>
      </c>
      <c r="AS1140" s="142">
        <f t="shared" si="82"/>
        <v>1.2624434389140271</v>
      </c>
      <c r="AT1140" s="141">
        <v>0.2</v>
      </c>
      <c r="AU1140" s="116" t="s">
        <v>124</v>
      </c>
      <c r="AV1140" s="116">
        <v>0.78</v>
      </c>
      <c r="AW1140" s="119">
        <v>6.59</v>
      </c>
      <c r="AX1140" s="140">
        <f t="shared" si="83"/>
        <v>23.058199999999999</v>
      </c>
      <c r="AY1140" s="118">
        <v>84</v>
      </c>
      <c r="AZ1140" s="118">
        <v>3005</v>
      </c>
      <c r="BA1140" s="140">
        <f t="shared" si="84"/>
        <v>16</v>
      </c>
      <c r="BB1140" s="140">
        <f t="shared" si="85"/>
        <v>44.3324</v>
      </c>
      <c r="BC1140" s="118">
        <v>24.3</v>
      </c>
      <c r="BD1140" s="139">
        <f t="shared" si="86"/>
        <v>10.8378</v>
      </c>
      <c r="BE1140" s="118">
        <v>27.4</v>
      </c>
      <c r="BF1140" s="139">
        <f t="shared" si="87"/>
        <v>12.2204</v>
      </c>
      <c r="BG1140" s="118">
        <v>47.7</v>
      </c>
      <c r="BH1140" s="139">
        <f t="shared" si="88"/>
        <v>21.2742</v>
      </c>
      <c r="BI1140" s="139">
        <v>0.32</v>
      </c>
      <c r="BJ1140" s="117" t="s">
        <v>789</v>
      </c>
      <c r="BP1140" s="112"/>
      <c r="BQ1140" s="112"/>
      <c r="BR1140" s="112"/>
      <c r="BS1140" s="112"/>
      <c r="BT1140" s="112"/>
      <c r="BU1140" s="116"/>
      <c r="BV1140" s="138">
        <v>0.14599999999999999</v>
      </c>
      <c r="BX1140" s="137">
        <v>25.216346153846153</v>
      </c>
      <c r="BY1140" s="136">
        <v>0.14182479999999997</v>
      </c>
    </row>
    <row r="1141" spans="1:77">
      <c r="A1141" s="116">
        <v>394</v>
      </c>
      <c r="B1141" s="116">
        <f>COUNTIFS($D$2:D1141,D1141,$F$2:F1141,F1141)</f>
        <v>1</v>
      </c>
      <c r="C1141" s="189">
        <v>12076</v>
      </c>
      <c r="D1141" s="154" t="s">
        <v>864</v>
      </c>
      <c r="E1141" s="152" t="s">
        <v>831</v>
      </c>
      <c r="F1141" s="152">
        <v>445510439</v>
      </c>
      <c r="G1141" s="152">
        <f t="shared" si="89"/>
        <v>75</v>
      </c>
      <c r="H1141" s="152" t="s">
        <v>862</v>
      </c>
      <c r="I1141" s="152" t="s">
        <v>60</v>
      </c>
      <c r="J1141" s="153" t="s">
        <v>812</v>
      </c>
      <c r="K1141" s="152" t="s">
        <v>670</v>
      </c>
      <c r="L1141" s="152">
        <v>11</v>
      </c>
      <c r="M1141" s="152" t="s">
        <v>828</v>
      </c>
      <c r="N1141" s="152" t="s">
        <v>409</v>
      </c>
      <c r="P1141" s="152" t="s">
        <v>851</v>
      </c>
      <c r="S1141" s="152"/>
      <c r="T1141" s="151" t="s">
        <v>820</v>
      </c>
      <c r="U1141" s="151"/>
      <c r="V1141" s="149" t="s">
        <v>819</v>
      </c>
      <c r="W1141" s="150"/>
      <c r="X1141" s="149"/>
      <c r="Y1141" s="149"/>
      <c r="Z1141" s="116"/>
      <c r="AA1141" s="116" t="s">
        <v>842</v>
      </c>
      <c r="AC1141" s="148">
        <v>10857</v>
      </c>
      <c r="AD1141" s="148">
        <v>119000</v>
      </c>
      <c r="AE1141" s="112"/>
      <c r="AF1141" s="112"/>
      <c r="AG1141" s="112" t="s">
        <v>781</v>
      </c>
      <c r="AH1141" s="147">
        <v>0.3</v>
      </c>
      <c r="AI1141" s="146">
        <v>18.5</v>
      </c>
      <c r="AJ1141" s="145">
        <v>80.7</v>
      </c>
      <c r="AK1141" s="116">
        <v>0.2</v>
      </c>
      <c r="AL1141" s="144">
        <v>0</v>
      </c>
      <c r="AM1141" s="139">
        <v>3.5</v>
      </c>
      <c r="AN1141" s="116" t="s">
        <v>124</v>
      </c>
      <c r="AO1141" s="143" t="s">
        <v>124</v>
      </c>
      <c r="AP1141" s="119" t="s">
        <v>124</v>
      </c>
      <c r="AQ1141" s="139">
        <v>79.900000000000006</v>
      </c>
      <c r="AR1141" s="116">
        <v>20.100000000000001</v>
      </c>
      <c r="AS1141" s="142">
        <f t="shared" si="82"/>
        <v>3.9751243781094527</v>
      </c>
      <c r="AT1141" s="141">
        <v>0</v>
      </c>
      <c r="AU1141" s="116" t="s">
        <v>124</v>
      </c>
      <c r="AV1141" s="116">
        <v>9.9</v>
      </c>
      <c r="AW1141" s="119">
        <v>35.700000000000003</v>
      </c>
      <c r="AX1141" s="140">
        <f t="shared" si="83"/>
        <v>17.4085</v>
      </c>
      <c r="AY1141" s="118">
        <v>75.599999999999994</v>
      </c>
      <c r="AZ1141" s="118">
        <v>7336</v>
      </c>
      <c r="BA1141" s="140">
        <f t="shared" si="84"/>
        <v>24.400000000000006</v>
      </c>
      <c r="BB1141" s="140">
        <f t="shared" si="85"/>
        <v>18.296500000000002</v>
      </c>
      <c r="BC1141" s="118">
        <v>35.5</v>
      </c>
      <c r="BD1141" s="139">
        <f t="shared" si="86"/>
        <v>6.5674999999999999</v>
      </c>
      <c r="BE1141" s="118">
        <v>58.6</v>
      </c>
      <c r="BF1141" s="139">
        <f t="shared" si="87"/>
        <v>10.841000000000001</v>
      </c>
      <c r="BG1141" s="118">
        <v>4.8</v>
      </c>
      <c r="BH1141" s="139">
        <f t="shared" si="88"/>
        <v>0.88800000000000001</v>
      </c>
      <c r="BI1141" s="139">
        <v>2.48E-3</v>
      </c>
      <c r="BJ1141" s="117" t="s">
        <v>784</v>
      </c>
      <c r="BP1141" s="112"/>
      <c r="BQ1141" s="112"/>
      <c r="BR1141" s="112"/>
      <c r="BS1141" s="112"/>
      <c r="BT1141" s="112"/>
      <c r="BU1141" s="116"/>
      <c r="BV1141" s="138">
        <v>10.856999999999999</v>
      </c>
      <c r="BX1141" s="137">
        <v>94.657567861274373</v>
      </c>
      <c r="BY1141" s="136">
        <v>10.952146400000002</v>
      </c>
    </row>
    <row r="1142" spans="1:77">
      <c r="A1142" s="116">
        <v>395</v>
      </c>
      <c r="B1142" s="116">
        <f>COUNTIFS($D$2:D1142,D1142,$F$2:F1142,F1142)</f>
        <v>1</v>
      </c>
      <c r="C1142" s="189">
        <v>12077</v>
      </c>
      <c r="D1142" s="154" t="s">
        <v>863</v>
      </c>
      <c r="E1142" s="152" t="s">
        <v>826</v>
      </c>
      <c r="F1142" s="152">
        <v>5507031552</v>
      </c>
      <c r="G1142" s="152">
        <f t="shared" si="89"/>
        <v>64</v>
      </c>
      <c r="H1142" s="152" t="s">
        <v>862</v>
      </c>
      <c r="I1142" s="152" t="s">
        <v>861</v>
      </c>
      <c r="J1142" s="153" t="s">
        <v>812</v>
      </c>
      <c r="K1142" s="152" t="s">
        <v>670</v>
      </c>
      <c r="L1142" s="152">
        <v>8</v>
      </c>
      <c r="M1142" s="152" t="s">
        <v>860</v>
      </c>
      <c r="N1142" s="152" t="s">
        <v>409</v>
      </c>
      <c r="P1142" s="152" t="s">
        <v>851</v>
      </c>
      <c r="S1142" s="152"/>
      <c r="T1142" s="151" t="s">
        <v>820</v>
      </c>
      <c r="U1142" s="151"/>
      <c r="V1142" s="149" t="s">
        <v>819</v>
      </c>
      <c r="W1142" s="150"/>
      <c r="X1142" s="149"/>
      <c r="Y1142" s="149"/>
      <c r="Z1142" s="116"/>
      <c r="AA1142" s="116" t="s">
        <v>842</v>
      </c>
      <c r="AC1142" s="148">
        <v>135</v>
      </c>
      <c r="AD1142" s="148">
        <v>1000</v>
      </c>
      <c r="AE1142" s="112"/>
      <c r="AF1142" s="112"/>
      <c r="AG1142" s="112" t="s">
        <v>777</v>
      </c>
      <c r="AH1142" s="147">
        <v>39.9</v>
      </c>
      <c r="AI1142" s="146">
        <v>51.3</v>
      </c>
      <c r="AJ1142" s="145">
        <v>8.84</v>
      </c>
      <c r="AK1142" s="116">
        <v>23.8</v>
      </c>
      <c r="AL1142" s="144">
        <v>13.4</v>
      </c>
      <c r="AM1142" s="139">
        <v>33.6</v>
      </c>
      <c r="AN1142" s="116" t="s">
        <v>124</v>
      </c>
      <c r="AO1142" s="143">
        <v>6.02</v>
      </c>
      <c r="AP1142" s="119" t="s">
        <v>124</v>
      </c>
      <c r="AQ1142" s="139">
        <v>61.1</v>
      </c>
      <c r="AR1142" s="116">
        <v>38.9</v>
      </c>
      <c r="AS1142" s="142">
        <f t="shared" si="82"/>
        <v>1.5706940874035991</v>
      </c>
      <c r="AT1142" s="141">
        <v>0.55000000000000004</v>
      </c>
      <c r="AU1142" s="116" t="s">
        <v>124</v>
      </c>
      <c r="AV1142" s="116">
        <v>24.2</v>
      </c>
      <c r="AW1142" s="119">
        <v>19.600000000000001</v>
      </c>
      <c r="AX1142" s="140">
        <f t="shared" si="83"/>
        <v>21.4434</v>
      </c>
      <c r="AY1142" s="118">
        <v>78.3</v>
      </c>
      <c r="AZ1142" s="118">
        <v>6377</v>
      </c>
      <c r="BA1142" s="140">
        <f t="shared" si="84"/>
        <v>21.700000000000003</v>
      </c>
      <c r="BB1142" s="140">
        <f t="shared" si="85"/>
        <v>50.787000000000006</v>
      </c>
      <c r="BC1142" s="118">
        <v>19.100000000000001</v>
      </c>
      <c r="BD1142" s="139">
        <f t="shared" si="86"/>
        <v>9.7983000000000011</v>
      </c>
      <c r="BE1142" s="118">
        <v>22.7</v>
      </c>
      <c r="BF1142" s="139">
        <f t="shared" si="87"/>
        <v>11.645099999999999</v>
      </c>
      <c r="BG1142" s="118">
        <v>57.2</v>
      </c>
      <c r="BH1142" s="139">
        <f t="shared" si="88"/>
        <v>29.343600000000002</v>
      </c>
      <c r="BI1142" s="139">
        <v>0.89</v>
      </c>
      <c r="BJ1142" s="117" t="s">
        <v>792</v>
      </c>
      <c r="BP1142" s="112"/>
      <c r="BQ1142" s="112"/>
      <c r="BR1142" s="112"/>
      <c r="BS1142" s="112"/>
      <c r="BT1142" s="112"/>
      <c r="BU1142" s="116"/>
      <c r="BV1142" s="138">
        <v>0.13500000000000001</v>
      </c>
      <c r="BX1142" s="137">
        <v>6.5349544072948325</v>
      </c>
      <c r="BY1142" s="136">
        <v>0.11820986666666668</v>
      </c>
    </row>
    <row r="1143" spans="1:77">
      <c r="A1143" s="116">
        <v>396</v>
      </c>
      <c r="B1143" s="116">
        <f>COUNTIFS($D$2:D1143,D1143,$F$2:F1143,F1143)</f>
        <v>1</v>
      </c>
      <c r="C1143" s="189">
        <v>12084</v>
      </c>
      <c r="D1143" s="154" t="s">
        <v>859</v>
      </c>
      <c r="E1143" s="152" t="s">
        <v>838</v>
      </c>
      <c r="F1143" s="152">
        <v>450416416</v>
      </c>
      <c r="G1143" s="152">
        <f t="shared" si="89"/>
        <v>74</v>
      </c>
      <c r="H1143" s="152" t="s">
        <v>853</v>
      </c>
      <c r="I1143" s="152" t="s">
        <v>858</v>
      </c>
      <c r="J1143" s="153" t="s">
        <v>812</v>
      </c>
      <c r="K1143" s="152" t="s">
        <v>670</v>
      </c>
      <c r="L1143" s="152">
        <v>12</v>
      </c>
      <c r="M1143" s="152" t="s">
        <v>857</v>
      </c>
      <c r="N1143" s="152" t="s">
        <v>856</v>
      </c>
      <c r="P1143" s="152" t="s">
        <v>851</v>
      </c>
      <c r="S1143" s="152"/>
      <c r="T1143" s="151" t="s">
        <v>820</v>
      </c>
      <c r="U1143" s="151"/>
      <c r="V1143" s="149" t="s">
        <v>819</v>
      </c>
      <c r="W1143" s="150"/>
      <c r="X1143" s="149"/>
      <c r="Y1143" s="149"/>
      <c r="Z1143" s="116"/>
      <c r="AA1143" s="116" t="s">
        <v>811</v>
      </c>
      <c r="AC1143" s="148">
        <v>123</v>
      </c>
      <c r="AD1143" s="148">
        <v>1500</v>
      </c>
      <c r="AE1143" s="112"/>
      <c r="AF1143" s="112"/>
      <c r="AG1143" s="112" t="s">
        <v>855</v>
      </c>
      <c r="AH1143" s="147" t="s">
        <v>124</v>
      </c>
      <c r="AI1143" s="146" t="s">
        <v>124</v>
      </c>
      <c r="AJ1143" s="145" t="s">
        <v>124</v>
      </c>
      <c r="AK1143" s="116" t="s">
        <v>124</v>
      </c>
      <c r="AL1143" s="116" t="s">
        <v>124</v>
      </c>
      <c r="AM1143" s="116" t="s">
        <v>124</v>
      </c>
      <c r="AN1143" s="116" t="s">
        <v>124</v>
      </c>
      <c r="AO1143" s="139" t="s">
        <v>124</v>
      </c>
      <c r="AP1143" s="116" t="s">
        <v>124</v>
      </c>
      <c r="AQ1143" s="116" t="s">
        <v>124</v>
      </c>
      <c r="AR1143" s="116" t="s">
        <v>124</v>
      </c>
      <c r="AS1143" s="142" t="s">
        <v>124</v>
      </c>
      <c r="AT1143" s="116" t="s">
        <v>124</v>
      </c>
      <c r="AU1143" s="116" t="s">
        <v>124</v>
      </c>
      <c r="AV1143" s="116" t="s">
        <v>124</v>
      </c>
      <c r="AW1143" s="116" t="s">
        <v>124</v>
      </c>
      <c r="AX1143" s="116" t="s">
        <v>124</v>
      </c>
      <c r="AY1143" s="116" t="s">
        <v>124</v>
      </c>
      <c r="AZ1143" s="116" t="s">
        <v>124</v>
      </c>
      <c r="BA1143" s="116" t="s">
        <v>124</v>
      </c>
      <c r="BB1143" s="116" t="s">
        <v>124</v>
      </c>
      <c r="BC1143" s="116" t="s">
        <v>124</v>
      </c>
      <c r="BD1143" s="116" t="s">
        <v>124</v>
      </c>
      <c r="BE1143" s="116" t="s">
        <v>124</v>
      </c>
      <c r="BF1143" s="116" t="s">
        <v>124</v>
      </c>
      <c r="BG1143" s="116" t="s">
        <v>124</v>
      </c>
      <c r="BH1143" s="116" t="s">
        <v>124</v>
      </c>
      <c r="BI1143" s="139" t="s">
        <v>124</v>
      </c>
      <c r="BJ1143" s="117" t="s">
        <v>124</v>
      </c>
      <c r="BP1143" s="112"/>
      <c r="BQ1143" s="112"/>
      <c r="BR1143" s="112"/>
      <c r="BS1143" s="112"/>
      <c r="BT1143" s="112"/>
      <c r="BU1143" s="116"/>
      <c r="BV1143" s="138">
        <v>0.123</v>
      </c>
      <c r="BX1143" s="137">
        <v>4.043973301923832</v>
      </c>
      <c r="BY1143" s="136">
        <v>0.12873214698405364</v>
      </c>
    </row>
    <row r="1144" spans="1:77">
      <c r="A1144" s="116">
        <v>397</v>
      </c>
      <c r="B1144" s="116">
        <f>COUNTIFS($D$2:D1144,D1144,$F$2:F1144,F1144)</f>
        <v>1</v>
      </c>
      <c r="C1144" s="189">
        <v>12085</v>
      </c>
      <c r="D1144" s="154" t="s">
        <v>103</v>
      </c>
      <c r="E1144" s="152" t="s">
        <v>854</v>
      </c>
      <c r="F1144" s="152">
        <v>5607160449</v>
      </c>
      <c r="G1144" s="152">
        <f t="shared" si="89"/>
        <v>63</v>
      </c>
      <c r="H1144" s="152" t="s">
        <v>853</v>
      </c>
      <c r="I1144" s="152" t="s">
        <v>852</v>
      </c>
      <c r="J1144" s="153" t="s">
        <v>812</v>
      </c>
      <c r="K1144" s="152" t="s">
        <v>670</v>
      </c>
      <c r="L1144" s="152">
        <v>7</v>
      </c>
      <c r="M1144" s="152" t="s">
        <v>828</v>
      </c>
      <c r="N1144" s="152" t="s">
        <v>843</v>
      </c>
      <c r="P1144" s="152" t="s">
        <v>851</v>
      </c>
      <c r="S1144" s="152"/>
      <c r="T1144" s="151" t="s">
        <v>820</v>
      </c>
      <c r="U1144" s="151"/>
      <c r="V1144" s="149" t="s">
        <v>819</v>
      </c>
      <c r="W1144" s="150"/>
      <c r="X1144" s="149"/>
      <c r="Y1144" s="149"/>
      <c r="Z1144" s="116"/>
      <c r="AA1144" s="116" t="s">
        <v>811</v>
      </c>
      <c r="AC1144" s="148">
        <v>50595</v>
      </c>
      <c r="AD1144" s="148">
        <v>354000</v>
      </c>
      <c r="AE1144" s="112"/>
      <c r="AF1144" s="112"/>
      <c r="AG1144" s="112" t="s">
        <v>781</v>
      </c>
      <c r="AH1144" s="147">
        <v>0.49</v>
      </c>
      <c r="AI1144" s="146">
        <v>3.4</v>
      </c>
      <c r="AJ1144" s="145">
        <v>96</v>
      </c>
      <c r="AK1144" s="116">
        <v>0.43</v>
      </c>
      <c r="AL1144" s="144">
        <v>2.1000000000000001E-2</v>
      </c>
      <c r="AM1144" s="139">
        <v>4.42</v>
      </c>
      <c r="AN1144" s="116" t="s">
        <v>124</v>
      </c>
      <c r="AO1144" s="143">
        <v>3.39</v>
      </c>
      <c r="AP1144" s="119" t="s">
        <v>124</v>
      </c>
      <c r="AQ1144" s="139">
        <v>84.6</v>
      </c>
      <c r="AR1144" s="116">
        <v>15.4</v>
      </c>
      <c r="AS1144" s="142">
        <f>AQ1144/AR1144</f>
        <v>5.4935064935064934</v>
      </c>
      <c r="AT1144" s="141">
        <v>7.2700000000000004E-3</v>
      </c>
      <c r="AU1144" s="116" t="s">
        <v>124</v>
      </c>
      <c r="AV1144" s="116">
        <v>12.6</v>
      </c>
      <c r="AW1144" s="119">
        <v>20.2</v>
      </c>
      <c r="AX1144" s="140">
        <f>BD1144+BF1144</f>
        <v>2.9512</v>
      </c>
      <c r="AY1144" s="118">
        <v>96.6</v>
      </c>
      <c r="AZ1144" s="118">
        <v>11727</v>
      </c>
      <c r="BA1144" s="140">
        <f>100-AY1144</f>
        <v>3.4000000000000057</v>
      </c>
      <c r="BB1144" s="140">
        <f>BD1144+BF1144+BH1144</f>
        <v>3.3694000000000002</v>
      </c>
      <c r="BC1144" s="118">
        <v>26.6</v>
      </c>
      <c r="BD1144" s="139">
        <f>BC1144*AI1144/100</f>
        <v>0.90439999999999998</v>
      </c>
      <c r="BE1144" s="118">
        <v>60.2</v>
      </c>
      <c r="BF1144" s="139">
        <f>BE1144*AI1144/100</f>
        <v>2.0468000000000002</v>
      </c>
      <c r="BG1144" s="118">
        <v>12.3</v>
      </c>
      <c r="BH1144" s="139">
        <f>BG1144*AI1144/100</f>
        <v>0.41820000000000002</v>
      </c>
      <c r="BI1144" s="139">
        <v>9.7599999999999996E-3</v>
      </c>
      <c r="BJ1144" s="117" t="s">
        <v>778</v>
      </c>
      <c r="BP1144" s="112"/>
      <c r="BQ1144" s="112"/>
      <c r="BR1144" s="112"/>
      <c r="BS1144" s="112"/>
      <c r="BT1144" s="112"/>
      <c r="BU1144" s="116"/>
      <c r="BV1144" s="138">
        <v>50.594999999999999</v>
      </c>
      <c r="BX1144" s="137">
        <v>97.687324364958798</v>
      </c>
      <c r="BY1144" s="136">
        <v>50.335365599999996</v>
      </c>
    </row>
    <row r="1145" spans="1:77" s="162" customFormat="1" ht="15.75" thickBot="1">
      <c r="A1145" s="166">
        <v>398</v>
      </c>
      <c r="B1145" s="166">
        <f>COUNTIFS($D$2:D1145,D1145,$F$2:F1145,F1145)</f>
        <v>1</v>
      </c>
      <c r="C1145" s="188">
        <v>12092</v>
      </c>
      <c r="D1145" s="187" t="s">
        <v>850</v>
      </c>
      <c r="E1145" s="184" t="s">
        <v>849</v>
      </c>
      <c r="F1145" s="184" t="s">
        <v>848</v>
      </c>
      <c r="G1145" s="184">
        <f t="shared" si="89"/>
        <v>62</v>
      </c>
      <c r="H1145" s="184" t="s">
        <v>847</v>
      </c>
      <c r="I1145" s="184" t="s">
        <v>846</v>
      </c>
      <c r="J1145" s="186" t="s">
        <v>812</v>
      </c>
      <c r="K1145" s="184" t="s">
        <v>670</v>
      </c>
      <c r="L1145" s="184" t="s">
        <v>845</v>
      </c>
      <c r="M1145" s="184" t="s">
        <v>844</v>
      </c>
      <c r="N1145" s="184" t="s">
        <v>843</v>
      </c>
      <c r="O1145" s="166"/>
      <c r="P1145" s="184" t="s">
        <v>821</v>
      </c>
      <c r="Q1145" s="185"/>
      <c r="R1145" s="185"/>
      <c r="S1145" s="184"/>
      <c r="T1145" s="183" t="s">
        <v>820</v>
      </c>
      <c r="U1145" s="183"/>
      <c r="V1145" s="181" t="s">
        <v>819</v>
      </c>
      <c r="W1145" s="182"/>
      <c r="X1145" s="181"/>
      <c r="Y1145" s="181"/>
      <c r="Z1145" s="166"/>
      <c r="AA1145" s="166" t="s">
        <v>842</v>
      </c>
      <c r="AB1145" s="180"/>
      <c r="AC1145" s="179">
        <v>86</v>
      </c>
      <c r="AD1145" s="179">
        <v>2400</v>
      </c>
      <c r="AG1145" s="162" t="s">
        <v>781</v>
      </c>
      <c r="AH1145" s="178"/>
      <c r="AI1145" s="177"/>
      <c r="AJ1145" s="176"/>
      <c r="AK1145" s="166"/>
      <c r="AL1145" s="175"/>
      <c r="AM1145" s="168"/>
      <c r="AN1145" s="166" t="s">
        <v>124</v>
      </c>
      <c r="AO1145" s="174"/>
      <c r="AP1145" s="171" t="s">
        <v>124</v>
      </c>
      <c r="AQ1145" s="168"/>
      <c r="AR1145" s="166"/>
      <c r="AS1145" s="173"/>
      <c r="AT1145" s="172"/>
      <c r="AU1145" s="166" t="s">
        <v>124</v>
      </c>
      <c r="AV1145" s="166"/>
      <c r="AW1145" s="171"/>
      <c r="AX1145" s="170"/>
      <c r="AY1145" s="169"/>
      <c r="AZ1145" s="169"/>
      <c r="BA1145" s="170"/>
      <c r="BB1145" s="170"/>
      <c r="BC1145" s="169"/>
      <c r="BD1145" s="168"/>
      <c r="BE1145" s="169"/>
      <c r="BF1145" s="168"/>
      <c r="BG1145" s="169"/>
      <c r="BH1145" s="168"/>
      <c r="BI1145" s="168"/>
      <c r="BJ1145" s="167"/>
      <c r="BK1145" s="166"/>
      <c r="BL1145" s="166"/>
      <c r="BM1145" s="166"/>
      <c r="BN1145" s="166"/>
      <c r="BO1145" s="166"/>
      <c r="BU1145" s="166"/>
      <c r="BV1145" s="165"/>
      <c r="BX1145" s="164"/>
      <c r="BY1145" s="163"/>
    </row>
    <row r="1146" spans="1:77">
      <c r="A1146" s="116">
        <v>1</v>
      </c>
      <c r="B1146" s="116">
        <f>COUNTIFS($D$2:D1146,D1146,$F$2:F1146,F1146)</f>
        <v>4</v>
      </c>
      <c r="C1146" s="161">
        <v>12098</v>
      </c>
      <c r="D1146" s="160" t="s">
        <v>841</v>
      </c>
      <c r="E1146" s="156" t="s">
        <v>816</v>
      </c>
      <c r="F1146" s="156" t="s">
        <v>840</v>
      </c>
      <c r="G1146" s="156">
        <f t="shared" si="89"/>
        <v>75</v>
      </c>
      <c r="H1146" s="156" t="s">
        <v>824</v>
      </c>
      <c r="I1146" s="156" t="s">
        <v>823</v>
      </c>
      <c r="J1146" s="159" t="s">
        <v>812</v>
      </c>
      <c r="K1146" s="156" t="s">
        <v>670</v>
      </c>
      <c r="L1146" s="156">
        <v>13</v>
      </c>
      <c r="M1146" s="156" t="s">
        <v>836</v>
      </c>
      <c r="N1146" s="156" t="s">
        <v>409</v>
      </c>
      <c r="P1146" s="156" t="s">
        <v>821</v>
      </c>
      <c r="S1146" s="156"/>
      <c r="T1146" s="158" t="s">
        <v>820</v>
      </c>
      <c r="U1146" s="158"/>
      <c r="V1146" s="157" t="s">
        <v>819</v>
      </c>
      <c r="W1146" s="150"/>
      <c r="X1146" s="157"/>
      <c r="Y1146" s="157"/>
      <c r="Z1146" s="116"/>
      <c r="AA1146" s="116" t="s">
        <v>818</v>
      </c>
      <c r="AC1146" s="148">
        <v>237</v>
      </c>
      <c r="AD1146" s="148">
        <v>3000</v>
      </c>
      <c r="AE1146" s="112"/>
      <c r="AF1146" s="112"/>
      <c r="AG1146" s="112" t="s">
        <v>781</v>
      </c>
      <c r="AH1146" s="147"/>
      <c r="AI1146" s="146"/>
      <c r="AJ1146" s="145"/>
      <c r="AL1146" s="144"/>
      <c r="AM1146" s="139"/>
      <c r="AN1146" s="116" t="s">
        <v>124</v>
      </c>
      <c r="AO1146" s="143"/>
      <c r="AP1146" s="119" t="s">
        <v>124</v>
      </c>
      <c r="AQ1146" s="139"/>
      <c r="AS1146" s="142"/>
      <c r="AT1146" s="141"/>
      <c r="AU1146" s="116" t="s">
        <v>124</v>
      </c>
      <c r="AX1146" s="140"/>
      <c r="BA1146" s="140"/>
      <c r="BB1146" s="140"/>
      <c r="BD1146" s="139"/>
      <c r="BF1146" s="139"/>
      <c r="BH1146" s="139"/>
      <c r="BI1146" s="139"/>
      <c r="BP1146" s="112"/>
      <c r="BQ1146" s="112"/>
      <c r="BR1146" s="112"/>
      <c r="BS1146" s="112"/>
      <c r="BT1146" s="112"/>
      <c r="BU1146" s="116"/>
      <c r="BV1146" s="138"/>
      <c r="BX1146" s="137"/>
      <c r="BY1146" s="136"/>
    </row>
    <row r="1147" spans="1:77">
      <c r="A1147" s="116">
        <v>1</v>
      </c>
      <c r="B1147" s="116">
        <f>COUNTIFS($D$2:D1147,D1147,$F$2:F1147,F1147)</f>
        <v>1</v>
      </c>
      <c r="C1147" s="155">
        <v>12099</v>
      </c>
      <c r="D1147" s="154" t="s">
        <v>839</v>
      </c>
      <c r="E1147" s="152" t="s">
        <v>838</v>
      </c>
      <c r="F1147" s="152" t="s">
        <v>837</v>
      </c>
      <c r="G1147" s="152">
        <f t="shared" si="89"/>
        <v>42</v>
      </c>
      <c r="H1147" s="156" t="s">
        <v>824</v>
      </c>
      <c r="I1147" s="152" t="s">
        <v>46</v>
      </c>
      <c r="J1147" s="153" t="s">
        <v>812</v>
      </c>
      <c r="K1147" s="152" t="s">
        <v>670</v>
      </c>
      <c r="L1147" s="152">
        <v>12</v>
      </c>
      <c r="M1147" s="152" t="s">
        <v>836</v>
      </c>
      <c r="N1147" s="152" t="s">
        <v>409</v>
      </c>
      <c r="P1147" s="152" t="s">
        <v>821</v>
      </c>
      <c r="S1147" s="152"/>
      <c r="T1147" s="151" t="s">
        <v>820</v>
      </c>
      <c r="U1147" s="151"/>
      <c r="V1147" s="149" t="s">
        <v>819</v>
      </c>
      <c r="W1147" s="150"/>
      <c r="X1147" s="149"/>
      <c r="Y1147" s="149"/>
      <c r="Z1147" s="116"/>
      <c r="AA1147" s="116" t="s">
        <v>818</v>
      </c>
      <c r="AC1147" s="148">
        <v>409</v>
      </c>
      <c r="AD1147" s="148">
        <v>4900</v>
      </c>
      <c r="AE1147" s="112"/>
      <c r="AF1147" s="112"/>
      <c r="AG1147" s="112" t="s">
        <v>781</v>
      </c>
      <c r="AH1147" s="147"/>
      <c r="AI1147" s="146"/>
      <c r="AJ1147" s="145"/>
      <c r="AL1147" s="144"/>
      <c r="AM1147" s="139"/>
      <c r="AN1147" s="116" t="s">
        <v>124</v>
      </c>
      <c r="AO1147" s="143"/>
      <c r="AP1147" s="119" t="s">
        <v>124</v>
      </c>
      <c r="AQ1147" s="139"/>
      <c r="AS1147" s="142"/>
      <c r="AT1147" s="141"/>
      <c r="AU1147" s="116" t="s">
        <v>124</v>
      </c>
      <c r="AX1147" s="140"/>
      <c r="BA1147" s="140"/>
      <c r="BB1147" s="140"/>
      <c r="BD1147" s="139"/>
      <c r="BF1147" s="139"/>
      <c r="BH1147" s="139"/>
      <c r="BI1147" s="139"/>
      <c r="BP1147" s="112"/>
      <c r="BQ1147" s="112"/>
      <c r="BR1147" s="112"/>
      <c r="BS1147" s="112"/>
      <c r="BT1147" s="112"/>
      <c r="BU1147" s="116"/>
      <c r="BV1147" s="138"/>
      <c r="BX1147" s="137"/>
      <c r="BY1147" s="136"/>
    </row>
    <row r="1148" spans="1:77">
      <c r="A1148" s="116">
        <v>1</v>
      </c>
      <c r="B1148" s="116">
        <f>COUNTIFS($D$2:D1148,D1148,$F$2:F1148,F1148)</f>
        <v>2</v>
      </c>
      <c r="C1148" s="155">
        <v>12100</v>
      </c>
      <c r="D1148" s="154" t="s">
        <v>835</v>
      </c>
      <c r="E1148" s="152" t="s">
        <v>834</v>
      </c>
      <c r="F1148" s="152" t="s">
        <v>833</v>
      </c>
      <c r="G1148" s="152">
        <f t="shared" si="89"/>
        <v>71</v>
      </c>
      <c r="H1148" s="156" t="s">
        <v>824</v>
      </c>
      <c r="I1148" s="152" t="s">
        <v>60</v>
      </c>
      <c r="J1148" s="153" t="s">
        <v>812</v>
      </c>
      <c r="K1148" s="152" t="s">
        <v>670</v>
      </c>
      <c r="L1148" s="152">
        <v>11</v>
      </c>
      <c r="M1148" s="152">
        <v>1</v>
      </c>
      <c r="N1148" s="152" t="s">
        <v>409</v>
      </c>
      <c r="P1148" s="152" t="s">
        <v>821</v>
      </c>
      <c r="S1148" s="152"/>
      <c r="T1148" s="151" t="s">
        <v>820</v>
      </c>
      <c r="U1148" s="151"/>
      <c r="V1148" s="149" t="s">
        <v>819</v>
      </c>
      <c r="W1148" s="150"/>
      <c r="X1148" s="149"/>
      <c r="Y1148" s="149"/>
      <c r="Z1148" s="116"/>
      <c r="AA1148" s="116" t="s">
        <v>818</v>
      </c>
      <c r="AC1148" s="148">
        <v>384</v>
      </c>
      <c r="AD1148" s="148">
        <v>4200</v>
      </c>
      <c r="AE1148" s="112"/>
      <c r="AF1148" s="112"/>
      <c r="AG1148" s="112" t="s">
        <v>781</v>
      </c>
      <c r="AH1148" s="147"/>
      <c r="AI1148" s="146"/>
      <c r="AJ1148" s="145"/>
      <c r="AL1148" s="144"/>
      <c r="AM1148" s="139"/>
      <c r="AN1148" s="116" t="s">
        <v>124</v>
      </c>
      <c r="AO1148" s="143"/>
      <c r="AP1148" s="119" t="s">
        <v>124</v>
      </c>
      <c r="AQ1148" s="139"/>
      <c r="AS1148" s="142"/>
      <c r="AT1148" s="141"/>
      <c r="AU1148" s="116" t="s">
        <v>124</v>
      </c>
      <c r="AX1148" s="140"/>
      <c r="BA1148" s="140"/>
      <c r="BB1148" s="140"/>
      <c r="BD1148" s="139"/>
      <c r="BF1148" s="139"/>
      <c r="BH1148" s="139"/>
      <c r="BI1148" s="139"/>
      <c r="BP1148" s="112"/>
      <c r="BQ1148" s="112"/>
      <c r="BR1148" s="112"/>
      <c r="BS1148" s="112"/>
      <c r="BT1148" s="112"/>
      <c r="BU1148" s="116"/>
      <c r="BV1148" s="138"/>
      <c r="BX1148" s="137"/>
      <c r="BY1148" s="136"/>
    </row>
    <row r="1149" spans="1:77">
      <c r="A1149" s="116">
        <v>1</v>
      </c>
      <c r="B1149" s="116">
        <f>COUNTIFS($D$2:D1149,D1149,$F$2:F1149,F1149)</f>
        <v>1</v>
      </c>
      <c r="C1149" s="155">
        <v>12101</v>
      </c>
      <c r="D1149" s="154" t="s">
        <v>832</v>
      </c>
      <c r="E1149" s="152" t="s">
        <v>831</v>
      </c>
      <c r="F1149" s="152" t="s">
        <v>830</v>
      </c>
      <c r="G1149" s="152">
        <f t="shared" si="89"/>
        <v>44</v>
      </c>
      <c r="H1149" s="156" t="s">
        <v>824</v>
      </c>
      <c r="I1149" s="152" t="s">
        <v>829</v>
      </c>
      <c r="J1149" s="153" t="s">
        <v>812</v>
      </c>
      <c r="K1149" s="152" t="s">
        <v>670</v>
      </c>
      <c r="L1149" s="152">
        <v>35</v>
      </c>
      <c r="M1149" s="152" t="s">
        <v>828</v>
      </c>
      <c r="N1149" s="152" t="s">
        <v>822</v>
      </c>
      <c r="P1149" s="152" t="s">
        <v>821</v>
      </c>
      <c r="S1149" s="152"/>
      <c r="T1149" s="151" t="s">
        <v>820</v>
      </c>
      <c r="U1149" s="151"/>
      <c r="V1149" s="149" t="s">
        <v>819</v>
      </c>
      <c r="W1149" s="150"/>
      <c r="X1149" s="149"/>
      <c r="Y1149" s="149"/>
      <c r="Z1149" s="116"/>
      <c r="AA1149" s="116" t="s">
        <v>818</v>
      </c>
      <c r="AC1149" s="148">
        <v>10123</v>
      </c>
      <c r="AD1149" s="148">
        <v>354000</v>
      </c>
      <c r="AE1149" s="112"/>
      <c r="AF1149" s="112"/>
      <c r="AG1149" s="112" t="s">
        <v>777</v>
      </c>
      <c r="AH1149" s="147"/>
      <c r="AI1149" s="146"/>
      <c r="AJ1149" s="145"/>
      <c r="AL1149" s="144"/>
      <c r="AM1149" s="139"/>
      <c r="AN1149" s="116" t="s">
        <v>124</v>
      </c>
      <c r="AO1149" s="143"/>
      <c r="AP1149" s="119" t="s">
        <v>124</v>
      </c>
      <c r="AQ1149" s="139"/>
      <c r="AS1149" s="142"/>
      <c r="AT1149" s="141"/>
      <c r="AU1149" s="116" t="s">
        <v>124</v>
      </c>
      <c r="AX1149" s="140"/>
      <c r="BA1149" s="140"/>
      <c r="BB1149" s="140"/>
      <c r="BD1149" s="139"/>
      <c r="BF1149" s="139"/>
      <c r="BH1149" s="139"/>
      <c r="BI1149" s="139"/>
      <c r="BP1149" s="112"/>
      <c r="BQ1149" s="112"/>
      <c r="BR1149" s="112"/>
      <c r="BS1149" s="112"/>
      <c r="BT1149" s="112"/>
      <c r="BU1149" s="116"/>
      <c r="BV1149" s="138"/>
      <c r="BX1149" s="137"/>
      <c r="BY1149" s="136"/>
    </row>
    <row r="1150" spans="1:77">
      <c r="A1150" s="116">
        <v>1</v>
      </c>
      <c r="B1150" s="116">
        <f>COUNTIFS($D$2:D1150,D1150,$F$2:F1150,F1150)</f>
        <v>2</v>
      </c>
      <c r="C1150" s="155">
        <v>12102</v>
      </c>
      <c r="D1150" s="154" t="s">
        <v>832</v>
      </c>
      <c r="E1150" s="152" t="s">
        <v>831</v>
      </c>
      <c r="F1150" s="152" t="s">
        <v>830</v>
      </c>
      <c r="G1150" s="152">
        <f t="shared" si="89"/>
        <v>44</v>
      </c>
      <c r="H1150" s="156" t="s">
        <v>824</v>
      </c>
      <c r="I1150" s="152" t="s">
        <v>829</v>
      </c>
      <c r="J1150" s="153" t="s">
        <v>812</v>
      </c>
      <c r="K1150" s="152" t="s">
        <v>670</v>
      </c>
      <c r="L1150" s="152">
        <v>30</v>
      </c>
      <c r="M1150" s="152" t="s">
        <v>828</v>
      </c>
      <c r="N1150" s="152" t="s">
        <v>822</v>
      </c>
      <c r="P1150" s="152" t="s">
        <v>821</v>
      </c>
      <c r="S1150" s="152"/>
      <c r="T1150" s="151" t="s">
        <v>820</v>
      </c>
      <c r="U1150" s="151"/>
      <c r="V1150" s="149" t="s">
        <v>819</v>
      </c>
      <c r="W1150" s="150"/>
      <c r="X1150" s="149"/>
      <c r="Y1150" s="149"/>
      <c r="Z1150" s="116"/>
      <c r="AA1150" s="116" t="s">
        <v>818</v>
      </c>
      <c r="AC1150" s="148">
        <v>6978</v>
      </c>
      <c r="AD1150" s="148">
        <v>209000</v>
      </c>
      <c r="AE1150" s="112"/>
      <c r="AF1150" s="112"/>
      <c r="AG1150" s="112" t="s">
        <v>781</v>
      </c>
      <c r="AH1150" s="147"/>
      <c r="AI1150" s="146"/>
      <c r="AJ1150" s="145"/>
      <c r="AL1150" s="144"/>
      <c r="AM1150" s="139"/>
      <c r="AN1150" s="116" t="s">
        <v>124</v>
      </c>
      <c r="AO1150" s="143"/>
      <c r="AP1150" s="119" t="s">
        <v>124</v>
      </c>
      <c r="AQ1150" s="139"/>
      <c r="AS1150" s="142"/>
      <c r="AT1150" s="141"/>
      <c r="AU1150" s="116" t="s">
        <v>124</v>
      </c>
      <c r="AX1150" s="140"/>
      <c r="BA1150" s="140"/>
      <c r="BB1150" s="140"/>
      <c r="BD1150" s="139"/>
      <c r="BF1150" s="139"/>
      <c r="BH1150" s="139"/>
      <c r="BI1150" s="139"/>
      <c r="BP1150" s="112"/>
      <c r="BQ1150" s="112"/>
      <c r="BR1150" s="112"/>
      <c r="BS1150" s="112"/>
      <c r="BT1150" s="112"/>
      <c r="BU1150" s="116"/>
      <c r="BV1150" s="138"/>
      <c r="BX1150" s="137"/>
      <c r="BY1150" s="136"/>
    </row>
    <row r="1151" spans="1:77">
      <c r="A1151" s="116">
        <v>1</v>
      </c>
      <c r="B1151" s="116">
        <f>COUNTIFS($D$2:D1151,D1151,$F$2:F1151,F1151)</f>
        <v>1</v>
      </c>
      <c r="C1151" s="155">
        <v>12103</v>
      </c>
      <c r="D1151" s="154" t="s">
        <v>827</v>
      </c>
      <c r="E1151" s="152" t="s">
        <v>826</v>
      </c>
      <c r="F1151" s="152" t="s">
        <v>825</v>
      </c>
      <c r="G1151" s="152">
        <f t="shared" ref="G1151:G1152" si="90">LEFT(H1151,4)-CONCATENATE(IF(LEFT(F1151, 2)&lt;MID(H1151, 3, 4), 20, 19),LEFT(F1151,2))</f>
        <v>66</v>
      </c>
      <c r="H1151" s="156" t="s">
        <v>824</v>
      </c>
      <c r="I1151" s="152" t="s">
        <v>823</v>
      </c>
      <c r="J1151" s="153" t="s">
        <v>812</v>
      </c>
      <c r="K1151" s="152" t="s">
        <v>670</v>
      </c>
      <c r="L1151" s="152">
        <v>18</v>
      </c>
      <c r="M1151" s="152">
        <v>2</v>
      </c>
      <c r="N1151" s="152" t="s">
        <v>822</v>
      </c>
      <c r="P1151" s="152" t="s">
        <v>821</v>
      </c>
      <c r="S1151" s="152"/>
      <c r="T1151" s="151" t="s">
        <v>820</v>
      </c>
      <c r="U1151" s="151"/>
      <c r="V1151" s="149" t="s">
        <v>819</v>
      </c>
      <c r="W1151" s="150"/>
      <c r="X1151" s="149"/>
      <c r="Y1151" s="149"/>
      <c r="Z1151" s="116"/>
      <c r="AA1151" s="116" t="s">
        <v>818</v>
      </c>
      <c r="AC1151" s="148">
        <v>422</v>
      </c>
      <c r="AD1151" s="148">
        <v>7600</v>
      </c>
      <c r="AE1151" s="112"/>
      <c r="AF1151" s="112"/>
      <c r="AG1151" s="112" t="s">
        <v>777</v>
      </c>
      <c r="AH1151" s="147"/>
      <c r="AI1151" s="146"/>
      <c r="AJ1151" s="145"/>
      <c r="AL1151" s="144"/>
      <c r="AM1151" s="139"/>
      <c r="AN1151" s="116" t="s">
        <v>124</v>
      </c>
      <c r="AO1151" s="143"/>
      <c r="AP1151" s="119" t="s">
        <v>124</v>
      </c>
      <c r="AQ1151" s="139"/>
      <c r="AS1151" s="142"/>
      <c r="AT1151" s="141"/>
      <c r="AU1151" s="116" t="s">
        <v>124</v>
      </c>
      <c r="AX1151" s="140"/>
      <c r="BA1151" s="140"/>
      <c r="BB1151" s="140"/>
      <c r="BD1151" s="139"/>
      <c r="BF1151" s="139"/>
      <c r="BH1151" s="139"/>
      <c r="BI1151" s="139"/>
      <c r="BP1151" s="112"/>
      <c r="BQ1151" s="112"/>
      <c r="BR1151" s="112"/>
      <c r="BS1151" s="112"/>
      <c r="BT1151" s="112"/>
      <c r="BU1151" s="116"/>
      <c r="BV1151" s="138"/>
      <c r="BX1151" s="137"/>
      <c r="BY1151" s="136"/>
    </row>
    <row r="1152" spans="1:77">
      <c r="A1152" s="116">
        <v>1</v>
      </c>
      <c r="B1152" s="116">
        <f>COUNTIFS($D$2:D1152,D1152,$F$2:F1152,F1152)</f>
        <v>1</v>
      </c>
      <c r="C1152" s="155">
        <v>12121</v>
      </c>
      <c r="D1152" s="154" t="s">
        <v>817</v>
      </c>
      <c r="E1152" s="152" t="s">
        <v>816</v>
      </c>
      <c r="F1152" s="152" t="s">
        <v>815</v>
      </c>
      <c r="G1152" s="152">
        <f t="shared" si="90"/>
        <v>55</v>
      </c>
      <c r="H1152" s="152" t="s">
        <v>814</v>
      </c>
      <c r="I1152" s="152" t="s">
        <v>813</v>
      </c>
      <c r="J1152" s="153" t="s">
        <v>812</v>
      </c>
      <c r="K1152" s="152" t="s">
        <v>670</v>
      </c>
      <c r="L1152" s="152"/>
      <c r="M1152" s="152"/>
      <c r="N1152" s="152"/>
      <c r="P1152" s="152"/>
      <c r="S1152" s="152"/>
      <c r="T1152" s="151"/>
      <c r="U1152" s="151"/>
      <c r="V1152" s="149"/>
      <c r="W1152" s="150"/>
      <c r="X1152" s="149"/>
      <c r="Y1152" s="149"/>
      <c r="Z1152" s="116"/>
      <c r="AA1152" s="116" t="s">
        <v>811</v>
      </c>
      <c r="AC1152" s="148"/>
      <c r="AD1152" s="148"/>
      <c r="AE1152" s="112"/>
      <c r="AF1152" s="112"/>
      <c r="AG1152" s="112" t="s">
        <v>781</v>
      </c>
      <c r="AH1152" s="147"/>
      <c r="AI1152" s="146"/>
      <c r="AJ1152" s="145"/>
      <c r="AL1152" s="144"/>
      <c r="AM1152" s="139"/>
      <c r="AN1152" s="116" t="s">
        <v>124</v>
      </c>
      <c r="AO1152" s="143"/>
      <c r="AP1152" s="119" t="s">
        <v>124</v>
      </c>
      <c r="AQ1152" s="139"/>
      <c r="AS1152" s="142"/>
      <c r="AT1152" s="141"/>
      <c r="AU1152" s="116" t="s">
        <v>124</v>
      </c>
      <c r="AX1152" s="140"/>
      <c r="BA1152" s="140"/>
      <c r="BB1152" s="140"/>
      <c r="BD1152" s="139"/>
      <c r="BF1152" s="139"/>
      <c r="BH1152" s="139"/>
      <c r="BI1152" s="139"/>
      <c r="BP1152" s="112"/>
      <c r="BQ1152" s="112"/>
      <c r="BR1152" s="112"/>
      <c r="BS1152" s="112"/>
      <c r="BT1152" s="112"/>
      <c r="BU1152" s="116"/>
      <c r="BV1152" s="138"/>
      <c r="BX1152" s="137"/>
      <c r="BY1152" s="136"/>
    </row>
    <row r="1153" spans="1:82" s="114" customFormat="1">
      <c r="A1153" s="116"/>
      <c r="B1153" s="116"/>
      <c r="C1153" s="135"/>
      <c r="D1153" s="134"/>
      <c r="E1153" s="116"/>
      <c r="F1153" s="116"/>
      <c r="G1153" s="116"/>
      <c r="H1153" s="116"/>
      <c r="I1153" s="133"/>
      <c r="J1153" s="132"/>
      <c r="K1153" s="112"/>
      <c r="L1153" s="116"/>
      <c r="M1153" s="116"/>
      <c r="N1153" s="116"/>
      <c r="O1153" s="116"/>
      <c r="P1153" s="131"/>
      <c r="Q1153" s="131"/>
      <c r="R1153" s="131"/>
      <c r="S1153" s="130"/>
      <c r="T1153" s="130"/>
      <c r="U1153" s="130"/>
      <c r="V1153" s="130"/>
      <c r="W1153" s="130"/>
      <c r="X1153" s="130"/>
      <c r="Y1153" s="129"/>
      <c r="Z1153" s="112"/>
      <c r="AA1153" s="116"/>
      <c r="AB1153" s="128"/>
      <c r="AC1153" s="116"/>
      <c r="AD1153" s="116"/>
      <c r="AE1153" s="116"/>
      <c r="AF1153" s="116"/>
      <c r="AG1153" s="127"/>
      <c r="AH1153" s="126"/>
      <c r="AI1153" s="125"/>
      <c r="AJ1153" s="124"/>
      <c r="AK1153" s="116"/>
      <c r="AL1153" s="123"/>
      <c r="AM1153" s="116"/>
      <c r="AN1153" s="116" t="s">
        <v>124</v>
      </c>
      <c r="AO1153" s="122"/>
      <c r="AP1153" s="119" t="s">
        <v>124</v>
      </c>
      <c r="AQ1153" s="116"/>
      <c r="AR1153" s="116"/>
      <c r="AS1153" s="121"/>
      <c r="AT1153" s="120"/>
      <c r="AU1153" s="116" t="s">
        <v>124</v>
      </c>
      <c r="AV1153" s="116"/>
      <c r="AW1153" s="119"/>
      <c r="AX1153" s="118"/>
      <c r="AY1153" s="118"/>
      <c r="AZ1153" s="118"/>
      <c r="BA1153" s="118"/>
      <c r="BB1153" s="118"/>
      <c r="BC1153" s="118"/>
      <c r="BD1153" s="118"/>
      <c r="BE1153" s="118"/>
      <c r="BF1153" s="118"/>
      <c r="BG1153" s="118"/>
      <c r="BH1153" s="118"/>
      <c r="BI1153" s="118"/>
      <c r="BJ1153" s="117"/>
      <c r="BK1153" s="116"/>
      <c r="BL1153" s="116"/>
      <c r="BM1153" s="116"/>
      <c r="BN1153" s="116"/>
      <c r="BO1153" s="116"/>
      <c r="BP1153" s="112"/>
      <c r="BQ1153" s="112"/>
      <c r="BR1153" s="112"/>
      <c r="BS1153" s="112"/>
      <c r="BT1153" s="112"/>
      <c r="BU1153" s="116"/>
      <c r="BW1153" s="112"/>
      <c r="BX1153" s="113"/>
      <c r="BY1153" s="113"/>
      <c r="BZ1153" s="112"/>
      <c r="CA1153" s="112"/>
      <c r="CB1153" s="112"/>
      <c r="CC1153" s="112"/>
      <c r="CD1153" s="112"/>
    </row>
    <row r="1154" spans="1:82" s="114" customFormat="1">
      <c r="A1154" s="116"/>
      <c r="B1154" s="116"/>
      <c r="C1154" s="135"/>
      <c r="D1154" s="134"/>
      <c r="E1154" s="116"/>
      <c r="F1154" s="116"/>
      <c r="G1154" s="116"/>
      <c r="H1154" s="116"/>
      <c r="I1154" s="133"/>
      <c r="J1154" s="132"/>
      <c r="K1154" s="112"/>
      <c r="L1154" s="116"/>
      <c r="M1154" s="116"/>
      <c r="N1154" s="116"/>
      <c r="O1154" s="116"/>
      <c r="P1154" s="131"/>
      <c r="Q1154" s="131"/>
      <c r="R1154" s="131"/>
      <c r="S1154" s="130"/>
      <c r="T1154" s="130"/>
      <c r="U1154" s="130"/>
      <c r="V1154" s="130"/>
      <c r="W1154" s="130"/>
      <c r="X1154" s="130"/>
      <c r="Y1154" s="129"/>
      <c r="Z1154" s="112"/>
      <c r="AA1154" s="116"/>
      <c r="AB1154" s="128"/>
      <c r="AC1154" s="116"/>
      <c r="AD1154" s="116"/>
      <c r="AE1154" s="116"/>
      <c r="AF1154" s="116"/>
      <c r="AG1154" s="127"/>
      <c r="AH1154" s="126"/>
      <c r="AI1154" s="125"/>
      <c r="AJ1154" s="124"/>
      <c r="AK1154" s="116"/>
      <c r="AL1154" s="123"/>
      <c r="AM1154" s="116"/>
      <c r="AN1154" s="116" t="s">
        <v>124</v>
      </c>
      <c r="AO1154" s="122"/>
      <c r="AP1154" s="119" t="s">
        <v>124</v>
      </c>
      <c r="AQ1154" s="116"/>
      <c r="AR1154" s="116"/>
      <c r="AS1154" s="121"/>
      <c r="AT1154" s="120"/>
      <c r="AU1154" s="116" t="s">
        <v>124</v>
      </c>
      <c r="AV1154" s="116"/>
      <c r="AW1154" s="119"/>
      <c r="AX1154" s="118"/>
      <c r="AY1154" s="118"/>
      <c r="AZ1154" s="118"/>
      <c r="BA1154" s="118"/>
      <c r="BB1154" s="118"/>
      <c r="BC1154" s="118"/>
      <c r="BD1154" s="118"/>
      <c r="BE1154" s="118"/>
      <c r="BF1154" s="118"/>
      <c r="BG1154" s="118"/>
      <c r="BH1154" s="118"/>
      <c r="BI1154" s="118"/>
      <c r="BJ1154" s="117"/>
      <c r="BK1154" s="116"/>
      <c r="BL1154" s="116"/>
      <c r="BM1154" s="116"/>
      <c r="BN1154" s="116"/>
      <c r="BO1154" s="116"/>
      <c r="BP1154" s="112"/>
      <c r="BQ1154" s="112"/>
      <c r="BR1154" s="112"/>
      <c r="BS1154" s="112"/>
      <c r="BT1154" s="112"/>
      <c r="BU1154" s="116"/>
      <c r="BW1154" s="112"/>
      <c r="BX1154" s="113"/>
      <c r="BY1154" s="113"/>
      <c r="BZ1154" s="112"/>
      <c r="CA1154" s="112"/>
      <c r="CB1154" s="112"/>
      <c r="CC1154" s="112"/>
      <c r="CD1154" s="112"/>
    </row>
    <row r="1155" spans="1:82" s="114" customFormat="1">
      <c r="A1155" s="116"/>
      <c r="B1155" s="116"/>
      <c r="C1155" s="135"/>
      <c r="D1155" s="134"/>
      <c r="E1155" s="116"/>
      <c r="F1155" s="116"/>
      <c r="G1155" s="116"/>
      <c r="H1155" s="116"/>
      <c r="I1155" s="133"/>
      <c r="J1155" s="132"/>
      <c r="K1155" s="112"/>
      <c r="L1155" s="116"/>
      <c r="M1155" s="116"/>
      <c r="N1155" s="116"/>
      <c r="O1155" s="116"/>
      <c r="P1155" s="131"/>
      <c r="Q1155" s="131"/>
      <c r="R1155" s="131"/>
      <c r="S1155" s="130"/>
      <c r="T1155" s="130"/>
      <c r="U1155" s="130"/>
      <c r="V1155" s="130"/>
      <c r="W1155" s="130"/>
      <c r="X1155" s="130"/>
      <c r="Y1155" s="129"/>
      <c r="Z1155" s="112"/>
      <c r="AA1155" s="116"/>
      <c r="AB1155" s="128"/>
      <c r="AC1155" s="116"/>
      <c r="AD1155" s="116"/>
      <c r="AE1155" s="116"/>
      <c r="AF1155" s="116"/>
      <c r="AG1155" s="127"/>
      <c r="AH1155" s="126"/>
      <c r="AI1155" s="125"/>
      <c r="AJ1155" s="124"/>
      <c r="AK1155" s="116"/>
      <c r="AL1155" s="123"/>
      <c r="AM1155" s="116"/>
      <c r="AN1155" s="116" t="s">
        <v>124</v>
      </c>
      <c r="AO1155" s="122"/>
      <c r="AP1155" s="119" t="s">
        <v>124</v>
      </c>
      <c r="AQ1155" s="116"/>
      <c r="AR1155" s="116"/>
      <c r="AS1155" s="121"/>
      <c r="AT1155" s="120"/>
      <c r="AU1155" s="116" t="s">
        <v>124</v>
      </c>
      <c r="AV1155" s="116"/>
      <c r="AW1155" s="119"/>
      <c r="AX1155" s="118"/>
      <c r="AY1155" s="118"/>
      <c r="AZ1155" s="118"/>
      <c r="BA1155" s="118"/>
      <c r="BB1155" s="118"/>
      <c r="BC1155" s="118"/>
      <c r="BD1155" s="118"/>
      <c r="BE1155" s="118"/>
      <c r="BF1155" s="118"/>
      <c r="BG1155" s="118"/>
      <c r="BH1155" s="118"/>
      <c r="BI1155" s="118"/>
      <c r="BJ1155" s="117"/>
      <c r="BK1155" s="116"/>
      <c r="BL1155" s="116"/>
      <c r="BM1155" s="116"/>
      <c r="BN1155" s="116"/>
      <c r="BO1155" s="116"/>
      <c r="BP1155" s="112"/>
      <c r="BQ1155" s="112"/>
      <c r="BR1155" s="112"/>
      <c r="BS1155" s="112"/>
      <c r="BT1155" s="112"/>
      <c r="BU1155" s="116"/>
      <c r="BW1155" s="112"/>
      <c r="BX1155" s="113"/>
      <c r="BY1155" s="113"/>
      <c r="BZ1155" s="112"/>
      <c r="CA1155" s="112"/>
      <c r="CB1155" s="112"/>
      <c r="CC1155" s="112"/>
      <c r="CD1155" s="112"/>
    </row>
    <row r="1156" spans="1:82" s="114" customFormat="1">
      <c r="A1156" s="116"/>
      <c r="B1156" s="116"/>
      <c r="C1156" s="135"/>
      <c r="D1156" s="134"/>
      <c r="E1156" s="116"/>
      <c r="F1156" s="116"/>
      <c r="G1156" s="116"/>
      <c r="H1156" s="116"/>
      <c r="I1156" s="133"/>
      <c r="J1156" s="132"/>
      <c r="K1156" s="112"/>
      <c r="L1156" s="116"/>
      <c r="M1156" s="116"/>
      <c r="N1156" s="116"/>
      <c r="O1156" s="116"/>
      <c r="P1156" s="131"/>
      <c r="Q1156" s="131"/>
      <c r="R1156" s="131"/>
      <c r="S1156" s="130"/>
      <c r="T1156" s="130"/>
      <c r="U1156" s="130"/>
      <c r="V1156" s="130"/>
      <c r="W1156" s="130"/>
      <c r="X1156" s="130"/>
      <c r="Y1156" s="129"/>
      <c r="Z1156" s="112"/>
      <c r="AA1156" s="116"/>
      <c r="AB1156" s="128"/>
      <c r="AC1156" s="116"/>
      <c r="AD1156" s="116"/>
      <c r="AE1156" s="116"/>
      <c r="AF1156" s="116"/>
      <c r="AG1156" s="127"/>
      <c r="AH1156" s="126"/>
      <c r="AI1156" s="125"/>
      <c r="AJ1156" s="124"/>
      <c r="AK1156" s="116"/>
      <c r="AL1156" s="123"/>
      <c r="AM1156" s="116"/>
      <c r="AN1156" s="116" t="s">
        <v>124</v>
      </c>
      <c r="AO1156" s="122"/>
      <c r="AP1156" s="119" t="s">
        <v>124</v>
      </c>
      <c r="AQ1156" s="116"/>
      <c r="AR1156" s="116"/>
      <c r="AS1156" s="121"/>
      <c r="AT1156" s="120"/>
      <c r="AU1156" s="116" t="s">
        <v>124</v>
      </c>
      <c r="AV1156" s="116"/>
      <c r="AW1156" s="119"/>
      <c r="AX1156" s="118"/>
      <c r="AY1156" s="118"/>
      <c r="AZ1156" s="118"/>
      <c r="BA1156" s="118"/>
      <c r="BB1156" s="118"/>
      <c r="BC1156" s="118"/>
      <c r="BD1156" s="118"/>
      <c r="BE1156" s="118"/>
      <c r="BF1156" s="118"/>
      <c r="BG1156" s="118"/>
      <c r="BH1156" s="118"/>
      <c r="BI1156" s="118"/>
      <c r="BJ1156" s="117"/>
      <c r="BK1156" s="116"/>
      <c r="BL1156" s="116"/>
      <c r="BM1156" s="116"/>
      <c r="BN1156" s="116"/>
      <c r="BO1156" s="116"/>
      <c r="BP1156" s="112"/>
      <c r="BQ1156" s="112"/>
      <c r="BR1156" s="112"/>
      <c r="BS1156" s="112"/>
      <c r="BT1156" s="112"/>
      <c r="BU1156" s="116"/>
      <c r="BW1156" s="112"/>
      <c r="BX1156" s="113"/>
      <c r="BY1156" s="113"/>
      <c r="BZ1156" s="112"/>
      <c r="CA1156" s="112"/>
      <c r="CB1156" s="112"/>
      <c r="CC1156" s="112"/>
      <c r="CD1156" s="112"/>
    </row>
    <row r="1157" spans="1:82" s="114" customFormat="1">
      <c r="A1157" s="116"/>
      <c r="B1157" s="116"/>
      <c r="C1157" s="135"/>
      <c r="D1157" s="134"/>
      <c r="E1157" s="116"/>
      <c r="F1157" s="116"/>
      <c r="G1157" s="116"/>
      <c r="H1157" s="116"/>
      <c r="I1157" s="133"/>
      <c r="J1157" s="132"/>
      <c r="K1157" s="112"/>
      <c r="L1157" s="116"/>
      <c r="M1157" s="116"/>
      <c r="N1157" s="116"/>
      <c r="O1157" s="116"/>
      <c r="P1157" s="131"/>
      <c r="Q1157" s="131"/>
      <c r="R1157" s="131"/>
      <c r="S1157" s="130"/>
      <c r="T1157" s="130"/>
      <c r="U1157" s="130"/>
      <c r="V1157" s="130"/>
      <c r="W1157" s="130"/>
      <c r="X1157" s="130"/>
      <c r="Y1157" s="129"/>
      <c r="Z1157" s="112"/>
      <c r="AA1157" s="116"/>
      <c r="AB1157" s="128"/>
      <c r="AC1157" s="116"/>
      <c r="AD1157" s="116"/>
      <c r="AE1157" s="116"/>
      <c r="AF1157" s="116"/>
      <c r="AG1157" s="127"/>
      <c r="AH1157" s="126"/>
      <c r="AI1157" s="125"/>
      <c r="AJ1157" s="124"/>
      <c r="AK1157" s="116"/>
      <c r="AL1157" s="123"/>
      <c r="AM1157" s="116"/>
      <c r="AN1157" s="116" t="s">
        <v>124</v>
      </c>
      <c r="AO1157" s="122"/>
      <c r="AP1157" s="119" t="s">
        <v>124</v>
      </c>
      <c r="AQ1157" s="116"/>
      <c r="AR1157" s="116"/>
      <c r="AS1157" s="121"/>
      <c r="AT1157" s="120"/>
      <c r="AU1157" s="116" t="s">
        <v>124</v>
      </c>
      <c r="AV1157" s="116"/>
      <c r="AW1157" s="119"/>
      <c r="AX1157" s="118"/>
      <c r="AY1157" s="118"/>
      <c r="AZ1157" s="118"/>
      <c r="BA1157" s="118"/>
      <c r="BB1157" s="118"/>
      <c r="BC1157" s="118"/>
      <c r="BD1157" s="118"/>
      <c r="BE1157" s="118"/>
      <c r="BF1157" s="118"/>
      <c r="BG1157" s="118"/>
      <c r="BH1157" s="118"/>
      <c r="BI1157" s="118"/>
      <c r="BJ1157" s="117"/>
      <c r="BK1157" s="116"/>
      <c r="BL1157" s="116"/>
      <c r="BM1157" s="116"/>
      <c r="BN1157" s="116"/>
      <c r="BO1157" s="116"/>
      <c r="BP1157" s="112"/>
      <c r="BQ1157" s="112"/>
      <c r="BR1157" s="112"/>
      <c r="BS1157" s="112"/>
      <c r="BT1157" s="112"/>
      <c r="BU1157" s="116"/>
      <c r="BW1157" s="112"/>
      <c r="BX1157" s="113"/>
      <c r="BY1157" s="113"/>
      <c r="BZ1157" s="112"/>
      <c r="CA1157" s="112"/>
      <c r="CB1157" s="112"/>
      <c r="CC1157" s="112"/>
      <c r="CD1157" s="112"/>
    </row>
    <row r="1158" spans="1:82" s="114" customFormat="1">
      <c r="A1158" s="116"/>
      <c r="B1158" s="116"/>
      <c r="C1158" s="135"/>
      <c r="D1158" s="134"/>
      <c r="E1158" s="116"/>
      <c r="F1158" s="116"/>
      <c r="G1158" s="116"/>
      <c r="H1158" s="116"/>
      <c r="I1158" s="133"/>
      <c r="J1158" s="132"/>
      <c r="K1158" s="112"/>
      <c r="L1158" s="116"/>
      <c r="M1158" s="116"/>
      <c r="N1158" s="116"/>
      <c r="O1158" s="116"/>
      <c r="P1158" s="131"/>
      <c r="Q1158" s="131"/>
      <c r="R1158" s="131"/>
      <c r="S1158" s="130"/>
      <c r="T1158" s="130"/>
      <c r="U1158" s="130"/>
      <c r="V1158" s="130"/>
      <c r="W1158" s="130"/>
      <c r="X1158" s="130"/>
      <c r="Y1158" s="129"/>
      <c r="Z1158" s="112"/>
      <c r="AA1158" s="116"/>
      <c r="AB1158" s="128"/>
      <c r="AC1158" s="116"/>
      <c r="AD1158" s="116"/>
      <c r="AE1158" s="116"/>
      <c r="AF1158" s="116"/>
      <c r="AG1158" s="127"/>
      <c r="AH1158" s="126"/>
      <c r="AI1158" s="125"/>
      <c r="AJ1158" s="124"/>
      <c r="AK1158" s="116"/>
      <c r="AL1158" s="123"/>
      <c r="AM1158" s="116"/>
      <c r="AN1158" s="116" t="s">
        <v>124</v>
      </c>
      <c r="AO1158" s="122"/>
      <c r="AP1158" s="119" t="s">
        <v>124</v>
      </c>
      <c r="AQ1158" s="116"/>
      <c r="AR1158" s="116"/>
      <c r="AS1158" s="121"/>
      <c r="AT1158" s="120"/>
      <c r="AU1158" s="116" t="s">
        <v>124</v>
      </c>
      <c r="AV1158" s="116"/>
      <c r="AW1158" s="119"/>
      <c r="AX1158" s="118"/>
      <c r="AY1158" s="118"/>
      <c r="AZ1158" s="118"/>
      <c r="BA1158" s="118"/>
      <c r="BB1158" s="118"/>
      <c r="BC1158" s="118"/>
      <c r="BD1158" s="118"/>
      <c r="BE1158" s="118"/>
      <c r="BF1158" s="118"/>
      <c r="BG1158" s="118"/>
      <c r="BH1158" s="118"/>
      <c r="BI1158" s="118"/>
      <c r="BJ1158" s="117"/>
      <c r="BK1158" s="116"/>
      <c r="BL1158" s="116"/>
      <c r="BM1158" s="116"/>
      <c r="BN1158" s="116"/>
      <c r="BO1158" s="116"/>
      <c r="BP1158" s="112"/>
      <c r="BQ1158" s="112"/>
      <c r="BR1158" s="112"/>
      <c r="BS1158" s="112"/>
      <c r="BT1158" s="112"/>
      <c r="BU1158" s="116"/>
      <c r="BW1158" s="112"/>
      <c r="BX1158" s="113"/>
      <c r="BY1158" s="113"/>
      <c r="BZ1158" s="112"/>
      <c r="CA1158" s="112"/>
      <c r="CB1158" s="112"/>
      <c r="CC1158" s="112"/>
      <c r="CD1158" s="112"/>
    </row>
    <row r="1159" spans="1:82" s="114" customFormat="1">
      <c r="A1159" s="116"/>
      <c r="B1159" s="116"/>
      <c r="C1159" s="135"/>
      <c r="D1159" s="134"/>
      <c r="E1159" s="116"/>
      <c r="F1159" s="116"/>
      <c r="G1159" s="116"/>
      <c r="H1159" s="116"/>
      <c r="I1159" s="133"/>
      <c r="J1159" s="132"/>
      <c r="K1159" s="112"/>
      <c r="L1159" s="116"/>
      <c r="M1159" s="116"/>
      <c r="N1159" s="116"/>
      <c r="O1159" s="116"/>
      <c r="P1159" s="131"/>
      <c r="Q1159" s="131"/>
      <c r="R1159" s="131"/>
      <c r="S1159" s="130"/>
      <c r="T1159" s="130"/>
      <c r="U1159" s="130"/>
      <c r="V1159" s="130"/>
      <c r="W1159" s="130"/>
      <c r="X1159" s="130"/>
      <c r="Y1159" s="129"/>
      <c r="Z1159" s="112"/>
      <c r="AA1159" s="116"/>
      <c r="AB1159" s="128"/>
      <c r="AC1159" s="116"/>
      <c r="AD1159" s="116"/>
      <c r="AE1159" s="116"/>
      <c r="AF1159" s="116"/>
      <c r="AG1159" s="127"/>
      <c r="AH1159" s="126"/>
      <c r="AI1159" s="125"/>
      <c r="AJ1159" s="124"/>
      <c r="AK1159" s="116"/>
      <c r="AL1159" s="123"/>
      <c r="AM1159" s="116"/>
      <c r="AN1159" s="116" t="s">
        <v>124</v>
      </c>
      <c r="AO1159" s="122"/>
      <c r="AP1159" s="119" t="s">
        <v>124</v>
      </c>
      <c r="AQ1159" s="116"/>
      <c r="AR1159" s="116"/>
      <c r="AS1159" s="121"/>
      <c r="AT1159" s="120"/>
      <c r="AU1159" s="116" t="s">
        <v>124</v>
      </c>
      <c r="AV1159" s="116"/>
      <c r="AW1159" s="119"/>
      <c r="AX1159" s="118"/>
      <c r="AY1159" s="118"/>
      <c r="AZ1159" s="118"/>
      <c r="BA1159" s="118"/>
      <c r="BB1159" s="118"/>
      <c r="BC1159" s="118"/>
      <c r="BD1159" s="118"/>
      <c r="BE1159" s="118"/>
      <c r="BF1159" s="118"/>
      <c r="BG1159" s="118"/>
      <c r="BH1159" s="118"/>
      <c r="BI1159" s="118"/>
      <c r="BJ1159" s="117"/>
      <c r="BK1159" s="116"/>
      <c r="BL1159" s="116"/>
      <c r="BM1159" s="116"/>
      <c r="BN1159" s="116"/>
      <c r="BO1159" s="116"/>
      <c r="BP1159" s="112"/>
      <c r="BQ1159" s="112"/>
      <c r="BR1159" s="112"/>
      <c r="BS1159" s="112"/>
      <c r="BT1159" s="112"/>
      <c r="BU1159" s="116"/>
      <c r="BW1159" s="112"/>
      <c r="BX1159" s="113"/>
      <c r="BY1159" s="113"/>
      <c r="BZ1159" s="112"/>
      <c r="CA1159" s="112"/>
      <c r="CB1159" s="112"/>
      <c r="CC1159" s="112"/>
      <c r="CD1159" s="112"/>
    </row>
    <row r="1160" spans="1:82" s="114" customFormat="1">
      <c r="A1160" s="116"/>
      <c r="B1160" s="116"/>
      <c r="C1160" s="135"/>
      <c r="D1160" s="134"/>
      <c r="E1160" s="116"/>
      <c r="F1160" s="116"/>
      <c r="G1160" s="116"/>
      <c r="H1160" s="116"/>
      <c r="I1160" s="133"/>
      <c r="J1160" s="132"/>
      <c r="K1160" s="112"/>
      <c r="L1160" s="116"/>
      <c r="M1160" s="116"/>
      <c r="N1160" s="116"/>
      <c r="O1160" s="116"/>
      <c r="P1160" s="131"/>
      <c r="Q1160" s="131"/>
      <c r="R1160" s="131"/>
      <c r="S1160" s="130"/>
      <c r="T1160" s="130"/>
      <c r="U1160" s="130"/>
      <c r="V1160" s="130"/>
      <c r="W1160" s="130"/>
      <c r="X1160" s="130"/>
      <c r="Y1160" s="129"/>
      <c r="Z1160" s="112"/>
      <c r="AA1160" s="116"/>
      <c r="AB1160" s="128"/>
      <c r="AC1160" s="116"/>
      <c r="AD1160" s="116"/>
      <c r="AE1160" s="116"/>
      <c r="AF1160" s="116"/>
      <c r="AG1160" s="127"/>
      <c r="AH1160" s="126"/>
      <c r="AI1160" s="125"/>
      <c r="AJ1160" s="124"/>
      <c r="AK1160" s="116"/>
      <c r="AL1160" s="123"/>
      <c r="AM1160" s="116"/>
      <c r="AN1160" s="116" t="s">
        <v>124</v>
      </c>
      <c r="AO1160" s="122"/>
      <c r="AP1160" s="119" t="s">
        <v>124</v>
      </c>
      <c r="AQ1160" s="116"/>
      <c r="AR1160" s="116"/>
      <c r="AS1160" s="121"/>
      <c r="AT1160" s="120"/>
      <c r="AU1160" s="116" t="s">
        <v>124</v>
      </c>
      <c r="AV1160" s="116"/>
      <c r="AW1160" s="119"/>
      <c r="AX1160" s="118"/>
      <c r="AY1160" s="118"/>
      <c r="AZ1160" s="118"/>
      <c r="BA1160" s="118"/>
      <c r="BB1160" s="118"/>
      <c r="BC1160" s="118"/>
      <c r="BD1160" s="118"/>
      <c r="BE1160" s="118"/>
      <c r="BF1160" s="118"/>
      <c r="BG1160" s="118"/>
      <c r="BH1160" s="118"/>
      <c r="BI1160" s="118"/>
      <c r="BJ1160" s="117"/>
      <c r="BK1160" s="116"/>
      <c r="BL1160" s="116"/>
      <c r="BM1160" s="116"/>
      <c r="BN1160" s="116"/>
      <c r="BO1160" s="116"/>
      <c r="BP1160" s="112"/>
      <c r="BQ1160" s="112"/>
      <c r="BR1160" s="112"/>
      <c r="BS1160" s="112"/>
      <c r="BT1160" s="112"/>
      <c r="BU1160" s="116"/>
      <c r="BW1160" s="112"/>
      <c r="BX1160" s="113"/>
      <c r="BY1160" s="113"/>
      <c r="BZ1160" s="112"/>
      <c r="CA1160" s="112"/>
      <c r="CB1160" s="112"/>
      <c r="CC1160" s="112"/>
      <c r="CD1160" s="112"/>
    </row>
    <row r="1161" spans="1:82" s="114" customFormat="1">
      <c r="A1161" s="116"/>
      <c r="B1161" s="116"/>
      <c r="C1161" s="135"/>
      <c r="D1161" s="134"/>
      <c r="E1161" s="116"/>
      <c r="F1161" s="116"/>
      <c r="G1161" s="116"/>
      <c r="H1161" s="116"/>
      <c r="I1161" s="133"/>
      <c r="J1161" s="132"/>
      <c r="K1161" s="112"/>
      <c r="L1161" s="116"/>
      <c r="M1161" s="116"/>
      <c r="N1161" s="116"/>
      <c r="O1161" s="116"/>
      <c r="P1161" s="131"/>
      <c r="Q1161" s="131"/>
      <c r="R1161" s="131"/>
      <c r="S1161" s="130"/>
      <c r="T1161" s="130"/>
      <c r="U1161" s="130"/>
      <c r="V1161" s="130"/>
      <c r="W1161" s="130"/>
      <c r="X1161" s="130"/>
      <c r="Y1161" s="129"/>
      <c r="Z1161" s="112"/>
      <c r="AA1161" s="116"/>
      <c r="AB1161" s="128"/>
      <c r="AC1161" s="116"/>
      <c r="AD1161" s="116"/>
      <c r="AE1161" s="116"/>
      <c r="AF1161" s="116"/>
      <c r="AG1161" s="127"/>
      <c r="AH1161" s="126"/>
      <c r="AI1161" s="125"/>
      <c r="AJ1161" s="124"/>
      <c r="AK1161" s="116"/>
      <c r="AL1161" s="123"/>
      <c r="AM1161" s="116"/>
      <c r="AN1161" s="116" t="s">
        <v>124</v>
      </c>
      <c r="AO1161" s="122"/>
      <c r="AP1161" s="119" t="s">
        <v>124</v>
      </c>
      <c r="AQ1161" s="116"/>
      <c r="AR1161" s="116"/>
      <c r="AS1161" s="121"/>
      <c r="AT1161" s="120"/>
      <c r="AU1161" s="116" t="s">
        <v>124</v>
      </c>
      <c r="AV1161" s="116"/>
      <c r="AW1161" s="119"/>
      <c r="AX1161" s="118"/>
      <c r="AY1161" s="118"/>
      <c r="AZ1161" s="118"/>
      <c r="BA1161" s="118"/>
      <c r="BB1161" s="118"/>
      <c r="BC1161" s="118"/>
      <c r="BD1161" s="118"/>
      <c r="BE1161" s="118"/>
      <c r="BF1161" s="118"/>
      <c r="BG1161" s="118"/>
      <c r="BH1161" s="118"/>
      <c r="BI1161" s="118"/>
      <c r="BJ1161" s="117"/>
      <c r="BK1161" s="116"/>
      <c r="BL1161" s="116"/>
      <c r="BM1161" s="116"/>
      <c r="BN1161" s="116"/>
      <c r="BO1161" s="116"/>
      <c r="BP1161" s="112"/>
      <c r="BQ1161" s="112"/>
      <c r="BR1161" s="112"/>
      <c r="BS1161" s="112"/>
      <c r="BT1161" s="112"/>
      <c r="BU1161" s="116"/>
      <c r="BW1161" s="112"/>
      <c r="BX1161" s="113"/>
      <c r="BY1161" s="113"/>
      <c r="BZ1161" s="112"/>
      <c r="CA1161" s="112"/>
      <c r="CB1161" s="112"/>
      <c r="CC1161" s="112"/>
      <c r="CD1161" s="112"/>
    </row>
    <row r="1162" spans="1:82" s="114" customFormat="1">
      <c r="A1162" s="116"/>
      <c r="B1162" s="116"/>
      <c r="C1162" s="135"/>
      <c r="D1162" s="134"/>
      <c r="E1162" s="116"/>
      <c r="F1162" s="116"/>
      <c r="G1162" s="116"/>
      <c r="H1162" s="116"/>
      <c r="I1162" s="133"/>
      <c r="J1162" s="132"/>
      <c r="K1162" s="112"/>
      <c r="L1162" s="116"/>
      <c r="M1162" s="116"/>
      <c r="N1162" s="116"/>
      <c r="O1162" s="116"/>
      <c r="P1162" s="131"/>
      <c r="Q1162" s="131"/>
      <c r="R1162" s="131"/>
      <c r="S1162" s="130"/>
      <c r="T1162" s="130"/>
      <c r="U1162" s="130"/>
      <c r="V1162" s="130"/>
      <c r="W1162" s="130"/>
      <c r="X1162" s="130"/>
      <c r="Y1162" s="129"/>
      <c r="Z1162" s="112"/>
      <c r="AA1162" s="116"/>
      <c r="AB1162" s="128"/>
      <c r="AC1162" s="116"/>
      <c r="AD1162" s="116"/>
      <c r="AE1162" s="116"/>
      <c r="AF1162" s="116"/>
      <c r="AG1162" s="127"/>
      <c r="AH1162" s="126"/>
      <c r="AI1162" s="125"/>
      <c r="AJ1162" s="124"/>
      <c r="AK1162" s="116"/>
      <c r="AL1162" s="123"/>
      <c r="AM1162" s="116"/>
      <c r="AN1162" s="116" t="s">
        <v>124</v>
      </c>
      <c r="AO1162" s="122"/>
      <c r="AP1162" s="119" t="s">
        <v>124</v>
      </c>
      <c r="AQ1162" s="116"/>
      <c r="AR1162" s="116"/>
      <c r="AS1162" s="121"/>
      <c r="AT1162" s="120"/>
      <c r="AU1162" s="116" t="s">
        <v>124</v>
      </c>
      <c r="AV1162" s="116"/>
      <c r="AW1162" s="119"/>
      <c r="AX1162" s="118"/>
      <c r="AY1162" s="118"/>
      <c r="AZ1162" s="118"/>
      <c r="BA1162" s="118"/>
      <c r="BB1162" s="118"/>
      <c r="BC1162" s="118"/>
      <c r="BD1162" s="118"/>
      <c r="BE1162" s="118"/>
      <c r="BF1162" s="118"/>
      <c r="BG1162" s="118"/>
      <c r="BH1162" s="118"/>
      <c r="BI1162" s="118"/>
      <c r="BJ1162" s="117"/>
      <c r="BK1162" s="116"/>
      <c r="BL1162" s="116"/>
      <c r="BM1162" s="116"/>
      <c r="BN1162" s="116"/>
      <c r="BO1162" s="116"/>
      <c r="BP1162" s="112"/>
      <c r="BQ1162" s="112"/>
      <c r="BR1162" s="112"/>
      <c r="BS1162" s="112"/>
      <c r="BT1162" s="112"/>
      <c r="BU1162" s="116"/>
      <c r="BW1162" s="112"/>
      <c r="BX1162" s="113"/>
      <c r="BY1162" s="113"/>
      <c r="BZ1162" s="112"/>
      <c r="CA1162" s="112"/>
      <c r="CB1162" s="112"/>
      <c r="CC1162" s="112"/>
      <c r="CD1162" s="112"/>
    </row>
    <row r="1163" spans="1:82" s="114" customFormat="1">
      <c r="A1163" s="116"/>
      <c r="B1163" s="116"/>
      <c r="C1163" s="135"/>
      <c r="D1163" s="134"/>
      <c r="E1163" s="116"/>
      <c r="F1163" s="116"/>
      <c r="G1163" s="116"/>
      <c r="H1163" s="116"/>
      <c r="I1163" s="133"/>
      <c r="J1163" s="132"/>
      <c r="K1163" s="112"/>
      <c r="L1163" s="116"/>
      <c r="M1163" s="116"/>
      <c r="N1163" s="116"/>
      <c r="O1163" s="116"/>
      <c r="P1163" s="131"/>
      <c r="Q1163" s="131"/>
      <c r="R1163" s="131"/>
      <c r="S1163" s="130"/>
      <c r="T1163" s="130"/>
      <c r="U1163" s="130"/>
      <c r="V1163" s="130"/>
      <c r="W1163" s="130"/>
      <c r="X1163" s="130"/>
      <c r="Y1163" s="129"/>
      <c r="Z1163" s="112"/>
      <c r="AA1163" s="116"/>
      <c r="AB1163" s="128"/>
      <c r="AC1163" s="116"/>
      <c r="AD1163" s="116"/>
      <c r="AE1163" s="116"/>
      <c r="AF1163" s="116"/>
      <c r="AG1163" s="127"/>
      <c r="AH1163" s="126"/>
      <c r="AI1163" s="125"/>
      <c r="AJ1163" s="124"/>
      <c r="AK1163" s="116"/>
      <c r="AL1163" s="123"/>
      <c r="AM1163" s="116"/>
      <c r="AN1163" s="116" t="s">
        <v>124</v>
      </c>
      <c r="AO1163" s="122"/>
      <c r="AP1163" s="119" t="s">
        <v>124</v>
      </c>
      <c r="AQ1163" s="116"/>
      <c r="AR1163" s="116"/>
      <c r="AS1163" s="121"/>
      <c r="AT1163" s="120"/>
      <c r="AU1163" s="116" t="s">
        <v>124</v>
      </c>
      <c r="AV1163" s="116"/>
      <c r="AW1163" s="119"/>
      <c r="AX1163" s="118"/>
      <c r="AY1163" s="118"/>
      <c r="AZ1163" s="118"/>
      <c r="BA1163" s="118"/>
      <c r="BB1163" s="118"/>
      <c r="BC1163" s="118"/>
      <c r="BD1163" s="118"/>
      <c r="BE1163" s="118"/>
      <c r="BF1163" s="118"/>
      <c r="BG1163" s="118"/>
      <c r="BH1163" s="118"/>
      <c r="BI1163" s="118"/>
      <c r="BJ1163" s="117"/>
      <c r="BK1163" s="116"/>
      <c r="BL1163" s="116"/>
      <c r="BM1163" s="116"/>
      <c r="BN1163" s="116"/>
      <c r="BO1163" s="116"/>
      <c r="BP1163" s="112"/>
      <c r="BQ1163" s="112"/>
      <c r="BR1163" s="112"/>
      <c r="BS1163" s="112"/>
      <c r="BT1163" s="112"/>
      <c r="BU1163" s="116"/>
      <c r="BW1163" s="112"/>
      <c r="BX1163" s="113"/>
      <c r="BY1163" s="113"/>
      <c r="BZ1163" s="112"/>
      <c r="CA1163" s="112"/>
      <c r="CB1163" s="112"/>
      <c r="CC1163" s="112"/>
      <c r="CD1163" s="112"/>
    </row>
    <row r="1164" spans="1:82" s="114" customFormat="1">
      <c r="A1164" s="116"/>
      <c r="B1164" s="116"/>
      <c r="C1164" s="135"/>
      <c r="D1164" s="134"/>
      <c r="E1164" s="116"/>
      <c r="F1164" s="116"/>
      <c r="G1164" s="116"/>
      <c r="H1164" s="116"/>
      <c r="I1164" s="133"/>
      <c r="J1164" s="132"/>
      <c r="K1164" s="112"/>
      <c r="L1164" s="116"/>
      <c r="M1164" s="116"/>
      <c r="N1164" s="116"/>
      <c r="O1164" s="116"/>
      <c r="P1164" s="131"/>
      <c r="Q1164" s="131"/>
      <c r="R1164" s="131"/>
      <c r="S1164" s="130"/>
      <c r="T1164" s="130"/>
      <c r="U1164" s="130"/>
      <c r="V1164" s="130"/>
      <c r="W1164" s="130"/>
      <c r="X1164" s="130"/>
      <c r="Y1164" s="129"/>
      <c r="Z1164" s="112"/>
      <c r="AA1164" s="116"/>
      <c r="AB1164" s="128"/>
      <c r="AC1164" s="116"/>
      <c r="AD1164" s="116"/>
      <c r="AE1164" s="116"/>
      <c r="AF1164" s="116"/>
      <c r="AG1164" s="127"/>
      <c r="AH1164" s="126"/>
      <c r="AI1164" s="125"/>
      <c r="AJ1164" s="124"/>
      <c r="AK1164" s="116"/>
      <c r="AL1164" s="123"/>
      <c r="AM1164" s="116"/>
      <c r="AN1164" s="116" t="s">
        <v>124</v>
      </c>
      <c r="AO1164" s="122"/>
      <c r="AP1164" s="119" t="s">
        <v>124</v>
      </c>
      <c r="AQ1164" s="116"/>
      <c r="AR1164" s="116"/>
      <c r="AS1164" s="121"/>
      <c r="AT1164" s="120"/>
      <c r="AU1164" s="116" t="s">
        <v>124</v>
      </c>
      <c r="AV1164" s="116"/>
      <c r="AW1164" s="119"/>
      <c r="AX1164" s="118"/>
      <c r="AY1164" s="118"/>
      <c r="AZ1164" s="118"/>
      <c r="BA1164" s="118"/>
      <c r="BB1164" s="118"/>
      <c r="BC1164" s="118"/>
      <c r="BD1164" s="118"/>
      <c r="BE1164" s="118"/>
      <c r="BF1164" s="118"/>
      <c r="BG1164" s="118"/>
      <c r="BH1164" s="118"/>
      <c r="BI1164" s="118"/>
      <c r="BJ1164" s="117"/>
      <c r="BK1164" s="116"/>
      <c r="BL1164" s="116"/>
      <c r="BM1164" s="116"/>
      <c r="BN1164" s="116"/>
      <c r="BO1164" s="116"/>
      <c r="BP1164" s="112"/>
      <c r="BQ1164" s="112"/>
      <c r="BR1164" s="112"/>
      <c r="BS1164" s="112"/>
      <c r="BT1164" s="112"/>
      <c r="BU1164" s="116"/>
      <c r="BW1164" s="112"/>
      <c r="BX1164" s="113"/>
      <c r="BY1164" s="113"/>
      <c r="BZ1164" s="112"/>
      <c r="CA1164" s="112"/>
      <c r="CB1164" s="112"/>
      <c r="CC1164" s="112"/>
      <c r="CD1164" s="112"/>
    </row>
    <row r="1165" spans="1:82" s="114" customFormat="1">
      <c r="A1165" s="116"/>
      <c r="B1165" s="116"/>
      <c r="C1165" s="135"/>
      <c r="D1165" s="134"/>
      <c r="E1165" s="116"/>
      <c r="F1165" s="116"/>
      <c r="G1165" s="116"/>
      <c r="H1165" s="116"/>
      <c r="I1165" s="133"/>
      <c r="J1165" s="132"/>
      <c r="K1165" s="112"/>
      <c r="L1165" s="116"/>
      <c r="M1165" s="116"/>
      <c r="N1165" s="116"/>
      <c r="O1165" s="116"/>
      <c r="P1165" s="131"/>
      <c r="Q1165" s="131"/>
      <c r="R1165" s="131"/>
      <c r="S1165" s="130"/>
      <c r="T1165" s="130"/>
      <c r="U1165" s="130"/>
      <c r="V1165" s="130"/>
      <c r="W1165" s="130"/>
      <c r="X1165" s="130"/>
      <c r="Y1165" s="129"/>
      <c r="Z1165" s="112"/>
      <c r="AA1165" s="116"/>
      <c r="AB1165" s="128"/>
      <c r="AC1165" s="116"/>
      <c r="AD1165" s="116"/>
      <c r="AE1165" s="116"/>
      <c r="AF1165" s="116"/>
      <c r="AG1165" s="127"/>
      <c r="AH1165" s="126"/>
      <c r="AI1165" s="125"/>
      <c r="AJ1165" s="124"/>
      <c r="AK1165" s="116"/>
      <c r="AL1165" s="123"/>
      <c r="AM1165" s="116"/>
      <c r="AN1165" s="116" t="s">
        <v>124</v>
      </c>
      <c r="AO1165" s="122"/>
      <c r="AP1165" s="119" t="s">
        <v>124</v>
      </c>
      <c r="AQ1165" s="116"/>
      <c r="AR1165" s="116"/>
      <c r="AS1165" s="121"/>
      <c r="AT1165" s="120"/>
      <c r="AU1165" s="116" t="s">
        <v>124</v>
      </c>
      <c r="AV1165" s="116"/>
      <c r="AW1165" s="119"/>
      <c r="AX1165" s="118"/>
      <c r="AY1165" s="118"/>
      <c r="AZ1165" s="118"/>
      <c r="BA1165" s="118"/>
      <c r="BB1165" s="118"/>
      <c r="BC1165" s="118"/>
      <c r="BD1165" s="118"/>
      <c r="BE1165" s="118"/>
      <c r="BF1165" s="118"/>
      <c r="BG1165" s="118"/>
      <c r="BH1165" s="118"/>
      <c r="BI1165" s="118"/>
      <c r="BJ1165" s="117"/>
      <c r="BK1165" s="116"/>
      <c r="BL1165" s="116"/>
      <c r="BM1165" s="116"/>
      <c r="BN1165" s="116"/>
      <c r="BO1165" s="116"/>
      <c r="BP1165" s="112"/>
      <c r="BQ1165" s="112"/>
      <c r="BR1165" s="112"/>
      <c r="BS1165" s="112"/>
      <c r="BT1165" s="112"/>
      <c r="BU1165" s="116"/>
      <c r="BW1165" s="112"/>
      <c r="BX1165" s="113"/>
      <c r="BY1165" s="113"/>
      <c r="BZ1165" s="112"/>
      <c r="CA1165" s="112"/>
      <c r="CB1165" s="112"/>
      <c r="CC1165" s="112"/>
      <c r="CD1165" s="112"/>
    </row>
    <row r="1166" spans="1:82" s="114" customFormat="1">
      <c r="A1166" s="116"/>
      <c r="B1166" s="116"/>
      <c r="C1166" s="135"/>
      <c r="D1166" s="134"/>
      <c r="E1166" s="116"/>
      <c r="F1166" s="116"/>
      <c r="G1166" s="116"/>
      <c r="H1166" s="116"/>
      <c r="I1166" s="133"/>
      <c r="J1166" s="132"/>
      <c r="K1166" s="112"/>
      <c r="L1166" s="116"/>
      <c r="M1166" s="116"/>
      <c r="N1166" s="116"/>
      <c r="O1166" s="116"/>
      <c r="P1166" s="131"/>
      <c r="Q1166" s="131"/>
      <c r="R1166" s="131"/>
      <c r="S1166" s="130"/>
      <c r="T1166" s="130"/>
      <c r="U1166" s="130"/>
      <c r="V1166" s="130"/>
      <c r="W1166" s="130"/>
      <c r="X1166" s="130"/>
      <c r="Y1166" s="129"/>
      <c r="Z1166" s="112"/>
      <c r="AA1166" s="116"/>
      <c r="AB1166" s="128"/>
      <c r="AC1166" s="116"/>
      <c r="AD1166" s="116"/>
      <c r="AE1166" s="116"/>
      <c r="AF1166" s="116"/>
      <c r="AG1166" s="127"/>
      <c r="AH1166" s="126"/>
      <c r="AI1166" s="125"/>
      <c r="AJ1166" s="124"/>
      <c r="AK1166" s="116"/>
      <c r="AL1166" s="123"/>
      <c r="AM1166" s="116"/>
      <c r="AN1166" s="116" t="s">
        <v>124</v>
      </c>
      <c r="AO1166" s="122"/>
      <c r="AP1166" s="119" t="s">
        <v>124</v>
      </c>
      <c r="AQ1166" s="116"/>
      <c r="AR1166" s="116"/>
      <c r="AS1166" s="121"/>
      <c r="AT1166" s="120"/>
      <c r="AU1166" s="116" t="s">
        <v>124</v>
      </c>
      <c r="AV1166" s="116"/>
      <c r="AW1166" s="119"/>
      <c r="AX1166" s="118"/>
      <c r="AY1166" s="118"/>
      <c r="AZ1166" s="118"/>
      <c r="BA1166" s="118"/>
      <c r="BB1166" s="118"/>
      <c r="BC1166" s="118"/>
      <c r="BD1166" s="118"/>
      <c r="BE1166" s="118"/>
      <c r="BF1166" s="118"/>
      <c r="BG1166" s="118"/>
      <c r="BH1166" s="118"/>
      <c r="BI1166" s="118"/>
      <c r="BJ1166" s="117"/>
      <c r="BK1166" s="116"/>
      <c r="BL1166" s="116"/>
      <c r="BM1166" s="116"/>
      <c r="BN1166" s="116"/>
      <c r="BO1166" s="116"/>
      <c r="BP1166" s="112"/>
      <c r="BQ1166" s="112"/>
      <c r="BR1166" s="112"/>
      <c r="BS1166" s="112"/>
      <c r="BT1166" s="112"/>
      <c r="BU1166" s="116"/>
      <c r="BW1166" s="112"/>
      <c r="BX1166" s="113"/>
      <c r="BY1166" s="113"/>
      <c r="BZ1166" s="112"/>
      <c r="CA1166" s="112"/>
      <c r="CB1166" s="112"/>
      <c r="CC1166" s="112"/>
      <c r="CD1166" s="112"/>
    </row>
    <row r="1167" spans="1:82" s="114" customFormat="1">
      <c r="A1167" s="116"/>
      <c r="B1167" s="116"/>
      <c r="C1167" s="135"/>
      <c r="D1167" s="134"/>
      <c r="E1167" s="116"/>
      <c r="F1167" s="116"/>
      <c r="G1167" s="116"/>
      <c r="H1167" s="116"/>
      <c r="I1167" s="133"/>
      <c r="J1167" s="132"/>
      <c r="K1167" s="112"/>
      <c r="L1167" s="116"/>
      <c r="M1167" s="116"/>
      <c r="N1167" s="116"/>
      <c r="O1167" s="116"/>
      <c r="P1167" s="131"/>
      <c r="Q1167" s="131"/>
      <c r="R1167" s="131"/>
      <c r="S1167" s="130"/>
      <c r="T1167" s="130"/>
      <c r="U1167" s="130"/>
      <c r="V1167" s="130"/>
      <c r="W1167" s="130"/>
      <c r="X1167" s="130"/>
      <c r="Y1167" s="129"/>
      <c r="Z1167" s="112"/>
      <c r="AA1167" s="116"/>
      <c r="AB1167" s="128"/>
      <c r="AC1167" s="116"/>
      <c r="AD1167" s="116"/>
      <c r="AE1167" s="116"/>
      <c r="AF1167" s="116"/>
      <c r="AG1167" s="127"/>
      <c r="AH1167" s="126"/>
      <c r="AI1167" s="125"/>
      <c r="AJ1167" s="124"/>
      <c r="AK1167" s="116"/>
      <c r="AL1167" s="123"/>
      <c r="AM1167" s="116"/>
      <c r="AN1167" s="116" t="s">
        <v>124</v>
      </c>
      <c r="AO1167" s="122"/>
      <c r="AP1167" s="119" t="s">
        <v>124</v>
      </c>
      <c r="AQ1167" s="116"/>
      <c r="AR1167" s="116"/>
      <c r="AS1167" s="121"/>
      <c r="AT1167" s="120"/>
      <c r="AU1167" s="116" t="s">
        <v>124</v>
      </c>
      <c r="AV1167" s="116"/>
      <c r="AW1167" s="119"/>
      <c r="AX1167" s="118"/>
      <c r="AY1167" s="118"/>
      <c r="AZ1167" s="118"/>
      <c r="BA1167" s="118"/>
      <c r="BB1167" s="118"/>
      <c r="BC1167" s="118"/>
      <c r="BD1167" s="118"/>
      <c r="BE1167" s="118"/>
      <c r="BF1167" s="118"/>
      <c r="BG1167" s="118"/>
      <c r="BH1167" s="118"/>
      <c r="BI1167" s="118"/>
      <c r="BJ1167" s="117"/>
      <c r="BK1167" s="116"/>
      <c r="BL1167" s="116"/>
      <c r="BM1167" s="116"/>
      <c r="BN1167" s="116"/>
      <c r="BO1167" s="116"/>
      <c r="BP1167" s="112"/>
      <c r="BQ1167" s="112"/>
      <c r="BR1167" s="112"/>
      <c r="BS1167" s="112"/>
      <c r="BT1167" s="112"/>
      <c r="BU1167" s="116"/>
      <c r="BW1167" s="112"/>
      <c r="BX1167" s="113"/>
      <c r="BY1167" s="113"/>
      <c r="BZ1167" s="112"/>
      <c r="CA1167" s="112"/>
      <c r="CB1167" s="112"/>
      <c r="CC1167" s="112"/>
      <c r="CD1167" s="112"/>
    </row>
    <row r="1168" spans="1:82" s="114" customFormat="1">
      <c r="A1168" s="116"/>
      <c r="B1168" s="116"/>
      <c r="C1168" s="135"/>
      <c r="D1168" s="134"/>
      <c r="E1168" s="116"/>
      <c r="F1168" s="116"/>
      <c r="G1168" s="116"/>
      <c r="H1168" s="116"/>
      <c r="I1168" s="133"/>
      <c r="J1168" s="132"/>
      <c r="K1168" s="112"/>
      <c r="L1168" s="116"/>
      <c r="M1168" s="116"/>
      <c r="N1168" s="116"/>
      <c r="O1168" s="116"/>
      <c r="P1168" s="131"/>
      <c r="Q1168" s="131"/>
      <c r="R1168" s="131"/>
      <c r="S1168" s="130"/>
      <c r="T1168" s="130"/>
      <c r="U1168" s="130"/>
      <c r="V1168" s="130"/>
      <c r="W1168" s="130"/>
      <c r="X1168" s="130"/>
      <c r="Y1168" s="129"/>
      <c r="Z1168" s="112"/>
      <c r="AA1168" s="116"/>
      <c r="AB1168" s="128"/>
      <c r="AC1168" s="116"/>
      <c r="AD1168" s="116"/>
      <c r="AE1168" s="116"/>
      <c r="AF1168" s="116"/>
      <c r="AG1168" s="127"/>
      <c r="AH1168" s="126"/>
      <c r="AI1168" s="125"/>
      <c r="AJ1168" s="124"/>
      <c r="AK1168" s="116"/>
      <c r="AL1168" s="123"/>
      <c r="AM1168" s="116"/>
      <c r="AN1168" s="116" t="s">
        <v>124</v>
      </c>
      <c r="AO1168" s="122"/>
      <c r="AP1168" s="119" t="s">
        <v>124</v>
      </c>
      <c r="AQ1168" s="116"/>
      <c r="AR1168" s="116"/>
      <c r="AS1168" s="121"/>
      <c r="AT1168" s="120"/>
      <c r="AU1168" s="116" t="s">
        <v>124</v>
      </c>
      <c r="AV1168" s="116"/>
      <c r="AW1168" s="119"/>
      <c r="AX1168" s="118"/>
      <c r="AY1168" s="118"/>
      <c r="AZ1168" s="118"/>
      <c r="BA1168" s="118"/>
      <c r="BB1168" s="118"/>
      <c r="BC1168" s="118"/>
      <c r="BD1168" s="118"/>
      <c r="BE1168" s="118"/>
      <c r="BF1168" s="118"/>
      <c r="BG1168" s="118"/>
      <c r="BH1168" s="118"/>
      <c r="BI1168" s="118"/>
      <c r="BJ1168" s="117"/>
      <c r="BK1168" s="116"/>
      <c r="BL1168" s="116"/>
      <c r="BM1168" s="116"/>
      <c r="BN1168" s="116"/>
      <c r="BO1168" s="116"/>
      <c r="BP1168" s="112"/>
      <c r="BQ1168" s="112"/>
      <c r="BR1168" s="112"/>
      <c r="BS1168" s="112"/>
      <c r="BT1168" s="112"/>
      <c r="BU1168" s="116"/>
      <c r="BW1168" s="112"/>
      <c r="BX1168" s="113"/>
      <c r="BY1168" s="113"/>
      <c r="BZ1168" s="112"/>
      <c r="CA1168" s="112"/>
      <c r="CB1168" s="112"/>
      <c r="CC1168" s="112"/>
      <c r="CD1168" s="112"/>
    </row>
    <row r="1169" spans="1:82" s="114" customFormat="1">
      <c r="A1169" s="116"/>
      <c r="B1169" s="116"/>
      <c r="C1169" s="135"/>
      <c r="D1169" s="134"/>
      <c r="E1169" s="116"/>
      <c r="F1169" s="116"/>
      <c r="G1169" s="116"/>
      <c r="H1169" s="116"/>
      <c r="I1169" s="133"/>
      <c r="J1169" s="132"/>
      <c r="K1169" s="112"/>
      <c r="L1169" s="116"/>
      <c r="M1169" s="116"/>
      <c r="N1169" s="116"/>
      <c r="O1169" s="116"/>
      <c r="P1169" s="131"/>
      <c r="Q1169" s="131"/>
      <c r="R1169" s="131"/>
      <c r="S1169" s="130"/>
      <c r="T1169" s="130"/>
      <c r="U1169" s="130"/>
      <c r="V1169" s="130"/>
      <c r="W1169" s="130"/>
      <c r="X1169" s="130"/>
      <c r="Y1169" s="129"/>
      <c r="Z1169" s="112"/>
      <c r="AA1169" s="116"/>
      <c r="AB1169" s="128"/>
      <c r="AC1169" s="116"/>
      <c r="AD1169" s="116"/>
      <c r="AE1169" s="116"/>
      <c r="AF1169" s="116"/>
      <c r="AG1169" s="127"/>
      <c r="AH1169" s="126"/>
      <c r="AI1169" s="125"/>
      <c r="AJ1169" s="124"/>
      <c r="AK1169" s="116"/>
      <c r="AL1169" s="123"/>
      <c r="AM1169" s="116"/>
      <c r="AN1169" s="116" t="s">
        <v>124</v>
      </c>
      <c r="AO1169" s="122"/>
      <c r="AP1169" s="119" t="s">
        <v>124</v>
      </c>
      <c r="AQ1169" s="116"/>
      <c r="AR1169" s="116"/>
      <c r="AS1169" s="121"/>
      <c r="AT1169" s="120"/>
      <c r="AU1169" s="116" t="s">
        <v>124</v>
      </c>
      <c r="AV1169" s="116"/>
      <c r="AW1169" s="119"/>
      <c r="AX1169" s="118"/>
      <c r="AY1169" s="118"/>
      <c r="AZ1169" s="118"/>
      <c r="BA1169" s="118"/>
      <c r="BB1169" s="118"/>
      <c r="BC1169" s="118"/>
      <c r="BD1169" s="118"/>
      <c r="BE1169" s="118"/>
      <c r="BF1169" s="118"/>
      <c r="BG1169" s="118"/>
      <c r="BH1169" s="118"/>
      <c r="BI1169" s="118"/>
      <c r="BJ1169" s="117"/>
      <c r="BK1169" s="116"/>
      <c r="BL1169" s="116"/>
      <c r="BM1169" s="116"/>
      <c r="BN1169" s="116"/>
      <c r="BO1169" s="116"/>
      <c r="BP1169" s="112"/>
      <c r="BQ1169" s="112"/>
      <c r="BR1169" s="112"/>
      <c r="BS1169" s="112"/>
      <c r="BT1169" s="112"/>
      <c r="BU1169" s="116"/>
      <c r="BW1169" s="112"/>
      <c r="BX1169" s="113"/>
      <c r="BY1169" s="113"/>
      <c r="BZ1169" s="112"/>
      <c r="CA1169" s="112"/>
      <c r="CB1169" s="112"/>
      <c r="CC1169" s="112"/>
      <c r="CD1169" s="112"/>
    </row>
    <row r="1170" spans="1:82" s="114" customFormat="1">
      <c r="A1170" s="116"/>
      <c r="B1170" s="116"/>
      <c r="C1170" s="135"/>
      <c r="D1170" s="134"/>
      <c r="E1170" s="116"/>
      <c r="F1170" s="116"/>
      <c r="G1170" s="116"/>
      <c r="H1170" s="116"/>
      <c r="I1170" s="133"/>
      <c r="J1170" s="132"/>
      <c r="K1170" s="112"/>
      <c r="L1170" s="116"/>
      <c r="M1170" s="116"/>
      <c r="N1170" s="116"/>
      <c r="O1170" s="116"/>
      <c r="P1170" s="131"/>
      <c r="Q1170" s="131"/>
      <c r="R1170" s="131"/>
      <c r="S1170" s="130"/>
      <c r="T1170" s="130"/>
      <c r="U1170" s="130"/>
      <c r="V1170" s="130"/>
      <c r="W1170" s="130"/>
      <c r="X1170" s="130"/>
      <c r="Y1170" s="129"/>
      <c r="Z1170" s="112"/>
      <c r="AA1170" s="116"/>
      <c r="AB1170" s="128"/>
      <c r="AC1170" s="116"/>
      <c r="AD1170" s="116"/>
      <c r="AE1170" s="116"/>
      <c r="AF1170" s="116"/>
      <c r="AG1170" s="127"/>
      <c r="AH1170" s="126"/>
      <c r="AI1170" s="125"/>
      <c r="AJ1170" s="124"/>
      <c r="AK1170" s="116"/>
      <c r="AL1170" s="123"/>
      <c r="AM1170" s="116"/>
      <c r="AN1170" s="116" t="s">
        <v>124</v>
      </c>
      <c r="AO1170" s="122"/>
      <c r="AP1170" s="119" t="s">
        <v>124</v>
      </c>
      <c r="AQ1170" s="116"/>
      <c r="AR1170" s="116"/>
      <c r="AS1170" s="121"/>
      <c r="AT1170" s="120"/>
      <c r="AU1170" s="116" t="s">
        <v>124</v>
      </c>
      <c r="AV1170" s="116"/>
      <c r="AW1170" s="119"/>
      <c r="AX1170" s="118"/>
      <c r="AY1170" s="118"/>
      <c r="AZ1170" s="118"/>
      <c r="BA1170" s="118"/>
      <c r="BB1170" s="118"/>
      <c r="BC1170" s="118"/>
      <c r="BD1170" s="118"/>
      <c r="BE1170" s="118"/>
      <c r="BF1170" s="118"/>
      <c r="BG1170" s="118"/>
      <c r="BH1170" s="118"/>
      <c r="BI1170" s="118"/>
      <c r="BJ1170" s="117"/>
      <c r="BK1170" s="116"/>
      <c r="BL1170" s="116"/>
      <c r="BM1170" s="116"/>
      <c r="BN1170" s="116"/>
      <c r="BO1170" s="116"/>
      <c r="BP1170" s="112"/>
      <c r="BQ1170" s="112"/>
      <c r="BR1170" s="112"/>
      <c r="BS1170" s="112"/>
      <c r="BT1170" s="112"/>
      <c r="BU1170" s="116"/>
      <c r="BW1170" s="112"/>
      <c r="BX1170" s="113"/>
      <c r="BY1170" s="113"/>
      <c r="BZ1170" s="112"/>
      <c r="CA1170" s="112"/>
      <c r="CB1170" s="112"/>
      <c r="CC1170" s="112"/>
      <c r="CD1170" s="112"/>
    </row>
    <row r="1171" spans="1:82" s="114" customFormat="1">
      <c r="A1171" s="116"/>
      <c r="B1171" s="116"/>
      <c r="C1171" s="135"/>
      <c r="D1171" s="134"/>
      <c r="E1171" s="116"/>
      <c r="F1171" s="116"/>
      <c r="G1171" s="116"/>
      <c r="H1171" s="116"/>
      <c r="I1171" s="133"/>
      <c r="J1171" s="132"/>
      <c r="K1171" s="112"/>
      <c r="L1171" s="116"/>
      <c r="M1171" s="116"/>
      <c r="N1171" s="116"/>
      <c r="O1171" s="116"/>
      <c r="P1171" s="131"/>
      <c r="Q1171" s="131"/>
      <c r="R1171" s="131"/>
      <c r="S1171" s="130"/>
      <c r="T1171" s="130"/>
      <c r="U1171" s="130"/>
      <c r="V1171" s="130"/>
      <c r="W1171" s="130"/>
      <c r="X1171" s="130"/>
      <c r="Y1171" s="129"/>
      <c r="Z1171" s="112"/>
      <c r="AA1171" s="116"/>
      <c r="AB1171" s="128"/>
      <c r="AC1171" s="116"/>
      <c r="AD1171" s="116"/>
      <c r="AE1171" s="116"/>
      <c r="AF1171" s="116"/>
      <c r="AG1171" s="127"/>
      <c r="AH1171" s="126"/>
      <c r="AI1171" s="125"/>
      <c r="AJ1171" s="124"/>
      <c r="AK1171" s="116"/>
      <c r="AL1171" s="123"/>
      <c r="AM1171" s="116"/>
      <c r="AN1171" s="116" t="s">
        <v>124</v>
      </c>
      <c r="AO1171" s="122"/>
      <c r="AP1171" s="119" t="s">
        <v>124</v>
      </c>
      <c r="AQ1171" s="116"/>
      <c r="AR1171" s="116"/>
      <c r="AS1171" s="121"/>
      <c r="AT1171" s="120"/>
      <c r="AU1171" s="116" t="s">
        <v>124</v>
      </c>
      <c r="AV1171" s="116"/>
      <c r="AW1171" s="119"/>
      <c r="AX1171" s="118"/>
      <c r="AY1171" s="118"/>
      <c r="AZ1171" s="118"/>
      <c r="BA1171" s="118"/>
      <c r="BB1171" s="118"/>
      <c r="BC1171" s="118"/>
      <c r="BD1171" s="118"/>
      <c r="BE1171" s="118"/>
      <c r="BF1171" s="118"/>
      <c r="BG1171" s="118"/>
      <c r="BH1171" s="118"/>
      <c r="BI1171" s="118"/>
      <c r="BJ1171" s="117"/>
      <c r="BK1171" s="116"/>
      <c r="BL1171" s="116"/>
      <c r="BM1171" s="116"/>
      <c r="BN1171" s="116"/>
      <c r="BO1171" s="116"/>
      <c r="BP1171" s="112"/>
      <c r="BQ1171" s="112"/>
      <c r="BR1171" s="112"/>
      <c r="BS1171" s="112"/>
      <c r="BT1171" s="112"/>
      <c r="BU1171" s="116"/>
      <c r="BW1171" s="112"/>
      <c r="BX1171" s="113"/>
      <c r="BY1171" s="113"/>
      <c r="BZ1171" s="112"/>
      <c r="CA1171" s="112"/>
      <c r="CB1171" s="112"/>
      <c r="CC1171" s="112"/>
      <c r="CD1171" s="112"/>
    </row>
    <row r="1172" spans="1:82" s="114" customFormat="1">
      <c r="A1172" s="116"/>
      <c r="B1172" s="116"/>
      <c r="C1172" s="135"/>
      <c r="D1172" s="134"/>
      <c r="E1172" s="116"/>
      <c r="F1172" s="116"/>
      <c r="G1172" s="116"/>
      <c r="H1172" s="116"/>
      <c r="I1172" s="133"/>
      <c r="J1172" s="132"/>
      <c r="K1172" s="112"/>
      <c r="L1172" s="116"/>
      <c r="M1172" s="116"/>
      <c r="N1172" s="116"/>
      <c r="O1172" s="116"/>
      <c r="P1172" s="131"/>
      <c r="Q1172" s="131"/>
      <c r="R1172" s="131"/>
      <c r="S1172" s="130"/>
      <c r="T1172" s="130"/>
      <c r="U1172" s="130"/>
      <c r="V1172" s="130"/>
      <c r="W1172" s="130"/>
      <c r="X1172" s="130"/>
      <c r="Y1172" s="129"/>
      <c r="Z1172" s="112"/>
      <c r="AA1172" s="116"/>
      <c r="AB1172" s="128"/>
      <c r="AC1172" s="116"/>
      <c r="AD1172" s="116"/>
      <c r="AE1172" s="116"/>
      <c r="AF1172" s="116"/>
      <c r="AG1172" s="127"/>
      <c r="AH1172" s="126"/>
      <c r="AI1172" s="125"/>
      <c r="AJ1172" s="124"/>
      <c r="AK1172" s="116"/>
      <c r="AL1172" s="123"/>
      <c r="AM1172" s="116"/>
      <c r="AN1172" s="116" t="s">
        <v>124</v>
      </c>
      <c r="AO1172" s="122"/>
      <c r="AP1172" s="119" t="s">
        <v>124</v>
      </c>
      <c r="AQ1172" s="116"/>
      <c r="AR1172" s="116"/>
      <c r="AS1172" s="121"/>
      <c r="AT1172" s="120"/>
      <c r="AU1172" s="116" t="s">
        <v>124</v>
      </c>
      <c r="AV1172" s="116"/>
      <c r="AW1172" s="119"/>
      <c r="AX1172" s="118"/>
      <c r="AY1172" s="118"/>
      <c r="AZ1172" s="118"/>
      <c r="BA1172" s="118"/>
      <c r="BB1172" s="118"/>
      <c r="BC1172" s="118"/>
      <c r="BD1172" s="118"/>
      <c r="BE1172" s="118"/>
      <c r="BF1172" s="118"/>
      <c r="BG1172" s="118"/>
      <c r="BH1172" s="118"/>
      <c r="BI1172" s="118"/>
      <c r="BJ1172" s="117"/>
      <c r="BK1172" s="116"/>
      <c r="BL1172" s="116"/>
      <c r="BM1172" s="116"/>
      <c r="BN1172" s="116"/>
      <c r="BO1172" s="116"/>
      <c r="BP1172" s="112"/>
      <c r="BQ1172" s="112"/>
      <c r="BR1172" s="112"/>
      <c r="BS1172" s="112"/>
      <c r="BT1172" s="112"/>
      <c r="BU1172" s="116"/>
      <c r="BW1172" s="112"/>
      <c r="BX1172" s="113"/>
      <c r="BY1172" s="113"/>
      <c r="BZ1172" s="112"/>
      <c r="CA1172" s="112"/>
      <c r="CB1172" s="112"/>
      <c r="CC1172" s="112"/>
      <c r="CD1172" s="112"/>
    </row>
    <row r="1173" spans="1:82" s="114" customFormat="1">
      <c r="A1173" s="116"/>
      <c r="B1173" s="116"/>
      <c r="C1173" s="135"/>
      <c r="D1173" s="134"/>
      <c r="E1173" s="116"/>
      <c r="F1173" s="116"/>
      <c r="G1173" s="116"/>
      <c r="H1173" s="116"/>
      <c r="I1173" s="133"/>
      <c r="J1173" s="132"/>
      <c r="K1173" s="112"/>
      <c r="L1173" s="116"/>
      <c r="M1173" s="116"/>
      <c r="N1173" s="116"/>
      <c r="O1173" s="116"/>
      <c r="P1173" s="131"/>
      <c r="Q1173" s="131"/>
      <c r="R1173" s="131"/>
      <c r="S1173" s="130"/>
      <c r="T1173" s="130"/>
      <c r="U1173" s="130"/>
      <c r="V1173" s="130"/>
      <c r="W1173" s="130"/>
      <c r="X1173" s="130"/>
      <c r="Y1173" s="129"/>
      <c r="Z1173" s="112"/>
      <c r="AA1173" s="116"/>
      <c r="AB1173" s="128"/>
      <c r="AC1173" s="116"/>
      <c r="AD1173" s="116"/>
      <c r="AE1173" s="116"/>
      <c r="AF1173" s="116"/>
      <c r="AG1173" s="127"/>
      <c r="AH1173" s="126"/>
      <c r="AI1173" s="125"/>
      <c r="AJ1173" s="124"/>
      <c r="AK1173" s="116"/>
      <c r="AL1173" s="123"/>
      <c r="AM1173" s="116"/>
      <c r="AN1173" s="116" t="s">
        <v>124</v>
      </c>
      <c r="AO1173" s="122"/>
      <c r="AP1173" s="119" t="s">
        <v>124</v>
      </c>
      <c r="AQ1173" s="116"/>
      <c r="AR1173" s="116"/>
      <c r="AS1173" s="121"/>
      <c r="AT1173" s="120"/>
      <c r="AU1173" s="116" t="s">
        <v>124</v>
      </c>
      <c r="AV1173" s="116"/>
      <c r="AW1173" s="119"/>
      <c r="AX1173" s="118"/>
      <c r="AY1173" s="118"/>
      <c r="AZ1173" s="118"/>
      <c r="BA1173" s="118"/>
      <c r="BB1173" s="118"/>
      <c r="BC1173" s="118"/>
      <c r="BD1173" s="118"/>
      <c r="BE1173" s="118"/>
      <c r="BF1173" s="118"/>
      <c r="BG1173" s="118"/>
      <c r="BH1173" s="118"/>
      <c r="BI1173" s="118"/>
      <c r="BJ1173" s="117"/>
      <c r="BK1173" s="116"/>
      <c r="BL1173" s="116"/>
      <c r="BM1173" s="116"/>
      <c r="BN1173" s="116"/>
      <c r="BO1173" s="116"/>
      <c r="BP1173" s="112"/>
      <c r="BQ1173" s="112"/>
      <c r="BR1173" s="112"/>
      <c r="BS1173" s="112"/>
      <c r="BT1173" s="112"/>
      <c r="BU1173" s="116"/>
      <c r="BW1173" s="112"/>
      <c r="BX1173" s="113"/>
      <c r="BY1173" s="113"/>
      <c r="BZ1173" s="112"/>
      <c r="CA1173" s="112"/>
      <c r="CB1173" s="112"/>
      <c r="CC1173" s="112"/>
      <c r="CD1173" s="112"/>
    </row>
    <row r="1174" spans="1:82" s="114" customFormat="1">
      <c r="A1174" s="116"/>
      <c r="B1174" s="116"/>
      <c r="C1174" s="135"/>
      <c r="D1174" s="134"/>
      <c r="E1174" s="116"/>
      <c r="F1174" s="116"/>
      <c r="G1174" s="116"/>
      <c r="H1174" s="116"/>
      <c r="I1174" s="133"/>
      <c r="J1174" s="132"/>
      <c r="K1174" s="112"/>
      <c r="L1174" s="116"/>
      <c r="M1174" s="116"/>
      <c r="N1174" s="116"/>
      <c r="O1174" s="116"/>
      <c r="P1174" s="131"/>
      <c r="Q1174" s="131"/>
      <c r="R1174" s="131"/>
      <c r="S1174" s="130"/>
      <c r="T1174" s="130"/>
      <c r="U1174" s="130"/>
      <c r="V1174" s="130"/>
      <c r="W1174" s="130"/>
      <c r="X1174" s="130"/>
      <c r="Y1174" s="129"/>
      <c r="Z1174" s="112"/>
      <c r="AA1174" s="116"/>
      <c r="AB1174" s="128"/>
      <c r="AC1174" s="116"/>
      <c r="AD1174" s="116"/>
      <c r="AE1174" s="116"/>
      <c r="AF1174" s="116"/>
      <c r="AG1174" s="127"/>
      <c r="AH1174" s="126"/>
      <c r="AI1174" s="125"/>
      <c r="AJ1174" s="124"/>
      <c r="AK1174" s="116"/>
      <c r="AL1174" s="123"/>
      <c r="AM1174" s="116"/>
      <c r="AN1174" s="116" t="s">
        <v>124</v>
      </c>
      <c r="AO1174" s="122"/>
      <c r="AP1174" s="119" t="s">
        <v>124</v>
      </c>
      <c r="AQ1174" s="116"/>
      <c r="AR1174" s="116"/>
      <c r="AS1174" s="121"/>
      <c r="AT1174" s="120"/>
      <c r="AU1174" s="116" t="s">
        <v>124</v>
      </c>
      <c r="AV1174" s="116"/>
      <c r="AW1174" s="119"/>
      <c r="AX1174" s="118"/>
      <c r="AY1174" s="118"/>
      <c r="AZ1174" s="118"/>
      <c r="BA1174" s="118"/>
      <c r="BB1174" s="118"/>
      <c r="BC1174" s="118"/>
      <c r="BD1174" s="118"/>
      <c r="BE1174" s="118"/>
      <c r="BF1174" s="118"/>
      <c r="BG1174" s="118"/>
      <c r="BH1174" s="118"/>
      <c r="BI1174" s="118"/>
      <c r="BJ1174" s="117"/>
      <c r="BK1174" s="116"/>
      <c r="BL1174" s="116"/>
      <c r="BM1174" s="116"/>
      <c r="BN1174" s="116"/>
      <c r="BO1174" s="116"/>
      <c r="BP1174" s="112"/>
      <c r="BQ1174" s="112"/>
      <c r="BR1174" s="112"/>
      <c r="BS1174" s="112"/>
      <c r="BT1174" s="112"/>
      <c r="BU1174" s="116"/>
      <c r="BW1174" s="112"/>
      <c r="BX1174" s="113"/>
      <c r="BY1174" s="113"/>
      <c r="BZ1174" s="112"/>
      <c r="CA1174" s="112"/>
      <c r="CB1174" s="112"/>
      <c r="CC1174" s="112"/>
      <c r="CD1174" s="112"/>
    </row>
    <row r="1175" spans="1:82" s="114" customFormat="1">
      <c r="A1175" s="116"/>
      <c r="B1175" s="116"/>
      <c r="C1175" s="135"/>
      <c r="D1175" s="134"/>
      <c r="E1175" s="116"/>
      <c r="F1175" s="116"/>
      <c r="G1175" s="116"/>
      <c r="H1175" s="116"/>
      <c r="I1175" s="133"/>
      <c r="J1175" s="132"/>
      <c r="K1175" s="112"/>
      <c r="L1175" s="116"/>
      <c r="M1175" s="116"/>
      <c r="N1175" s="116"/>
      <c r="O1175" s="116"/>
      <c r="P1175" s="131"/>
      <c r="Q1175" s="131"/>
      <c r="R1175" s="131"/>
      <c r="S1175" s="130"/>
      <c r="T1175" s="130"/>
      <c r="U1175" s="130"/>
      <c r="V1175" s="130"/>
      <c r="W1175" s="130"/>
      <c r="X1175" s="130"/>
      <c r="Y1175" s="129"/>
      <c r="Z1175" s="112"/>
      <c r="AA1175" s="116"/>
      <c r="AB1175" s="128"/>
      <c r="AC1175" s="116"/>
      <c r="AD1175" s="116"/>
      <c r="AE1175" s="116"/>
      <c r="AF1175" s="116"/>
      <c r="AG1175" s="127"/>
      <c r="AH1175" s="126"/>
      <c r="AI1175" s="125"/>
      <c r="AJ1175" s="124"/>
      <c r="AK1175" s="116"/>
      <c r="AL1175" s="123"/>
      <c r="AM1175" s="116"/>
      <c r="AN1175" s="116" t="s">
        <v>124</v>
      </c>
      <c r="AO1175" s="122"/>
      <c r="AP1175" s="119" t="s">
        <v>124</v>
      </c>
      <c r="AQ1175" s="116"/>
      <c r="AR1175" s="116"/>
      <c r="AS1175" s="121"/>
      <c r="AT1175" s="120"/>
      <c r="AU1175" s="116" t="s">
        <v>124</v>
      </c>
      <c r="AV1175" s="116"/>
      <c r="AW1175" s="119"/>
      <c r="AX1175" s="118"/>
      <c r="AY1175" s="118"/>
      <c r="AZ1175" s="118"/>
      <c r="BA1175" s="118"/>
      <c r="BB1175" s="118"/>
      <c r="BC1175" s="118"/>
      <c r="BD1175" s="118"/>
      <c r="BE1175" s="118"/>
      <c r="BF1175" s="118"/>
      <c r="BG1175" s="118"/>
      <c r="BH1175" s="118"/>
      <c r="BI1175" s="118"/>
      <c r="BJ1175" s="117"/>
      <c r="BK1175" s="116"/>
      <c r="BL1175" s="116"/>
      <c r="BM1175" s="116"/>
      <c r="BN1175" s="116"/>
      <c r="BO1175" s="116"/>
      <c r="BP1175" s="112"/>
      <c r="BQ1175" s="112"/>
      <c r="BR1175" s="112"/>
      <c r="BS1175" s="112"/>
      <c r="BT1175" s="112"/>
      <c r="BU1175" s="116"/>
      <c r="BW1175" s="112"/>
      <c r="BX1175" s="113"/>
      <c r="BY1175" s="113"/>
      <c r="BZ1175" s="112"/>
      <c r="CA1175" s="112"/>
      <c r="CB1175" s="112"/>
      <c r="CC1175" s="112"/>
      <c r="CD1175" s="112"/>
    </row>
    <row r="1176" spans="1:82" s="114" customFormat="1">
      <c r="A1176" s="116"/>
      <c r="B1176" s="116"/>
      <c r="C1176" s="135"/>
      <c r="D1176" s="134"/>
      <c r="E1176" s="116"/>
      <c r="F1176" s="116"/>
      <c r="G1176" s="116"/>
      <c r="H1176" s="116"/>
      <c r="I1176" s="133"/>
      <c r="J1176" s="132"/>
      <c r="K1176" s="112"/>
      <c r="L1176" s="116"/>
      <c r="M1176" s="116"/>
      <c r="N1176" s="116"/>
      <c r="O1176" s="116"/>
      <c r="P1176" s="131"/>
      <c r="Q1176" s="131"/>
      <c r="R1176" s="131"/>
      <c r="S1176" s="130"/>
      <c r="T1176" s="130"/>
      <c r="U1176" s="130"/>
      <c r="V1176" s="130"/>
      <c r="W1176" s="130"/>
      <c r="X1176" s="130"/>
      <c r="Y1176" s="129"/>
      <c r="Z1176" s="112"/>
      <c r="AA1176" s="116"/>
      <c r="AB1176" s="128"/>
      <c r="AC1176" s="116"/>
      <c r="AD1176" s="116"/>
      <c r="AE1176" s="116"/>
      <c r="AF1176" s="116"/>
      <c r="AG1176" s="127"/>
      <c r="AH1176" s="126"/>
      <c r="AI1176" s="125"/>
      <c r="AJ1176" s="124"/>
      <c r="AK1176" s="116"/>
      <c r="AL1176" s="123"/>
      <c r="AM1176" s="116"/>
      <c r="AN1176" s="116" t="s">
        <v>124</v>
      </c>
      <c r="AO1176" s="122"/>
      <c r="AP1176" s="119" t="s">
        <v>124</v>
      </c>
      <c r="AQ1176" s="116"/>
      <c r="AR1176" s="116"/>
      <c r="AS1176" s="121"/>
      <c r="AT1176" s="120"/>
      <c r="AU1176" s="116" t="s">
        <v>124</v>
      </c>
      <c r="AV1176" s="116"/>
      <c r="AW1176" s="119"/>
      <c r="AX1176" s="118"/>
      <c r="AY1176" s="118"/>
      <c r="AZ1176" s="118"/>
      <c r="BA1176" s="118"/>
      <c r="BB1176" s="118"/>
      <c r="BC1176" s="118"/>
      <c r="BD1176" s="118"/>
      <c r="BE1176" s="118"/>
      <c r="BF1176" s="118"/>
      <c r="BG1176" s="118"/>
      <c r="BH1176" s="118"/>
      <c r="BI1176" s="118"/>
      <c r="BJ1176" s="117"/>
      <c r="BK1176" s="116"/>
      <c r="BL1176" s="116"/>
      <c r="BM1176" s="116"/>
      <c r="BN1176" s="116"/>
      <c r="BO1176" s="116"/>
      <c r="BP1176" s="112"/>
      <c r="BQ1176" s="112"/>
      <c r="BR1176" s="112"/>
      <c r="BS1176" s="112"/>
      <c r="BT1176" s="112"/>
      <c r="BU1176" s="116"/>
      <c r="BW1176" s="112"/>
      <c r="BX1176" s="113"/>
      <c r="BY1176" s="113"/>
      <c r="BZ1176" s="112"/>
      <c r="CA1176" s="112"/>
      <c r="CB1176" s="112"/>
      <c r="CC1176" s="112"/>
      <c r="CD1176" s="112"/>
    </row>
    <row r="1177" spans="1:82" s="114" customFormat="1">
      <c r="A1177" s="116"/>
      <c r="B1177" s="116"/>
      <c r="C1177" s="135"/>
      <c r="D1177" s="134"/>
      <c r="E1177" s="116"/>
      <c r="F1177" s="116"/>
      <c r="G1177" s="116"/>
      <c r="H1177" s="116"/>
      <c r="I1177" s="133"/>
      <c r="J1177" s="132"/>
      <c r="K1177" s="112"/>
      <c r="L1177" s="116"/>
      <c r="M1177" s="116"/>
      <c r="N1177" s="116"/>
      <c r="O1177" s="116"/>
      <c r="P1177" s="131"/>
      <c r="Q1177" s="131"/>
      <c r="R1177" s="131"/>
      <c r="S1177" s="130"/>
      <c r="T1177" s="130"/>
      <c r="U1177" s="130"/>
      <c r="V1177" s="130"/>
      <c r="W1177" s="130"/>
      <c r="X1177" s="130"/>
      <c r="Y1177" s="129"/>
      <c r="Z1177" s="112"/>
      <c r="AA1177" s="116"/>
      <c r="AB1177" s="128"/>
      <c r="AC1177" s="116"/>
      <c r="AD1177" s="116"/>
      <c r="AE1177" s="116"/>
      <c r="AF1177" s="116"/>
      <c r="AG1177" s="127"/>
      <c r="AH1177" s="126"/>
      <c r="AI1177" s="125"/>
      <c r="AJ1177" s="124"/>
      <c r="AK1177" s="116"/>
      <c r="AL1177" s="123"/>
      <c r="AM1177" s="116"/>
      <c r="AN1177" s="116" t="s">
        <v>124</v>
      </c>
      <c r="AO1177" s="122"/>
      <c r="AP1177" s="119" t="s">
        <v>124</v>
      </c>
      <c r="AQ1177" s="116"/>
      <c r="AR1177" s="116"/>
      <c r="AS1177" s="121"/>
      <c r="AT1177" s="120"/>
      <c r="AU1177" s="116" t="s">
        <v>124</v>
      </c>
      <c r="AV1177" s="116"/>
      <c r="AW1177" s="119"/>
      <c r="AX1177" s="118"/>
      <c r="AY1177" s="118"/>
      <c r="AZ1177" s="118"/>
      <c r="BA1177" s="118"/>
      <c r="BB1177" s="118"/>
      <c r="BC1177" s="118"/>
      <c r="BD1177" s="118"/>
      <c r="BE1177" s="118"/>
      <c r="BF1177" s="118"/>
      <c r="BG1177" s="118"/>
      <c r="BH1177" s="118"/>
      <c r="BI1177" s="118"/>
      <c r="BJ1177" s="117"/>
      <c r="BK1177" s="116"/>
      <c r="BL1177" s="116"/>
      <c r="BM1177" s="116"/>
      <c r="BN1177" s="116"/>
      <c r="BO1177" s="116"/>
      <c r="BP1177" s="112"/>
      <c r="BQ1177" s="112"/>
      <c r="BR1177" s="112"/>
      <c r="BS1177" s="112"/>
      <c r="BT1177" s="112"/>
      <c r="BU1177" s="116"/>
      <c r="BW1177" s="112"/>
      <c r="BX1177" s="113"/>
      <c r="BY1177" s="113"/>
      <c r="BZ1177" s="112"/>
      <c r="CA1177" s="112"/>
      <c r="CB1177" s="112"/>
      <c r="CC1177" s="112"/>
      <c r="CD1177" s="112"/>
    </row>
    <row r="1178" spans="1:82" s="114" customFormat="1">
      <c r="A1178" s="116"/>
      <c r="B1178" s="116"/>
      <c r="C1178" s="135"/>
      <c r="D1178" s="134"/>
      <c r="E1178" s="116"/>
      <c r="F1178" s="116"/>
      <c r="G1178" s="116"/>
      <c r="H1178" s="116"/>
      <c r="I1178" s="133"/>
      <c r="J1178" s="132"/>
      <c r="K1178" s="112"/>
      <c r="L1178" s="116"/>
      <c r="M1178" s="116"/>
      <c r="N1178" s="116"/>
      <c r="O1178" s="116"/>
      <c r="P1178" s="131"/>
      <c r="Q1178" s="131"/>
      <c r="R1178" s="131"/>
      <c r="S1178" s="130"/>
      <c r="T1178" s="130"/>
      <c r="U1178" s="130"/>
      <c r="V1178" s="130"/>
      <c r="W1178" s="130"/>
      <c r="X1178" s="130"/>
      <c r="Y1178" s="129"/>
      <c r="Z1178" s="112"/>
      <c r="AA1178" s="116"/>
      <c r="AB1178" s="128"/>
      <c r="AC1178" s="116"/>
      <c r="AD1178" s="116"/>
      <c r="AE1178" s="116"/>
      <c r="AF1178" s="116"/>
      <c r="AG1178" s="127"/>
      <c r="AH1178" s="126"/>
      <c r="AI1178" s="125"/>
      <c r="AJ1178" s="124"/>
      <c r="AK1178" s="116"/>
      <c r="AL1178" s="123"/>
      <c r="AM1178" s="116"/>
      <c r="AN1178" s="116" t="s">
        <v>124</v>
      </c>
      <c r="AO1178" s="122"/>
      <c r="AP1178" s="119" t="s">
        <v>124</v>
      </c>
      <c r="AQ1178" s="116"/>
      <c r="AR1178" s="116"/>
      <c r="AS1178" s="121"/>
      <c r="AT1178" s="120"/>
      <c r="AU1178" s="116" t="s">
        <v>124</v>
      </c>
      <c r="AV1178" s="116"/>
      <c r="AW1178" s="119"/>
      <c r="AX1178" s="118"/>
      <c r="AY1178" s="118"/>
      <c r="AZ1178" s="118"/>
      <c r="BA1178" s="118"/>
      <c r="BB1178" s="118"/>
      <c r="BC1178" s="118"/>
      <c r="BD1178" s="118"/>
      <c r="BE1178" s="118"/>
      <c r="BF1178" s="118"/>
      <c r="BG1178" s="118"/>
      <c r="BH1178" s="118"/>
      <c r="BI1178" s="118"/>
      <c r="BJ1178" s="117"/>
      <c r="BK1178" s="116"/>
      <c r="BL1178" s="116"/>
      <c r="BM1178" s="116"/>
      <c r="BN1178" s="116"/>
      <c r="BO1178" s="116"/>
      <c r="BP1178" s="112"/>
      <c r="BQ1178" s="112"/>
      <c r="BR1178" s="112"/>
      <c r="BS1178" s="112"/>
      <c r="BT1178" s="112"/>
      <c r="BU1178" s="116"/>
      <c r="BW1178" s="112"/>
      <c r="BX1178" s="113"/>
      <c r="BY1178" s="113"/>
      <c r="BZ1178" s="112"/>
      <c r="CA1178" s="112"/>
      <c r="CB1178" s="112"/>
      <c r="CC1178" s="112"/>
      <c r="CD1178" s="112"/>
    </row>
    <row r="1179" spans="1:82" s="114" customFormat="1">
      <c r="A1179" s="116"/>
      <c r="B1179" s="116"/>
      <c r="C1179" s="135"/>
      <c r="D1179" s="134"/>
      <c r="E1179" s="116"/>
      <c r="F1179" s="116"/>
      <c r="G1179" s="116"/>
      <c r="H1179" s="116"/>
      <c r="I1179" s="133"/>
      <c r="J1179" s="132"/>
      <c r="K1179" s="112"/>
      <c r="L1179" s="116"/>
      <c r="M1179" s="116"/>
      <c r="N1179" s="116"/>
      <c r="O1179" s="116"/>
      <c r="P1179" s="131"/>
      <c r="Q1179" s="131"/>
      <c r="R1179" s="131"/>
      <c r="S1179" s="130"/>
      <c r="T1179" s="130"/>
      <c r="U1179" s="130"/>
      <c r="V1179" s="130"/>
      <c r="W1179" s="130"/>
      <c r="X1179" s="130"/>
      <c r="Y1179" s="129"/>
      <c r="Z1179" s="112"/>
      <c r="AA1179" s="116"/>
      <c r="AB1179" s="128"/>
      <c r="AC1179" s="116"/>
      <c r="AD1179" s="116"/>
      <c r="AE1179" s="116"/>
      <c r="AF1179" s="116"/>
      <c r="AG1179" s="127"/>
      <c r="AH1179" s="126"/>
      <c r="AI1179" s="125"/>
      <c r="AJ1179" s="124"/>
      <c r="AK1179" s="116"/>
      <c r="AL1179" s="123"/>
      <c r="AM1179" s="116"/>
      <c r="AN1179" s="116" t="s">
        <v>124</v>
      </c>
      <c r="AO1179" s="122"/>
      <c r="AP1179" s="119" t="s">
        <v>124</v>
      </c>
      <c r="AQ1179" s="116"/>
      <c r="AR1179" s="116"/>
      <c r="AS1179" s="121"/>
      <c r="AT1179" s="120"/>
      <c r="AU1179" s="116" t="s">
        <v>124</v>
      </c>
      <c r="AV1179" s="116"/>
      <c r="AW1179" s="119"/>
      <c r="AX1179" s="118"/>
      <c r="AY1179" s="118"/>
      <c r="AZ1179" s="118"/>
      <c r="BA1179" s="118"/>
      <c r="BB1179" s="118"/>
      <c r="BC1179" s="118"/>
      <c r="BD1179" s="118"/>
      <c r="BE1179" s="118"/>
      <c r="BF1179" s="118"/>
      <c r="BG1179" s="118"/>
      <c r="BH1179" s="118"/>
      <c r="BI1179" s="118"/>
      <c r="BJ1179" s="117"/>
      <c r="BK1179" s="116"/>
      <c r="BL1179" s="116"/>
      <c r="BM1179" s="116"/>
      <c r="BN1179" s="116"/>
      <c r="BO1179" s="116"/>
      <c r="BP1179" s="112"/>
      <c r="BQ1179" s="112"/>
      <c r="BR1179" s="112"/>
      <c r="BS1179" s="112"/>
      <c r="BT1179" s="112"/>
      <c r="BU1179" s="116"/>
      <c r="BW1179" s="112"/>
      <c r="BX1179" s="113"/>
      <c r="BY1179" s="113"/>
      <c r="BZ1179" s="112"/>
      <c r="CA1179" s="112"/>
      <c r="CB1179" s="112"/>
      <c r="CC1179" s="112"/>
      <c r="CD1179" s="112"/>
    </row>
    <row r="1180" spans="1:82" s="114" customFormat="1">
      <c r="A1180" s="116"/>
      <c r="B1180" s="116"/>
      <c r="C1180" s="135"/>
      <c r="D1180" s="134"/>
      <c r="E1180" s="116"/>
      <c r="F1180" s="116"/>
      <c r="G1180" s="116"/>
      <c r="H1180" s="116"/>
      <c r="I1180" s="133"/>
      <c r="J1180" s="132"/>
      <c r="K1180" s="112"/>
      <c r="L1180" s="116"/>
      <c r="M1180" s="116"/>
      <c r="N1180" s="116"/>
      <c r="O1180" s="116"/>
      <c r="P1180" s="131"/>
      <c r="Q1180" s="131"/>
      <c r="R1180" s="131"/>
      <c r="S1180" s="130"/>
      <c r="T1180" s="130"/>
      <c r="U1180" s="130"/>
      <c r="V1180" s="130"/>
      <c r="W1180" s="130"/>
      <c r="X1180" s="130"/>
      <c r="Y1180" s="129"/>
      <c r="Z1180" s="112"/>
      <c r="AA1180" s="116"/>
      <c r="AB1180" s="128"/>
      <c r="AC1180" s="116"/>
      <c r="AD1180" s="116"/>
      <c r="AE1180" s="116"/>
      <c r="AF1180" s="116"/>
      <c r="AG1180" s="127"/>
      <c r="AH1180" s="126"/>
      <c r="AI1180" s="125"/>
      <c r="AJ1180" s="124"/>
      <c r="AK1180" s="116"/>
      <c r="AL1180" s="123"/>
      <c r="AM1180" s="116"/>
      <c r="AN1180" s="116" t="s">
        <v>124</v>
      </c>
      <c r="AO1180" s="122"/>
      <c r="AP1180" s="119" t="s">
        <v>124</v>
      </c>
      <c r="AQ1180" s="116"/>
      <c r="AR1180" s="116"/>
      <c r="AS1180" s="121"/>
      <c r="AT1180" s="120"/>
      <c r="AU1180" s="116" t="s">
        <v>124</v>
      </c>
      <c r="AV1180" s="116"/>
      <c r="AW1180" s="119"/>
      <c r="AX1180" s="118"/>
      <c r="AY1180" s="118"/>
      <c r="AZ1180" s="118"/>
      <c r="BA1180" s="118"/>
      <c r="BB1180" s="118"/>
      <c r="BC1180" s="118"/>
      <c r="BD1180" s="118"/>
      <c r="BE1180" s="118"/>
      <c r="BF1180" s="118"/>
      <c r="BG1180" s="118"/>
      <c r="BH1180" s="118"/>
      <c r="BI1180" s="118"/>
      <c r="BJ1180" s="117"/>
      <c r="BK1180" s="116"/>
      <c r="BL1180" s="116"/>
      <c r="BM1180" s="116"/>
      <c r="BN1180" s="116"/>
      <c r="BO1180" s="116"/>
      <c r="BP1180" s="112"/>
      <c r="BQ1180" s="112"/>
      <c r="BR1180" s="112"/>
      <c r="BS1180" s="112"/>
      <c r="BT1180" s="112"/>
      <c r="BU1180" s="116"/>
      <c r="BW1180" s="112"/>
      <c r="BX1180" s="113"/>
      <c r="BY1180" s="113"/>
      <c r="BZ1180" s="112"/>
      <c r="CA1180" s="112"/>
      <c r="CB1180" s="112"/>
      <c r="CC1180" s="112"/>
      <c r="CD1180" s="112"/>
    </row>
    <row r="1181" spans="1:82" s="114" customFormat="1">
      <c r="A1181" s="116"/>
      <c r="B1181" s="116"/>
      <c r="C1181" s="135"/>
      <c r="D1181" s="134"/>
      <c r="E1181" s="116"/>
      <c r="F1181" s="116"/>
      <c r="G1181" s="116"/>
      <c r="H1181" s="116"/>
      <c r="I1181" s="133"/>
      <c r="J1181" s="132"/>
      <c r="K1181" s="112"/>
      <c r="L1181" s="116"/>
      <c r="M1181" s="116"/>
      <c r="N1181" s="116"/>
      <c r="O1181" s="116"/>
      <c r="P1181" s="131"/>
      <c r="Q1181" s="131"/>
      <c r="R1181" s="131"/>
      <c r="S1181" s="130"/>
      <c r="T1181" s="130"/>
      <c r="U1181" s="130"/>
      <c r="V1181" s="130"/>
      <c r="W1181" s="130"/>
      <c r="X1181" s="130"/>
      <c r="Y1181" s="129"/>
      <c r="Z1181" s="112"/>
      <c r="AA1181" s="116"/>
      <c r="AB1181" s="128"/>
      <c r="AC1181" s="116"/>
      <c r="AD1181" s="116"/>
      <c r="AE1181" s="116"/>
      <c r="AF1181" s="116"/>
      <c r="AG1181" s="127"/>
      <c r="AH1181" s="126"/>
      <c r="AI1181" s="125"/>
      <c r="AJ1181" s="124"/>
      <c r="AK1181" s="116"/>
      <c r="AL1181" s="123"/>
      <c r="AM1181" s="116"/>
      <c r="AN1181" s="116" t="s">
        <v>124</v>
      </c>
      <c r="AO1181" s="122"/>
      <c r="AP1181" s="119" t="s">
        <v>124</v>
      </c>
      <c r="AQ1181" s="116"/>
      <c r="AR1181" s="116"/>
      <c r="AS1181" s="121"/>
      <c r="AT1181" s="120"/>
      <c r="AU1181" s="116" t="s">
        <v>124</v>
      </c>
      <c r="AV1181" s="116"/>
      <c r="AW1181" s="119"/>
      <c r="AX1181" s="118"/>
      <c r="AY1181" s="118"/>
      <c r="AZ1181" s="118"/>
      <c r="BA1181" s="118"/>
      <c r="BB1181" s="118"/>
      <c r="BC1181" s="118"/>
      <c r="BD1181" s="118"/>
      <c r="BE1181" s="118"/>
      <c r="BF1181" s="118"/>
      <c r="BG1181" s="118"/>
      <c r="BH1181" s="118"/>
      <c r="BI1181" s="118"/>
      <c r="BJ1181" s="117"/>
      <c r="BK1181" s="116"/>
      <c r="BL1181" s="116"/>
      <c r="BM1181" s="116"/>
      <c r="BN1181" s="116"/>
      <c r="BO1181" s="116"/>
      <c r="BP1181" s="112"/>
      <c r="BQ1181" s="112"/>
      <c r="BR1181" s="112"/>
      <c r="BS1181" s="112"/>
      <c r="BT1181" s="112"/>
      <c r="BU1181" s="116"/>
      <c r="BW1181" s="112"/>
      <c r="BX1181" s="113"/>
      <c r="BY1181" s="113"/>
      <c r="BZ1181" s="112"/>
      <c r="CA1181" s="112"/>
      <c r="CB1181" s="112"/>
      <c r="CC1181" s="112"/>
      <c r="CD1181" s="112"/>
    </row>
    <row r="1182" spans="1:82" s="114" customFormat="1">
      <c r="A1182" s="116"/>
      <c r="B1182" s="116"/>
      <c r="C1182" s="135"/>
      <c r="D1182" s="134"/>
      <c r="E1182" s="116"/>
      <c r="F1182" s="116"/>
      <c r="G1182" s="116"/>
      <c r="H1182" s="116"/>
      <c r="I1182" s="133"/>
      <c r="J1182" s="132"/>
      <c r="K1182" s="112"/>
      <c r="L1182" s="116"/>
      <c r="M1182" s="116"/>
      <c r="N1182" s="116"/>
      <c r="O1182" s="116"/>
      <c r="P1182" s="131"/>
      <c r="Q1182" s="131"/>
      <c r="R1182" s="131"/>
      <c r="S1182" s="130"/>
      <c r="T1182" s="130"/>
      <c r="U1182" s="130"/>
      <c r="V1182" s="130"/>
      <c r="W1182" s="130"/>
      <c r="X1182" s="130"/>
      <c r="Y1182" s="129"/>
      <c r="Z1182" s="112"/>
      <c r="AA1182" s="116"/>
      <c r="AB1182" s="128"/>
      <c r="AC1182" s="116"/>
      <c r="AD1182" s="116"/>
      <c r="AE1182" s="116"/>
      <c r="AF1182" s="116"/>
      <c r="AG1182" s="127"/>
      <c r="AH1182" s="126"/>
      <c r="AI1182" s="125"/>
      <c r="AJ1182" s="124"/>
      <c r="AK1182" s="116"/>
      <c r="AL1182" s="123"/>
      <c r="AM1182" s="116"/>
      <c r="AN1182" s="116" t="s">
        <v>124</v>
      </c>
      <c r="AO1182" s="122"/>
      <c r="AP1182" s="119" t="s">
        <v>124</v>
      </c>
      <c r="AQ1182" s="116"/>
      <c r="AR1182" s="116"/>
      <c r="AS1182" s="121"/>
      <c r="AT1182" s="120"/>
      <c r="AU1182" s="116" t="s">
        <v>124</v>
      </c>
      <c r="AV1182" s="116"/>
      <c r="AW1182" s="119"/>
      <c r="AX1182" s="118"/>
      <c r="AY1182" s="118"/>
      <c r="AZ1182" s="118"/>
      <c r="BA1182" s="118"/>
      <c r="BB1182" s="118"/>
      <c r="BC1182" s="118"/>
      <c r="BD1182" s="118"/>
      <c r="BE1182" s="118"/>
      <c r="BF1182" s="118"/>
      <c r="BG1182" s="118"/>
      <c r="BH1182" s="118"/>
      <c r="BI1182" s="118"/>
      <c r="BJ1182" s="117"/>
      <c r="BK1182" s="116"/>
      <c r="BL1182" s="116"/>
      <c r="BM1182" s="116"/>
      <c r="BN1182" s="116"/>
      <c r="BO1182" s="116"/>
      <c r="BP1182" s="112"/>
      <c r="BQ1182" s="112"/>
      <c r="BR1182" s="112"/>
      <c r="BS1182" s="112"/>
      <c r="BT1182" s="112"/>
      <c r="BU1182" s="116"/>
      <c r="BW1182" s="112"/>
      <c r="BX1182" s="113"/>
      <c r="BY1182" s="113"/>
      <c r="BZ1182" s="112"/>
      <c r="CA1182" s="112"/>
      <c r="CB1182" s="112"/>
      <c r="CC1182" s="112"/>
      <c r="CD1182" s="112"/>
    </row>
    <row r="1183" spans="1:82" s="114" customFormat="1">
      <c r="A1183" s="116"/>
      <c r="B1183" s="116"/>
      <c r="C1183" s="135"/>
      <c r="D1183" s="134"/>
      <c r="E1183" s="116"/>
      <c r="F1183" s="116"/>
      <c r="G1183" s="116"/>
      <c r="H1183" s="116"/>
      <c r="I1183" s="133"/>
      <c r="J1183" s="132"/>
      <c r="K1183" s="112"/>
      <c r="L1183" s="116"/>
      <c r="M1183" s="116"/>
      <c r="N1183" s="116"/>
      <c r="O1183" s="116"/>
      <c r="P1183" s="131"/>
      <c r="Q1183" s="131"/>
      <c r="R1183" s="131"/>
      <c r="S1183" s="130"/>
      <c r="T1183" s="130"/>
      <c r="U1183" s="130"/>
      <c r="V1183" s="130"/>
      <c r="W1183" s="130"/>
      <c r="X1183" s="130"/>
      <c r="Y1183" s="129"/>
      <c r="Z1183" s="112"/>
      <c r="AA1183" s="116"/>
      <c r="AB1183" s="128"/>
      <c r="AC1183" s="116"/>
      <c r="AD1183" s="116"/>
      <c r="AE1183" s="116"/>
      <c r="AF1183" s="116"/>
      <c r="AG1183" s="127"/>
      <c r="AH1183" s="126"/>
      <c r="AI1183" s="125"/>
      <c r="AJ1183" s="124"/>
      <c r="AK1183" s="116"/>
      <c r="AL1183" s="123"/>
      <c r="AM1183" s="116"/>
      <c r="AN1183" s="116" t="s">
        <v>124</v>
      </c>
      <c r="AO1183" s="122"/>
      <c r="AP1183" s="119" t="s">
        <v>124</v>
      </c>
      <c r="AQ1183" s="116"/>
      <c r="AR1183" s="116"/>
      <c r="AS1183" s="121"/>
      <c r="AT1183" s="120"/>
      <c r="AU1183" s="116" t="s">
        <v>124</v>
      </c>
      <c r="AV1183" s="116"/>
      <c r="AW1183" s="119"/>
      <c r="AX1183" s="118"/>
      <c r="AY1183" s="118"/>
      <c r="AZ1183" s="118"/>
      <c r="BA1183" s="118"/>
      <c r="BB1183" s="118"/>
      <c r="BC1183" s="118"/>
      <c r="BD1183" s="118"/>
      <c r="BE1183" s="118"/>
      <c r="BF1183" s="118"/>
      <c r="BG1183" s="118"/>
      <c r="BH1183" s="118"/>
      <c r="BI1183" s="118"/>
      <c r="BJ1183" s="117"/>
      <c r="BK1183" s="116"/>
      <c r="BL1183" s="116"/>
      <c r="BM1183" s="116"/>
      <c r="BN1183" s="116"/>
      <c r="BO1183" s="116"/>
      <c r="BP1183" s="112"/>
      <c r="BQ1183" s="112"/>
      <c r="BR1183" s="112"/>
      <c r="BS1183" s="112"/>
      <c r="BT1183" s="112"/>
      <c r="BU1183" s="116"/>
      <c r="BW1183" s="112"/>
      <c r="BX1183" s="113"/>
      <c r="BY1183" s="113"/>
      <c r="BZ1183" s="112"/>
      <c r="CA1183" s="112"/>
      <c r="CB1183" s="112"/>
      <c r="CC1183" s="112"/>
      <c r="CD1183" s="112"/>
    </row>
    <row r="1184" spans="1:82" s="114" customFormat="1">
      <c r="A1184" s="116"/>
      <c r="B1184" s="116"/>
      <c r="C1184" s="135"/>
      <c r="D1184" s="134"/>
      <c r="E1184" s="116"/>
      <c r="F1184" s="116"/>
      <c r="G1184" s="116"/>
      <c r="H1184" s="116"/>
      <c r="I1184" s="133"/>
      <c r="J1184" s="132"/>
      <c r="K1184" s="112"/>
      <c r="L1184" s="116"/>
      <c r="M1184" s="116"/>
      <c r="N1184" s="116"/>
      <c r="O1184" s="116"/>
      <c r="P1184" s="131"/>
      <c r="Q1184" s="131"/>
      <c r="R1184" s="131"/>
      <c r="S1184" s="130"/>
      <c r="T1184" s="130"/>
      <c r="U1184" s="130"/>
      <c r="V1184" s="130"/>
      <c r="W1184" s="130"/>
      <c r="X1184" s="130"/>
      <c r="Y1184" s="129"/>
      <c r="Z1184" s="112"/>
      <c r="AA1184" s="116"/>
      <c r="AB1184" s="128"/>
      <c r="AC1184" s="116"/>
      <c r="AD1184" s="116"/>
      <c r="AE1184" s="116"/>
      <c r="AF1184" s="116"/>
      <c r="AG1184" s="127"/>
      <c r="AH1184" s="126"/>
      <c r="AI1184" s="125"/>
      <c r="AJ1184" s="124"/>
      <c r="AK1184" s="116"/>
      <c r="AL1184" s="123"/>
      <c r="AM1184" s="116"/>
      <c r="AN1184" s="116" t="s">
        <v>124</v>
      </c>
      <c r="AO1184" s="122"/>
      <c r="AP1184" s="119" t="s">
        <v>124</v>
      </c>
      <c r="AQ1184" s="116"/>
      <c r="AR1184" s="116"/>
      <c r="AS1184" s="121"/>
      <c r="AT1184" s="120"/>
      <c r="AU1184" s="116" t="s">
        <v>124</v>
      </c>
      <c r="AV1184" s="116"/>
      <c r="AW1184" s="119"/>
      <c r="AX1184" s="118"/>
      <c r="AY1184" s="118"/>
      <c r="AZ1184" s="118"/>
      <c r="BA1184" s="118"/>
      <c r="BB1184" s="118"/>
      <c r="BC1184" s="118"/>
      <c r="BD1184" s="118"/>
      <c r="BE1184" s="118"/>
      <c r="BF1184" s="118"/>
      <c r="BG1184" s="118"/>
      <c r="BH1184" s="118"/>
      <c r="BI1184" s="118"/>
      <c r="BJ1184" s="117"/>
      <c r="BK1184" s="116"/>
      <c r="BL1184" s="116"/>
      <c r="BM1184" s="116"/>
      <c r="BN1184" s="116"/>
      <c r="BO1184" s="116"/>
      <c r="BP1184" s="112"/>
      <c r="BQ1184" s="112"/>
      <c r="BR1184" s="112"/>
      <c r="BS1184" s="112"/>
      <c r="BT1184" s="112"/>
      <c r="BU1184" s="116"/>
      <c r="BW1184" s="112"/>
      <c r="BX1184" s="113"/>
      <c r="BY1184" s="113"/>
      <c r="BZ1184" s="112"/>
      <c r="CA1184" s="112"/>
      <c r="CB1184" s="112"/>
      <c r="CC1184" s="112"/>
      <c r="CD1184" s="112"/>
    </row>
    <row r="1185" spans="40:73">
      <c r="AN1185" s="116" t="s">
        <v>124</v>
      </c>
      <c r="AP1185" s="119" t="s">
        <v>124</v>
      </c>
      <c r="AU1185" s="116" t="s">
        <v>124</v>
      </c>
      <c r="BP1185" s="112"/>
      <c r="BQ1185" s="112"/>
      <c r="BR1185" s="112"/>
      <c r="BS1185" s="112"/>
      <c r="BT1185" s="112"/>
      <c r="BU1185" s="116"/>
    </row>
    <row r="1186" spans="40:73">
      <c r="AU1186" s="116" t="s">
        <v>124</v>
      </c>
      <c r="BP1186" s="112"/>
      <c r="BQ1186" s="112"/>
      <c r="BR1186" s="112"/>
      <c r="BS1186" s="112"/>
      <c r="BT1186" s="112"/>
      <c r="BU1186" s="116"/>
    </row>
    <row r="1187" spans="40:73">
      <c r="AU1187" s="116" t="s">
        <v>124</v>
      </c>
      <c r="BP1187" s="112"/>
      <c r="BQ1187" s="112"/>
      <c r="BR1187" s="112"/>
      <c r="BS1187" s="112"/>
      <c r="BT1187" s="112"/>
      <c r="BU1187" s="116"/>
    </row>
    <row r="1188" spans="40:73">
      <c r="BU1188" s="116"/>
    </row>
    <row r="1189" spans="40:73">
      <c r="BU1189" s="116"/>
    </row>
    <row r="1190" spans="40:73">
      <c r="BU1190" s="116"/>
    </row>
    <row r="1191" spans="40:73">
      <c r="BU1191" s="116"/>
    </row>
    <row r="1192" spans="40:73">
      <c r="BU1192" s="116"/>
    </row>
    <row r="1193" spans="40:73">
      <c r="BU1193" s="116"/>
    </row>
    <row r="1194" spans="40:73">
      <c r="BU1194" s="116"/>
    </row>
    <row r="1195" spans="40:73">
      <c r="BU1195" s="116"/>
    </row>
    <row r="1196" spans="40:73">
      <c r="BU1196" s="116"/>
    </row>
    <row r="1197" spans="40:73">
      <c r="BU1197" s="116"/>
    </row>
    <row r="1198" spans="40:73">
      <c r="BU1198" s="116"/>
    </row>
    <row r="1199" spans="40:73">
      <c r="BU1199" s="116"/>
    </row>
    <row r="1200" spans="40:73">
      <c r="BU1200" s="116"/>
    </row>
    <row r="1201" spans="1:82" s="114" customFormat="1">
      <c r="A1201" s="116"/>
      <c r="B1201" s="116"/>
      <c r="C1201" s="135"/>
      <c r="D1201" s="134"/>
      <c r="E1201" s="116"/>
      <c r="F1201" s="116"/>
      <c r="G1201" s="116"/>
      <c r="H1201" s="116"/>
      <c r="I1201" s="133"/>
      <c r="J1201" s="132"/>
      <c r="K1201" s="112"/>
      <c r="L1201" s="116"/>
      <c r="M1201" s="116"/>
      <c r="N1201" s="116"/>
      <c r="O1201" s="116"/>
      <c r="P1201" s="131"/>
      <c r="Q1201" s="131"/>
      <c r="R1201" s="131"/>
      <c r="S1201" s="130"/>
      <c r="T1201" s="130"/>
      <c r="U1201" s="130"/>
      <c r="V1201" s="130"/>
      <c r="W1201" s="130"/>
      <c r="X1201" s="130"/>
      <c r="Y1201" s="129"/>
      <c r="Z1201" s="112"/>
      <c r="AA1201" s="116"/>
      <c r="AB1201" s="128"/>
      <c r="AC1201" s="116"/>
      <c r="AD1201" s="116"/>
      <c r="AE1201" s="116"/>
      <c r="AF1201" s="116"/>
      <c r="AG1201" s="127"/>
      <c r="AH1201" s="126"/>
      <c r="AI1201" s="125"/>
      <c r="AJ1201" s="124"/>
      <c r="AK1201" s="116"/>
      <c r="AL1201" s="123"/>
      <c r="AM1201" s="116"/>
      <c r="AN1201" s="116"/>
      <c r="AO1201" s="122"/>
      <c r="AP1201" s="119"/>
      <c r="AQ1201" s="116"/>
      <c r="AR1201" s="116"/>
      <c r="AS1201" s="121"/>
      <c r="AT1201" s="120"/>
      <c r="AU1201" s="116"/>
      <c r="AV1201" s="116"/>
      <c r="AW1201" s="119"/>
      <c r="AX1201" s="118"/>
      <c r="AY1201" s="118"/>
      <c r="AZ1201" s="118"/>
      <c r="BA1201" s="118"/>
      <c r="BB1201" s="118"/>
      <c r="BC1201" s="118"/>
      <c r="BD1201" s="118"/>
      <c r="BE1201" s="118"/>
      <c r="BF1201" s="118"/>
      <c r="BG1201" s="118"/>
      <c r="BH1201" s="118"/>
      <c r="BI1201" s="118"/>
      <c r="BJ1201" s="117"/>
      <c r="BK1201" s="116"/>
      <c r="BL1201" s="116"/>
      <c r="BM1201" s="116"/>
      <c r="BN1201" s="116"/>
      <c r="BO1201" s="116"/>
      <c r="BP1201" s="116"/>
      <c r="BQ1201" s="116"/>
      <c r="BR1201" s="116"/>
      <c r="BS1201" s="116"/>
      <c r="BT1201" s="115"/>
      <c r="BU1201" s="116"/>
      <c r="BW1201" s="112"/>
      <c r="BX1201" s="113"/>
      <c r="BY1201" s="113"/>
      <c r="BZ1201" s="112"/>
      <c r="CA1201" s="112"/>
      <c r="CB1201" s="112"/>
      <c r="CC1201" s="112"/>
      <c r="CD1201" s="112"/>
    </row>
    <row r="1202" spans="1:82" s="114" customFormat="1">
      <c r="A1202" s="116"/>
      <c r="B1202" s="116"/>
      <c r="C1202" s="135"/>
      <c r="D1202" s="134"/>
      <c r="E1202" s="116"/>
      <c r="F1202" s="116"/>
      <c r="G1202" s="116"/>
      <c r="H1202" s="116"/>
      <c r="I1202" s="133"/>
      <c r="J1202" s="132"/>
      <c r="K1202" s="112"/>
      <c r="L1202" s="116"/>
      <c r="M1202" s="116"/>
      <c r="N1202" s="116"/>
      <c r="O1202" s="116"/>
      <c r="P1202" s="131"/>
      <c r="Q1202" s="131"/>
      <c r="R1202" s="131"/>
      <c r="S1202" s="130"/>
      <c r="T1202" s="130"/>
      <c r="U1202" s="130"/>
      <c r="V1202" s="130"/>
      <c r="W1202" s="130"/>
      <c r="X1202" s="130"/>
      <c r="Y1202" s="129"/>
      <c r="Z1202" s="112"/>
      <c r="AA1202" s="116"/>
      <c r="AB1202" s="128"/>
      <c r="AC1202" s="116"/>
      <c r="AD1202" s="116"/>
      <c r="AE1202" s="116"/>
      <c r="AF1202" s="116"/>
      <c r="AG1202" s="127"/>
      <c r="AH1202" s="126"/>
      <c r="AI1202" s="125"/>
      <c r="AJ1202" s="124"/>
      <c r="AK1202" s="116"/>
      <c r="AL1202" s="123"/>
      <c r="AM1202" s="116"/>
      <c r="AN1202" s="116"/>
      <c r="AO1202" s="122"/>
      <c r="AP1202" s="119"/>
      <c r="AQ1202" s="116"/>
      <c r="AR1202" s="116"/>
      <c r="AS1202" s="121"/>
      <c r="AT1202" s="120"/>
      <c r="AU1202" s="116"/>
      <c r="AV1202" s="116"/>
      <c r="AW1202" s="119"/>
      <c r="AX1202" s="118"/>
      <c r="AY1202" s="118"/>
      <c r="AZ1202" s="118"/>
      <c r="BA1202" s="118"/>
      <c r="BB1202" s="118"/>
      <c r="BC1202" s="118"/>
      <c r="BD1202" s="118"/>
      <c r="BE1202" s="118"/>
      <c r="BF1202" s="118"/>
      <c r="BG1202" s="118"/>
      <c r="BH1202" s="118"/>
      <c r="BI1202" s="118"/>
      <c r="BJ1202" s="117"/>
      <c r="BK1202" s="116"/>
      <c r="BL1202" s="116"/>
      <c r="BM1202" s="116"/>
      <c r="BN1202" s="116"/>
      <c r="BO1202" s="116"/>
      <c r="BP1202" s="116"/>
      <c r="BQ1202" s="116"/>
      <c r="BR1202" s="116"/>
      <c r="BS1202" s="116"/>
      <c r="BT1202" s="115"/>
      <c r="BU1202" s="116"/>
      <c r="BW1202" s="112"/>
      <c r="BX1202" s="113"/>
      <c r="BY1202" s="113"/>
      <c r="BZ1202" s="112"/>
      <c r="CA1202" s="112"/>
      <c r="CB1202" s="112"/>
      <c r="CC1202" s="112"/>
      <c r="CD1202" s="112"/>
    </row>
    <row r="1203" spans="1:82" s="114" customFormat="1">
      <c r="A1203" s="116"/>
      <c r="B1203" s="116"/>
      <c r="C1203" s="135"/>
      <c r="D1203" s="134"/>
      <c r="E1203" s="116"/>
      <c r="F1203" s="116"/>
      <c r="G1203" s="116"/>
      <c r="H1203" s="116"/>
      <c r="I1203" s="133"/>
      <c r="J1203" s="132"/>
      <c r="K1203" s="112"/>
      <c r="L1203" s="116"/>
      <c r="M1203" s="116"/>
      <c r="N1203" s="116"/>
      <c r="O1203" s="116"/>
      <c r="P1203" s="131"/>
      <c r="Q1203" s="131"/>
      <c r="R1203" s="131"/>
      <c r="S1203" s="130"/>
      <c r="T1203" s="130"/>
      <c r="U1203" s="130"/>
      <c r="V1203" s="130"/>
      <c r="W1203" s="130"/>
      <c r="X1203" s="130"/>
      <c r="Y1203" s="129"/>
      <c r="Z1203" s="112"/>
      <c r="AA1203" s="116"/>
      <c r="AB1203" s="128"/>
      <c r="AC1203" s="116"/>
      <c r="AD1203" s="116"/>
      <c r="AE1203" s="116"/>
      <c r="AF1203" s="116"/>
      <c r="AG1203" s="127"/>
      <c r="AH1203" s="126"/>
      <c r="AI1203" s="125"/>
      <c r="AJ1203" s="124"/>
      <c r="AK1203" s="116"/>
      <c r="AL1203" s="123"/>
      <c r="AM1203" s="116"/>
      <c r="AN1203" s="116"/>
      <c r="AO1203" s="122"/>
      <c r="AP1203" s="119"/>
      <c r="AQ1203" s="116"/>
      <c r="AR1203" s="116"/>
      <c r="AS1203" s="121"/>
      <c r="AT1203" s="120"/>
      <c r="AU1203" s="116"/>
      <c r="AV1203" s="116"/>
      <c r="AW1203" s="119"/>
      <c r="AX1203" s="118"/>
      <c r="AY1203" s="118"/>
      <c r="AZ1203" s="118"/>
      <c r="BA1203" s="118"/>
      <c r="BB1203" s="118"/>
      <c r="BC1203" s="118"/>
      <c r="BD1203" s="118"/>
      <c r="BE1203" s="118"/>
      <c r="BF1203" s="118"/>
      <c r="BG1203" s="118"/>
      <c r="BH1203" s="118"/>
      <c r="BI1203" s="118"/>
      <c r="BJ1203" s="117"/>
      <c r="BK1203" s="116"/>
      <c r="BL1203" s="116"/>
      <c r="BM1203" s="116"/>
      <c r="BN1203" s="116"/>
      <c r="BO1203" s="116"/>
      <c r="BP1203" s="116"/>
      <c r="BQ1203" s="116"/>
      <c r="BR1203" s="116"/>
      <c r="BS1203" s="116"/>
      <c r="BT1203" s="115"/>
      <c r="BU1203" s="116"/>
      <c r="BW1203" s="112"/>
      <c r="BX1203" s="113"/>
      <c r="BY1203" s="113"/>
      <c r="BZ1203" s="112"/>
      <c r="CA1203" s="112"/>
      <c r="CB1203" s="112"/>
      <c r="CC1203" s="112"/>
      <c r="CD1203" s="112"/>
    </row>
    <row r="1204" spans="1:82" s="114" customFormat="1">
      <c r="A1204" s="116"/>
      <c r="B1204" s="116"/>
      <c r="C1204" s="135"/>
      <c r="D1204" s="134"/>
      <c r="E1204" s="116"/>
      <c r="F1204" s="116"/>
      <c r="G1204" s="116"/>
      <c r="H1204" s="116"/>
      <c r="I1204" s="133"/>
      <c r="J1204" s="132"/>
      <c r="K1204" s="112"/>
      <c r="L1204" s="116"/>
      <c r="M1204" s="116"/>
      <c r="N1204" s="116"/>
      <c r="O1204" s="116"/>
      <c r="P1204" s="131"/>
      <c r="Q1204" s="131"/>
      <c r="R1204" s="131"/>
      <c r="S1204" s="130"/>
      <c r="T1204" s="130"/>
      <c r="U1204" s="130"/>
      <c r="V1204" s="130"/>
      <c r="W1204" s="130"/>
      <c r="X1204" s="130"/>
      <c r="Y1204" s="129"/>
      <c r="Z1204" s="112"/>
      <c r="AA1204" s="116"/>
      <c r="AB1204" s="128"/>
      <c r="AC1204" s="116"/>
      <c r="AD1204" s="116"/>
      <c r="AE1204" s="116"/>
      <c r="AF1204" s="116"/>
      <c r="AG1204" s="127"/>
      <c r="AH1204" s="126"/>
      <c r="AI1204" s="125"/>
      <c r="AJ1204" s="124"/>
      <c r="AK1204" s="116"/>
      <c r="AL1204" s="123"/>
      <c r="AM1204" s="116"/>
      <c r="AN1204" s="116"/>
      <c r="AO1204" s="122"/>
      <c r="AP1204" s="119"/>
      <c r="AQ1204" s="116"/>
      <c r="AR1204" s="116"/>
      <c r="AS1204" s="121"/>
      <c r="AT1204" s="120"/>
      <c r="AU1204" s="116"/>
      <c r="AV1204" s="116"/>
      <c r="AW1204" s="119"/>
      <c r="AX1204" s="118"/>
      <c r="AY1204" s="118"/>
      <c r="AZ1204" s="118"/>
      <c r="BA1204" s="118"/>
      <c r="BB1204" s="118"/>
      <c r="BC1204" s="118"/>
      <c r="BD1204" s="118"/>
      <c r="BE1204" s="118"/>
      <c r="BF1204" s="118"/>
      <c r="BG1204" s="118"/>
      <c r="BH1204" s="118"/>
      <c r="BI1204" s="118"/>
      <c r="BJ1204" s="117"/>
      <c r="BK1204" s="116"/>
      <c r="BL1204" s="116"/>
      <c r="BM1204" s="116"/>
      <c r="BN1204" s="116"/>
      <c r="BO1204" s="116"/>
      <c r="BP1204" s="116"/>
      <c r="BQ1204" s="116"/>
      <c r="BR1204" s="116"/>
      <c r="BS1204" s="116"/>
      <c r="BT1204" s="115"/>
      <c r="BU1204" s="116"/>
      <c r="BW1204" s="112"/>
      <c r="BX1204" s="113"/>
      <c r="BY1204" s="113"/>
      <c r="BZ1204" s="112"/>
      <c r="CA1204" s="112"/>
      <c r="CB1204" s="112"/>
      <c r="CC1204" s="112"/>
      <c r="CD1204" s="112"/>
    </row>
    <row r="1205" spans="1:82" s="114" customFormat="1">
      <c r="A1205" s="116"/>
      <c r="B1205" s="116"/>
      <c r="C1205" s="135"/>
      <c r="D1205" s="134"/>
      <c r="E1205" s="116"/>
      <c r="F1205" s="116"/>
      <c r="G1205" s="116"/>
      <c r="H1205" s="116"/>
      <c r="I1205" s="133"/>
      <c r="J1205" s="132"/>
      <c r="K1205" s="112"/>
      <c r="L1205" s="116"/>
      <c r="M1205" s="116"/>
      <c r="N1205" s="116"/>
      <c r="O1205" s="116"/>
      <c r="P1205" s="131"/>
      <c r="Q1205" s="131"/>
      <c r="R1205" s="131"/>
      <c r="S1205" s="130"/>
      <c r="T1205" s="130"/>
      <c r="U1205" s="130"/>
      <c r="V1205" s="130"/>
      <c r="W1205" s="130"/>
      <c r="X1205" s="130"/>
      <c r="Y1205" s="129"/>
      <c r="Z1205" s="112"/>
      <c r="AA1205" s="116"/>
      <c r="AB1205" s="128"/>
      <c r="AC1205" s="116"/>
      <c r="AD1205" s="116"/>
      <c r="AE1205" s="116"/>
      <c r="AF1205" s="116"/>
      <c r="AG1205" s="127"/>
      <c r="AH1205" s="126"/>
      <c r="AI1205" s="125"/>
      <c r="AJ1205" s="124"/>
      <c r="AK1205" s="116"/>
      <c r="AL1205" s="123"/>
      <c r="AM1205" s="116"/>
      <c r="AN1205" s="116"/>
      <c r="AO1205" s="122"/>
      <c r="AP1205" s="119"/>
      <c r="AQ1205" s="116"/>
      <c r="AR1205" s="116"/>
      <c r="AS1205" s="121"/>
      <c r="AT1205" s="120"/>
      <c r="AU1205" s="116"/>
      <c r="AV1205" s="116"/>
      <c r="AW1205" s="119"/>
      <c r="AX1205" s="118"/>
      <c r="AY1205" s="118"/>
      <c r="AZ1205" s="118"/>
      <c r="BA1205" s="118"/>
      <c r="BB1205" s="118"/>
      <c r="BC1205" s="118"/>
      <c r="BD1205" s="118"/>
      <c r="BE1205" s="118"/>
      <c r="BF1205" s="118"/>
      <c r="BG1205" s="118"/>
      <c r="BH1205" s="118"/>
      <c r="BI1205" s="118"/>
      <c r="BJ1205" s="117"/>
      <c r="BK1205" s="116"/>
      <c r="BL1205" s="116"/>
      <c r="BM1205" s="116"/>
      <c r="BN1205" s="116"/>
      <c r="BO1205" s="116"/>
      <c r="BP1205" s="116"/>
      <c r="BQ1205" s="116"/>
      <c r="BR1205" s="116"/>
      <c r="BS1205" s="116"/>
      <c r="BT1205" s="115"/>
      <c r="BU1205" s="116"/>
      <c r="BW1205" s="112"/>
      <c r="BX1205" s="113"/>
      <c r="BY1205" s="113"/>
      <c r="BZ1205" s="112"/>
      <c r="CA1205" s="112"/>
      <c r="CB1205" s="112"/>
      <c r="CC1205" s="112"/>
      <c r="CD1205" s="112"/>
    </row>
    <row r="1206" spans="1:82" s="114" customFormat="1">
      <c r="A1206" s="116"/>
      <c r="B1206" s="116"/>
      <c r="C1206" s="135"/>
      <c r="D1206" s="134"/>
      <c r="E1206" s="116"/>
      <c r="F1206" s="116"/>
      <c r="G1206" s="116"/>
      <c r="H1206" s="116"/>
      <c r="I1206" s="133"/>
      <c r="J1206" s="132"/>
      <c r="K1206" s="112"/>
      <c r="L1206" s="116"/>
      <c r="M1206" s="116"/>
      <c r="N1206" s="116"/>
      <c r="O1206" s="116"/>
      <c r="P1206" s="131"/>
      <c r="Q1206" s="131"/>
      <c r="R1206" s="131"/>
      <c r="S1206" s="130"/>
      <c r="T1206" s="130"/>
      <c r="U1206" s="130"/>
      <c r="V1206" s="130"/>
      <c r="W1206" s="130"/>
      <c r="X1206" s="130"/>
      <c r="Y1206" s="129"/>
      <c r="Z1206" s="112"/>
      <c r="AA1206" s="116"/>
      <c r="AB1206" s="128"/>
      <c r="AC1206" s="116"/>
      <c r="AD1206" s="116"/>
      <c r="AE1206" s="116"/>
      <c r="AF1206" s="116"/>
      <c r="AG1206" s="127"/>
      <c r="AH1206" s="126"/>
      <c r="AI1206" s="125"/>
      <c r="AJ1206" s="124"/>
      <c r="AK1206" s="116"/>
      <c r="AL1206" s="123"/>
      <c r="AM1206" s="116"/>
      <c r="AN1206" s="116"/>
      <c r="AO1206" s="122"/>
      <c r="AP1206" s="119"/>
      <c r="AQ1206" s="116"/>
      <c r="AR1206" s="116"/>
      <c r="AS1206" s="121"/>
      <c r="AT1206" s="120"/>
      <c r="AU1206" s="116"/>
      <c r="AV1206" s="116"/>
      <c r="AW1206" s="119"/>
      <c r="AX1206" s="118"/>
      <c r="AY1206" s="118"/>
      <c r="AZ1206" s="118"/>
      <c r="BA1206" s="118"/>
      <c r="BB1206" s="118"/>
      <c r="BC1206" s="118"/>
      <c r="BD1206" s="118"/>
      <c r="BE1206" s="118"/>
      <c r="BF1206" s="118"/>
      <c r="BG1206" s="118"/>
      <c r="BH1206" s="118"/>
      <c r="BI1206" s="118"/>
      <c r="BJ1206" s="117"/>
      <c r="BK1206" s="116"/>
      <c r="BL1206" s="116"/>
      <c r="BM1206" s="116"/>
      <c r="BN1206" s="116"/>
      <c r="BO1206" s="116"/>
      <c r="BP1206" s="116"/>
      <c r="BQ1206" s="116"/>
      <c r="BR1206" s="116"/>
      <c r="BS1206" s="116"/>
      <c r="BT1206" s="115"/>
      <c r="BU1206" s="116"/>
      <c r="BW1206" s="112"/>
      <c r="BX1206" s="113"/>
      <c r="BY1206" s="113"/>
      <c r="BZ1206" s="112"/>
      <c r="CA1206" s="112"/>
      <c r="CB1206" s="112"/>
      <c r="CC1206" s="112"/>
      <c r="CD1206" s="112"/>
    </row>
    <row r="1207" spans="1:82" s="114" customFormat="1">
      <c r="A1207" s="116"/>
      <c r="B1207" s="116"/>
      <c r="C1207" s="135"/>
      <c r="D1207" s="134"/>
      <c r="E1207" s="116"/>
      <c r="F1207" s="116"/>
      <c r="G1207" s="116"/>
      <c r="H1207" s="116"/>
      <c r="I1207" s="133"/>
      <c r="J1207" s="132"/>
      <c r="K1207" s="112"/>
      <c r="L1207" s="116"/>
      <c r="M1207" s="116"/>
      <c r="N1207" s="116"/>
      <c r="O1207" s="116"/>
      <c r="P1207" s="131"/>
      <c r="Q1207" s="131"/>
      <c r="R1207" s="131"/>
      <c r="S1207" s="130"/>
      <c r="T1207" s="130"/>
      <c r="U1207" s="130"/>
      <c r="V1207" s="130"/>
      <c r="W1207" s="130"/>
      <c r="X1207" s="130"/>
      <c r="Y1207" s="129"/>
      <c r="Z1207" s="112"/>
      <c r="AA1207" s="116"/>
      <c r="AB1207" s="128"/>
      <c r="AC1207" s="116"/>
      <c r="AD1207" s="116"/>
      <c r="AE1207" s="116"/>
      <c r="AF1207" s="116"/>
      <c r="AG1207" s="127"/>
      <c r="AH1207" s="126"/>
      <c r="AI1207" s="125"/>
      <c r="AJ1207" s="124"/>
      <c r="AK1207" s="116"/>
      <c r="AL1207" s="123"/>
      <c r="AM1207" s="116"/>
      <c r="AN1207" s="116"/>
      <c r="AO1207" s="122"/>
      <c r="AP1207" s="119"/>
      <c r="AQ1207" s="116"/>
      <c r="AR1207" s="116"/>
      <c r="AS1207" s="121"/>
      <c r="AT1207" s="120"/>
      <c r="AU1207" s="116"/>
      <c r="AV1207" s="116"/>
      <c r="AW1207" s="119"/>
      <c r="AX1207" s="118"/>
      <c r="AY1207" s="118"/>
      <c r="AZ1207" s="118"/>
      <c r="BA1207" s="118"/>
      <c r="BB1207" s="118"/>
      <c r="BC1207" s="118"/>
      <c r="BD1207" s="118"/>
      <c r="BE1207" s="118"/>
      <c r="BF1207" s="118"/>
      <c r="BG1207" s="118"/>
      <c r="BH1207" s="118"/>
      <c r="BI1207" s="118"/>
      <c r="BJ1207" s="117"/>
      <c r="BK1207" s="116"/>
      <c r="BL1207" s="116"/>
      <c r="BM1207" s="116"/>
      <c r="BN1207" s="116"/>
      <c r="BO1207" s="116"/>
      <c r="BP1207" s="116"/>
      <c r="BQ1207" s="116"/>
      <c r="BR1207" s="116"/>
      <c r="BS1207" s="116"/>
      <c r="BT1207" s="115"/>
      <c r="BU1207" s="116"/>
      <c r="BW1207" s="112"/>
      <c r="BX1207" s="113"/>
      <c r="BY1207" s="113"/>
      <c r="BZ1207" s="112"/>
      <c r="CA1207" s="112"/>
      <c r="CB1207" s="112"/>
      <c r="CC1207" s="112"/>
      <c r="CD1207" s="112"/>
    </row>
    <row r="1208" spans="1:82" s="114" customFormat="1">
      <c r="A1208" s="116"/>
      <c r="B1208" s="116"/>
      <c r="C1208" s="135"/>
      <c r="D1208" s="134"/>
      <c r="E1208" s="116"/>
      <c r="F1208" s="116"/>
      <c r="G1208" s="116"/>
      <c r="H1208" s="116"/>
      <c r="I1208" s="133"/>
      <c r="J1208" s="132"/>
      <c r="K1208" s="112"/>
      <c r="L1208" s="116"/>
      <c r="M1208" s="116"/>
      <c r="N1208" s="116"/>
      <c r="O1208" s="116"/>
      <c r="P1208" s="131"/>
      <c r="Q1208" s="131"/>
      <c r="R1208" s="131"/>
      <c r="S1208" s="130"/>
      <c r="T1208" s="130"/>
      <c r="U1208" s="130"/>
      <c r="V1208" s="130"/>
      <c r="W1208" s="130"/>
      <c r="X1208" s="130"/>
      <c r="Y1208" s="129"/>
      <c r="Z1208" s="112"/>
      <c r="AA1208" s="116"/>
      <c r="AB1208" s="128"/>
      <c r="AC1208" s="116"/>
      <c r="AD1208" s="116"/>
      <c r="AE1208" s="116"/>
      <c r="AF1208" s="116"/>
      <c r="AG1208" s="127"/>
      <c r="AH1208" s="126"/>
      <c r="AI1208" s="125"/>
      <c r="AJ1208" s="124"/>
      <c r="AK1208" s="116"/>
      <c r="AL1208" s="123"/>
      <c r="AM1208" s="116"/>
      <c r="AN1208" s="116"/>
      <c r="AO1208" s="122"/>
      <c r="AP1208" s="119"/>
      <c r="AQ1208" s="116"/>
      <c r="AR1208" s="116"/>
      <c r="AS1208" s="121"/>
      <c r="AT1208" s="120"/>
      <c r="AU1208" s="116"/>
      <c r="AV1208" s="116"/>
      <c r="AW1208" s="119"/>
      <c r="AX1208" s="118"/>
      <c r="AY1208" s="118"/>
      <c r="AZ1208" s="118"/>
      <c r="BA1208" s="118"/>
      <c r="BB1208" s="118"/>
      <c r="BC1208" s="118"/>
      <c r="BD1208" s="118"/>
      <c r="BE1208" s="118"/>
      <c r="BF1208" s="118"/>
      <c r="BG1208" s="118"/>
      <c r="BH1208" s="118"/>
      <c r="BI1208" s="118"/>
      <c r="BJ1208" s="117"/>
      <c r="BK1208" s="116"/>
      <c r="BL1208" s="116"/>
      <c r="BM1208" s="116"/>
      <c r="BN1208" s="116"/>
      <c r="BO1208" s="116"/>
      <c r="BP1208" s="116"/>
      <c r="BQ1208" s="116"/>
      <c r="BR1208" s="116"/>
      <c r="BS1208" s="116"/>
      <c r="BT1208" s="115"/>
      <c r="BU1208" s="116"/>
      <c r="BW1208" s="112"/>
      <c r="BX1208" s="113"/>
      <c r="BY1208" s="113"/>
      <c r="BZ1208" s="112"/>
      <c r="CA1208" s="112"/>
      <c r="CB1208" s="112"/>
      <c r="CC1208" s="112"/>
      <c r="CD1208" s="112"/>
    </row>
    <row r="1209" spans="1:82" s="114" customFormat="1">
      <c r="A1209" s="116"/>
      <c r="B1209" s="116"/>
      <c r="C1209" s="135"/>
      <c r="D1209" s="134"/>
      <c r="E1209" s="116"/>
      <c r="F1209" s="116"/>
      <c r="G1209" s="116"/>
      <c r="H1209" s="116"/>
      <c r="I1209" s="133"/>
      <c r="J1209" s="132"/>
      <c r="K1209" s="112"/>
      <c r="L1209" s="116"/>
      <c r="M1209" s="116"/>
      <c r="N1209" s="116"/>
      <c r="O1209" s="116"/>
      <c r="P1209" s="131"/>
      <c r="Q1209" s="131"/>
      <c r="R1209" s="131"/>
      <c r="S1209" s="130"/>
      <c r="T1209" s="130"/>
      <c r="U1209" s="130"/>
      <c r="V1209" s="130"/>
      <c r="W1209" s="130"/>
      <c r="X1209" s="130"/>
      <c r="Y1209" s="129"/>
      <c r="Z1209" s="112"/>
      <c r="AA1209" s="116"/>
      <c r="AB1209" s="128"/>
      <c r="AC1209" s="116"/>
      <c r="AD1209" s="116"/>
      <c r="AE1209" s="116"/>
      <c r="AF1209" s="116"/>
      <c r="AG1209" s="127"/>
      <c r="AH1209" s="126"/>
      <c r="AI1209" s="125"/>
      <c r="AJ1209" s="124"/>
      <c r="AK1209" s="116"/>
      <c r="AL1209" s="123"/>
      <c r="AM1209" s="116"/>
      <c r="AN1209" s="116"/>
      <c r="AO1209" s="122"/>
      <c r="AP1209" s="119"/>
      <c r="AQ1209" s="116"/>
      <c r="AR1209" s="116"/>
      <c r="AS1209" s="121"/>
      <c r="AT1209" s="120"/>
      <c r="AU1209" s="116"/>
      <c r="AV1209" s="116"/>
      <c r="AW1209" s="119"/>
      <c r="AX1209" s="118"/>
      <c r="AY1209" s="118"/>
      <c r="AZ1209" s="118"/>
      <c r="BA1209" s="118"/>
      <c r="BB1209" s="118"/>
      <c r="BC1209" s="118"/>
      <c r="BD1209" s="118"/>
      <c r="BE1209" s="118"/>
      <c r="BF1209" s="118"/>
      <c r="BG1209" s="118"/>
      <c r="BH1209" s="118"/>
      <c r="BI1209" s="118"/>
      <c r="BJ1209" s="117"/>
      <c r="BK1209" s="116"/>
      <c r="BL1209" s="116"/>
      <c r="BM1209" s="116"/>
      <c r="BN1209" s="116"/>
      <c r="BO1209" s="116"/>
      <c r="BP1209" s="116"/>
      <c r="BQ1209" s="116"/>
      <c r="BR1209" s="116"/>
      <c r="BS1209" s="116"/>
      <c r="BT1209" s="115"/>
      <c r="BU1209" s="116"/>
      <c r="BW1209" s="112"/>
      <c r="BX1209" s="113"/>
      <c r="BY1209" s="113"/>
      <c r="BZ1209" s="112"/>
      <c r="CA1209" s="112"/>
      <c r="CB1209" s="112"/>
      <c r="CC1209" s="112"/>
      <c r="CD1209" s="112"/>
    </row>
    <row r="1210" spans="1:82" s="114" customFormat="1">
      <c r="A1210" s="116"/>
      <c r="B1210" s="116"/>
      <c r="C1210" s="135"/>
      <c r="D1210" s="134"/>
      <c r="E1210" s="116"/>
      <c r="F1210" s="116"/>
      <c r="G1210" s="116"/>
      <c r="H1210" s="116"/>
      <c r="I1210" s="133"/>
      <c r="J1210" s="132"/>
      <c r="K1210" s="112"/>
      <c r="L1210" s="116"/>
      <c r="M1210" s="116"/>
      <c r="N1210" s="116"/>
      <c r="O1210" s="116"/>
      <c r="P1210" s="131"/>
      <c r="Q1210" s="131"/>
      <c r="R1210" s="131"/>
      <c r="S1210" s="130"/>
      <c r="T1210" s="130"/>
      <c r="U1210" s="130"/>
      <c r="V1210" s="130"/>
      <c r="W1210" s="130"/>
      <c r="X1210" s="130"/>
      <c r="Y1210" s="129"/>
      <c r="Z1210" s="112"/>
      <c r="AA1210" s="116"/>
      <c r="AB1210" s="128"/>
      <c r="AC1210" s="116"/>
      <c r="AD1210" s="116"/>
      <c r="AE1210" s="116"/>
      <c r="AF1210" s="116"/>
      <c r="AG1210" s="127"/>
      <c r="AH1210" s="126"/>
      <c r="AI1210" s="125"/>
      <c r="AJ1210" s="124"/>
      <c r="AK1210" s="116"/>
      <c r="AL1210" s="123"/>
      <c r="AM1210" s="116"/>
      <c r="AN1210" s="116"/>
      <c r="AO1210" s="122"/>
      <c r="AP1210" s="119"/>
      <c r="AQ1210" s="116"/>
      <c r="AR1210" s="116"/>
      <c r="AS1210" s="121"/>
      <c r="AT1210" s="120"/>
      <c r="AU1210" s="116"/>
      <c r="AV1210" s="116"/>
      <c r="AW1210" s="119"/>
      <c r="AX1210" s="118"/>
      <c r="AY1210" s="118"/>
      <c r="AZ1210" s="118"/>
      <c r="BA1210" s="118"/>
      <c r="BB1210" s="118"/>
      <c r="BC1210" s="118"/>
      <c r="BD1210" s="118"/>
      <c r="BE1210" s="118"/>
      <c r="BF1210" s="118"/>
      <c r="BG1210" s="118"/>
      <c r="BH1210" s="118"/>
      <c r="BI1210" s="118"/>
      <c r="BJ1210" s="117"/>
      <c r="BK1210" s="116"/>
      <c r="BL1210" s="116"/>
      <c r="BM1210" s="116"/>
      <c r="BN1210" s="116"/>
      <c r="BO1210" s="116"/>
      <c r="BP1210" s="116"/>
      <c r="BQ1210" s="116"/>
      <c r="BR1210" s="116"/>
      <c r="BS1210" s="116"/>
      <c r="BT1210" s="115"/>
      <c r="BU1210" s="116"/>
      <c r="BW1210" s="112"/>
      <c r="BX1210" s="113"/>
      <c r="BY1210" s="113"/>
      <c r="BZ1210" s="112"/>
      <c r="CA1210" s="112"/>
      <c r="CB1210" s="112"/>
      <c r="CC1210" s="112"/>
      <c r="CD1210" s="112"/>
    </row>
    <row r="1211" spans="1:82" s="114" customFormat="1">
      <c r="A1211" s="116"/>
      <c r="B1211" s="116"/>
      <c r="C1211" s="135"/>
      <c r="D1211" s="134"/>
      <c r="E1211" s="116"/>
      <c r="F1211" s="116"/>
      <c r="G1211" s="116"/>
      <c r="H1211" s="116"/>
      <c r="I1211" s="133"/>
      <c r="J1211" s="132"/>
      <c r="K1211" s="112"/>
      <c r="L1211" s="116"/>
      <c r="M1211" s="116"/>
      <c r="N1211" s="116"/>
      <c r="O1211" s="116"/>
      <c r="P1211" s="131"/>
      <c r="Q1211" s="131"/>
      <c r="R1211" s="131"/>
      <c r="S1211" s="130"/>
      <c r="T1211" s="130"/>
      <c r="U1211" s="130"/>
      <c r="V1211" s="130"/>
      <c r="W1211" s="130"/>
      <c r="X1211" s="130"/>
      <c r="Y1211" s="129"/>
      <c r="Z1211" s="112"/>
      <c r="AA1211" s="116"/>
      <c r="AB1211" s="128"/>
      <c r="AC1211" s="116"/>
      <c r="AD1211" s="116"/>
      <c r="AE1211" s="116"/>
      <c r="AF1211" s="116"/>
      <c r="AG1211" s="127"/>
      <c r="AH1211" s="126"/>
      <c r="AI1211" s="125"/>
      <c r="AJ1211" s="124"/>
      <c r="AK1211" s="116"/>
      <c r="AL1211" s="123"/>
      <c r="AM1211" s="116"/>
      <c r="AN1211" s="116"/>
      <c r="AO1211" s="122"/>
      <c r="AP1211" s="119"/>
      <c r="AQ1211" s="116"/>
      <c r="AR1211" s="116"/>
      <c r="AS1211" s="121"/>
      <c r="AT1211" s="120"/>
      <c r="AU1211" s="116"/>
      <c r="AV1211" s="116"/>
      <c r="AW1211" s="119"/>
      <c r="AX1211" s="118"/>
      <c r="AY1211" s="118"/>
      <c r="AZ1211" s="118"/>
      <c r="BA1211" s="118"/>
      <c r="BB1211" s="118"/>
      <c r="BC1211" s="118"/>
      <c r="BD1211" s="118"/>
      <c r="BE1211" s="118"/>
      <c r="BF1211" s="118"/>
      <c r="BG1211" s="118"/>
      <c r="BH1211" s="118"/>
      <c r="BI1211" s="118"/>
      <c r="BJ1211" s="117"/>
      <c r="BK1211" s="116"/>
      <c r="BL1211" s="116"/>
      <c r="BM1211" s="116"/>
      <c r="BN1211" s="116"/>
      <c r="BO1211" s="116"/>
      <c r="BP1211" s="116"/>
      <c r="BQ1211" s="116"/>
      <c r="BR1211" s="116"/>
      <c r="BS1211" s="116"/>
      <c r="BT1211" s="115"/>
      <c r="BU1211" s="116"/>
      <c r="BW1211" s="112"/>
      <c r="BX1211" s="113"/>
      <c r="BY1211" s="113"/>
      <c r="BZ1211" s="112"/>
      <c r="CA1211" s="112"/>
      <c r="CB1211" s="112"/>
      <c r="CC1211" s="112"/>
      <c r="CD1211" s="112"/>
    </row>
    <row r="1212" spans="1:82" s="114" customFormat="1">
      <c r="A1212" s="116"/>
      <c r="B1212" s="116"/>
      <c r="C1212" s="135"/>
      <c r="D1212" s="134"/>
      <c r="E1212" s="116"/>
      <c r="F1212" s="116"/>
      <c r="G1212" s="116"/>
      <c r="H1212" s="116"/>
      <c r="I1212" s="133"/>
      <c r="J1212" s="132"/>
      <c r="K1212" s="112"/>
      <c r="L1212" s="116"/>
      <c r="M1212" s="116"/>
      <c r="N1212" s="116"/>
      <c r="O1212" s="116"/>
      <c r="P1212" s="131"/>
      <c r="Q1212" s="131"/>
      <c r="R1212" s="131"/>
      <c r="S1212" s="130"/>
      <c r="T1212" s="130"/>
      <c r="U1212" s="130"/>
      <c r="V1212" s="130"/>
      <c r="W1212" s="130"/>
      <c r="X1212" s="130"/>
      <c r="Y1212" s="129"/>
      <c r="Z1212" s="112"/>
      <c r="AA1212" s="116"/>
      <c r="AB1212" s="128"/>
      <c r="AC1212" s="116"/>
      <c r="AD1212" s="116"/>
      <c r="AE1212" s="116"/>
      <c r="AF1212" s="116"/>
      <c r="AG1212" s="127"/>
      <c r="AH1212" s="126"/>
      <c r="AI1212" s="125"/>
      <c r="AJ1212" s="124"/>
      <c r="AK1212" s="116"/>
      <c r="AL1212" s="123"/>
      <c r="AM1212" s="116"/>
      <c r="AN1212" s="116"/>
      <c r="AO1212" s="122"/>
      <c r="AP1212" s="119"/>
      <c r="AQ1212" s="116"/>
      <c r="AR1212" s="116"/>
      <c r="AS1212" s="121"/>
      <c r="AT1212" s="120"/>
      <c r="AU1212" s="116"/>
      <c r="AV1212" s="116"/>
      <c r="AW1212" s="119"/>
      <c r="AX1212" s="118"/>
      <c r="AY1212" s="118"/>
      <c r="AZ1212" s="118"/>
      <c r="BA1212" s="118"/>
      <c r="BB1212" s="118"/>
      <c r="BC1212" s="118"/>
      <c r="BD1212" s="118"/>
      <c r="BE1212" s="118"/>
      <c r="BF1212" s="118"/>
      <c r="BG1212" s="118"/>
      <c r="BH1212" s="118"/>
      <c r="BI1212" s="118"/>
      <c r="BJ1212" s="117"/>
      <c r="BK1212" s="116"/>
      <c r="BL1212" s="116"/>
      <c r="BM1212" s="116"/>
      <c r="BN1212" s="116"/>
      <c r="BO1212" s="116"/>
      <c r="BP1212" s="116"/>
      <c r="BQ1212" s="116"/>
      <c r="BR1212" s="116"/>
      <c r="BS1212" s="116"/>
      <c r="BT1212" s="115"/>
      <c r="BU1212" s="116"/>
      <c r="BW1212" s="112"/>
      <c r="BX1212" s="113"/>
      <c r="BY1212" s="113"/>
      <c r="BZ1212" s="112"/>
      <c r="CA1212" s="112"/>
      <c r="CB1212" s="112"/>
      <c r="CC1212" s="112"/>
      <c r="CD1212" s="112"/>
    </row>
    <row r="1213" spans="1:82" s="114" customFormat="1">
      <c r="A1213" s="116"/>
      <c r="B1213" s="116"/>
      <c r="C1213" s="135"/>
      <c r="D1213" s="134"/>
      <c r="E1213" s="116"/>
      <c r="F1213" s="116"/>
      <c r="G1213" s="116"/>
      <c r="H1213" s="116"/>
      <c r="I1213" s="133"/>
      <c r="J1213" s="132"/>
      <c r="K1213" s="112"/>
      <c r="L1213" s="116"/>
      <c r="M1213" s="116"/>
      <c r="N1213" s="116"/>
      <c r="O1213" s="116"/>
      <c r="P1213" s="131"/>
      <c r="Q1213" s="131"/>
      <c r="R1213" s="131"/>
      <c r="S1213" s="130"/>
      <c r="T1213" s="130"/>
      <c r="U1213" s="130"/>
      <c r="V1213" s="130"/>
      <c r="W1213" s="130"/>
      <c r="X1213" s="130"/>
      <c r="Y1213" s="129"/>
      <c r="Z1213" s="112"/>
      <c r="AA1213" s="116"/>
      <c r="AB1213" s="128"/>
      <c r="AC1213" s="116"/>
      <c r="AD1213" s="116"/>
      <c r="AE1213" s="116"/>
      <c r="AF1213" s="116"/>
      <c r="AG1213" s="127"/>
      <c r="AH1213" s="126"/>
      <c r="AI1213" s="125"/>
      <c r="AJ1213" s="124"/>
      <c r="AK1213" s="116"/>
      <c r="AL1213" s="123"/>
      <c r="AM1213" s="116"/>
      <c r="AN1213" s="116"/>
      <c r="AO1213" s="122"/>
      <c r="AP1213" s="119"/>
      <c r="AQ1213" s="116"/>
      <c r="AR1213" s="116"/>
      <c r="AS1213" s="121"/>
      <c r="AT1213" s="120"/>
      <c r="AU1213" s="116"/>
      <c r="AV1213" s="116"/>
      <c r="AW1213" s="119"/>
      <c r="AX1213" s="118"/>
      <c r="AY1213" s="118"/>
      <c r="AZ1213" s="118"/>
      <c r="BA1213" s="118"/>
      <c r="BB1213" s="118"/>
      <c r="BC1213" s="118"/>
      <c r="BD1213" s="118"/>
      <c r="BE1213" s="118"/>
      <c r="BF1213" s="118"/>
      <c r="BG1213" s="118"/>
      <c r="BH1213" s="118"/>
      <c r="BI1213" s="118"/>
      <c r="BJ1213" s="117"/>
      <c r="BK1213" s="116"/>
      <c r="BL1213" s="116"/>
      <c r="BM1213" s="116"/>
      <c r="BN1213" s="116"/>
      <c r="BO1213" s="116"/>
      <c r="BP1213" s="116"/>
      <c r="BQ1213" s="116"/>
      <c r="BR1213" s="116"/>
      <c r="BS1213" s="116"/>
      <c r="BT1213" s="115"/>
      <c r="BU1213" s="116"/>
      <c r="BW1213" s="112"/>
      <c r="BX1213" s="113"/>
      <c r="BY1213" s="113"/>
      <c r="BZ1213" s="112"/>
      <c r="CA1213" s="112"/>
      <c r="CB1213" s="112"/>
      <c r="CC1213" s="112"/>
      <c r="CD1213" s="112"/>
    </row>
    <row r="1214" spans="1:82" s="114" customFormat="1">
      <c r="A1214" s="116"/>
      <c r="B1214" s="116"/>
      <c r="C1214" s="135"/>
      <c r="D1214" s="134"/>
      <c r="E1214" s="116"/>
      <c r="F1214" s="116"/>
      <c r="G1214" s="116"/>
      <c r="H1214" s="116"/>
      <c r="I1214" s="133"/>
      <c r="J1214" s="132"/>
      <c r="K1214" s="112"/>
      <c r="L1214" s="116"/>
      <c r="M1214" s="116"/>
      <c r="N1214" s="116"/>
      <c r="O1214" s="116"/>
      <c r="P1214" s="131"/>
      <c r="Q1214" s="131"/>
      <c r="R1214" s="131"/>
      <c r="S1214" s="130"/>
      <c r="T1214" s="130"/>
      <c r="U1214" s="130"/>
      <c r="V1214" s="130"/>
      <c r="W1214" s="130"/>
      <c r="X1214" s="130"/>
      <c r="Y1214" s="129"/>
      <c r="Z1214" s="112"/>
      <c r="AA1214" s="116"/>
      <c r="AB1214" s="128"/>
      <c r="AC1214" s="116"/>
      <c r="AD1214" s="116"/>
      <c r="AE1214" s="116"/>
      <c r="AF1214" s="116"/>
      <c r="AG1214" s="127"/>
      <c r="AH1214" s="126"/>
      <c r="AI1214" s="125"/>
      <c r="AJ1214" s="124"/>
      <c r="AK1214" s="116"/>
      <c r="AL1214" s="123"/>
      <c r="AM1214" s="116"/>
      <c r="AN1214" s="116"/>
      <c r="AO1214" s="122"/>
      <c r="AP1214" s="119"/>
      <c r="AQ1214" s="116"/>
      <c r="AR1214" s="116"/>
      <c r="AS1214" s="121"/>
      <c r="AT1214" s="120"/>
      <c r="AU1214" s="116"/>
      <c r="AV1214" s="116"/>
      <c r="AW1214" s="119"/>
      <c r="AX1214" s="118"/>
      <c r="AY1214" s="118"/>
      <c r="AZ1214" s="118"/>
      <c r="BA1214" s="118"/>
      <c r="BB1214" s="118"/>
      <c r="BC1214" s="118"/>
      <c r="BD1214" s="118"/>
      <c r="BE1214" s="118"/>
      <c r="BF1214" s="118"/>
      <c r="BG1214" s="118"/>
      <c r="BH1214" s="118"/>
      <c r="BI1214" s="118"/>
      <c r="BJ1214" s="117"/>
      <c r="BK1214" s="116"/>
      <c r="BL1214" s="116"/>
      <c r="BM1214" s="116"/>
      <c r="BN1214" s="116"/>
      <c r="BO1214" s="116"/>
      <c r="BP1214" s="116"/>
      <c r="BQ1214" s="116"/>
      <c r="BR1214" s="116"/>
      <c r="BS1214" s="116"/>
      <c r="BT1214" s="115"/>
      <c r="BU1214" s="116"/>
      <c r="BW1214" s="112"/>
      <c r="BX1214" s="113"/>
      <c r="BY1214" s="113"/>
      <c r="BZ1214" s="112"/>
      <c r="CA1214" s="112"/>
      <c r="CB1214" s="112"/>
      <c r="CC1214" s="112"/>
      <c r="CD1214" s="112"/>
    </row>
    <row r="1215" spans="1:82" s="114" customFormat="1">
      <c r="A1215" s="116"/>
      <c r="B1215" s="116"/>
      <c r="C1215" s="135"/>
      <c r="D1215" s="134"/>
      <c r="E1215" s="116"/>
      <c r="F1215" s="116"/>
      <c r="G1215" s="116"/>
      <c r="H1215" s="116"/>
      <c r="I1215" s="133"/>
      <c r="J1215" s="132"/>
      <c r="K1215" s="112"/>
      <c r="L1215" s="116"/>
      <c r="M1215" s="116"/>
      <c r="N1215" s="116"/>
      <c r="O1215" s="116"/>
      <c r="P1215" s="131"/>
      <c r="Q1215" s="131"/>
      <c r="R1215" s="131"/>
      <c r="S1215" s="130"/>
      <c r="T1215" s="130"/>
      <c r="U1215" s="130"/>
      <c r="V1215" s="130"/>
      <c r="W1215" s="130"/>
      <c r="X1215" s="130"/>
      <c r="Y1215" s="129"/>
      <c r="Z1215" s="112"/>
      <c r="AA1215" s="116"/>
      <c r="AB1215" s="128"/>
      <c r="AC1215" s="116"/>
      <c r="AD1215" s="116"/>
      <c r="AE1215" s="116"/>
      <c r="AF1215" s="116"/>
      <c r="AG1215" s="127"/>
      <c r="AH1215" s="126"/>
      <c r="AI1215" s="125"/>
      <c r="AJ1215" s="124"/>
      <c r="AK1215" s="116"/>
      <c r="AL1215" s="123"/>
      <c r="AM1215" s="116"/>
      <c r="AN1215" s="116"/>
      <c r="AO1215" s="122"/>
      <c r="AP1215" s="119"/>
      <c r="AQ1215" s="116"/>
      <c r="AR1215" s="116"/>
      <c r="AS1215" s="121"/>
      <c r="AT1215" s="120"/>
      <c r="AU1215" s="116"/>
      <c r="AV1215" s="116"/>
      <c r="AW1215" s="119"/>
      <c r="AX1215" s="118"/>
      <c r="AY1215" s="118"/>
      <c r="AZ1215" s="118"/>
      <c r="BA1215" s="118"/>
      <c r="BB1215" s="118"/>
      <c r="BC1215" s="118"/>
      <c r="BD1215" s="118"/>
      <c r="BE1215" s="118"/>
      <c r="BF1215" s="118"/>
      <c r="BG1215" s="118"/>
      <c r="BH1215" s="118"/>
      <c r="BI1215" s="118"/>
      <c r="BJ1215" s="117"/>
      <c r="BK1215" s="116"/>
      <c r="BL1215" s="116"/>
      <c r="BM1215" s="116"/>
      <c r="BN1215" s="116"/>
      <c r="BO1215" s="116"/>
      <c r="BP1215" s="116"/>
      <c r="BQ1215" s="116"/>
      <c r="BR1215" s="116"/>
      <c r="BS1215" s="116"/>
      <c r="BT1215" s="115"/>
      <c r="BU1215" s="116"/>
      <c r="BW1215" s="112"/>
      <c r="BX1215" s="113"/>
      <c r="BY1215" s="113"/>
      <c r="BZ1215" s="112"/>
      <c r="CA1215" s="112"/>
      <c r="CB1215" s="112"/>
      <c r="CC1215" s="112"/>
      <c r="CD1215" s="112"/>
    </row>
    <row r="1216" spans="1:82" s="114" customFormat="1">
      <c r="A1216" s="116"/>
      <c r="B1216" s="116"/>
      <c r="C1216" s="135"/>
      <c r="D1216" s="134"/>
      <c r="E1216" s="116"/>
      <c r="F1216" s="116"/>
      <c r="G1216" s="116"/>
      <c r="H1216" s="116"/>
      <c r="I1216" s="133"/>
      <c r="J1216" s="132"/>
      <c r="K1216" s="112"/>
      <c r="L1216" s="116"/>
      <c r="M1216" s="116"/>
      <c r="N1216" s="116"/>
      <c r="O1216" s="116"/>
      <c r="P1216" s="131"/>
      <c r="Q1216" s="131"/>
      <c r="R1216" s="131"/>
      <c r="S1216" s="130"/>
      <c r="T1216" s="130"/>
      <c r="U1216" s="130"/>
      <c r="V1216" s="130"/>
      <c r="W1216" s="130"/>
      <c r="X1216" s="130"/>
      <c r="Y1216" s="129"/>
      <c r="Z1216" s="112"/>
      <c r="AA1216" s="116"/>
      <c r="AB1216" s="128"/>
      <c r="AC1216" s="116"/>
      <c r="AD1216" s="116"/>
      <c r="AE1216" s="116"/>
      <c r="AF1216" s="116"/>
      <c r="AG1216" s="127"/>
      <c r="AH1216" s="126"/>
      <c r="AI1216" s="125"/>
      <c r="AJ1216" s="124"/>
      <c r="AK1216" s="116"/>
      <c r="AL1216" s="123"/>
      <c r="AM1216" s="116"/>
      <c r="AN1216" s="116"/>
      <c r="AO1216" s="122"/>
      <c r="AP1216" s="119"/>
      <c r="AQ1216" s="116"/>
      <c r="AR1216" s="116"/>
      <c r="AS1216" s="121"/>
      <c r="AT1216" s="120"/>
      <c r="AU1216" s="116"/>
      <c r="AV1216" s="116"/>
      <c r="AW1216" s="119"/>
      <c r="AX1216" s="118"/>
      <c r="AY1216" s="118"/>
      <c r="AZ1216" s="118"/>
      <c r="BA1216" s="118"/>
      <c r="BB1216" s="118"/>
      <c r="BC1216" s="118"/>
      <c r="BD1216" s="118"/>
      <c r="BE1216" s="118"/>
      <c r="BF1216" s="118"/>
      <c r="BG1216" s="118"/>
      <c r="BH1216" s="118"/>
      <c r="BI1216" s="118"/>
      <c r="BJ1216" s="117"/>
      <c r="BK1216" s="116"/>
      <c r="BL1216" s="116"/>
      <c r="BM1216" s="116"/>
      <c r="BN1216" s="116"/>
      <c r="BO1216" s="116"/>
      <c r="BP1216" s="116"/>
      <c r="BQ1216" s="116"/>
      <c r="BR1216" s="116"/>
      <c r="BS1216" s="116"/>
      <c r="BT1216" s="115"/>
      <c r="BU1216" s="116"/>
      <c r="BW1216" s="112"/>
      <c r="BX1216" s="113"/>
      <c r="BY1216" s="113"/>
      <c r="BZ1216" s="112"/>
      <c r="CA1216" s="112"/>
      <c r="CB1216" s="112"/>
      <c r="CC1216" s="112"/>
      <c r="CD1216" s="112"/>
    </row>
    <row r="1217" spans="1:82" s="114" customFormat="1">
      <c r="A1217" s="116"/>
      <c r="B1217" s="116"/>
      <c r="C1217" s="135"/>
      <c r="D1217" s="134"/>
      <c r="E1217" s="116"/>
      <c r="F1217" s="116"/>
      <c r="G1217" s="116"/>
      <c r="H1217" s="116"/>
      <c r="I1217" s="133"/>
      <c r="J1217" s="132"/>
      <c r="K1217" s="112"/>
      <c r="L1217" s="116"/>
      <c r="M1217" s="116"/>
      <c r="N1217" s="116"/>
      <c r="O1217" s="116"/>
      <c r="P1217" s="131"/>
      <c r="Q1217" s="131"/>
      <c r="R1217" s="131"/>
      <c r="S1217" s="130"/>
      <c r="T1217" s="130"/>
      <c r="U1217" s="130"/>
      <c r="V1217" s="130"/>
      <c r="W1217" s="130"/>
      <c r="X1217" s="130"/>
      <c r="Y1217" s="129"/>
      <c r="Z1217" s="112"/>
      <c r="AA1217" s="116"/>
      <c r="AB1217" s="128"/>
      <c r="AC1217" s="116"/>
      <c r="AD1217" s="116"/>
      <c r="AE1217" s="116"/>
      <c r="AF1217" s="116"/>
      <c r="AG1217" s="127"/>
      <c r="AH1217" s="126"/>
      <c r="AI1217" s="125"/>
      <c r="AJ1217" s="124"/>
      <c r="AK1217" s="116"/>
      <c r="AL1217" s="123"/>
      <c r="AM1217" s="116"/>
      <c r="AN1217" s="116"/>
      <c r="AO1217" s="122"/>
      <c r="AP1217" s="119"/>
      <c r="AQ1217" s="116"/>
      <c r="AR1217" s="116"/>
      <c r="AS1217" s="121"/>
      <c r="AT1217" s="120"/>
      <c r="AU1217" s="116"/>
      <c r="AV1217" s="116"/>
      <c r="AW1217" s="119"/>
      <c r="AX1217" s="118"/>
      <c r="AY1217" s="118"/>
      <c r="AZ1217" s="118"/>
      <c r="BA1217" s="118"/>
      <c r="BB1217" s="118"/>
      <c r="BC1217" s="118"/>
      <c r="BD1217" s="118"/>
      <c r="BE1217" s="118"/>
      <c r="BF1217" s="118"/>
      <c r="BG1217" s="118"/>
      <c r="BH1217" s="118"/>
      <c r="BI1217" s="118"/>
      <c r="BJ1217" s="117"/>
      <c r="BK1217" s="116"/>
      <c r="BL1217" s="116"/>
      <c r="BM1217" s="116"/>
      <c r="BN1217" s="116"/>
      <c r="BO1217" s="116"/>
      <c r="BP1217" s="116"/>
      <c r="BQ1217" s="116"/>
      <c r="BR1217" s="116"/>
      <c r="BS1217" s="116"/>
      <c r="BT1217" s="115"/>
      <c r="BU1217" s="116"/>
      <c r="BW1217" s="112"/>
      <c r="BX1217" s="113"/>
      <c r="BY1217" s="113"/>
      <c r="BZ1217" s="112"/>
      <c r="CA1217" s="112"/>
      <c r="CB1217" s="112"/>
      <c r="CC1217" s="112"/>
      <c r="CD1217" s="112"/>
    </row>
    <row r="1218" spans="1:82" s="114" customFormat="1">
      <c r="A1218" s="116"/>
      <c r="B1218" s="116"/>
      <c r="C1218" s="135"/>
      <c r="D1218" s="134"/>
      <c r="E1218" s="116"/>
      <c r="F1218" s="116"/>
      <c r="G1218" s="116"/>
      <c r="H1218" s="116"/>
      <c r="I1218" s="133"/>
      <c r="J1218" s="132"/>
      <c r="K1218" s="112"/>
      <c r="L1218" s="116"/>
      <c r="M1218" s="116"/>
      <c r="N1218" s="116"/>
      <c r="O1218" s="116"/>
      <c r="P1218" s="131"/>
      <c r="Q1218" s="131"/>
      <c r="R1218" s="131"/>
      <c r="S1218" s="130"/>
      <c r="T1218" s="130"/>
      <c r="U1218" s="130"/>
      <c r="V1218" s="130"/>
      <c r="W1218" s="130"/>
      <c r="X1218" s="130"/>
      <c r="Y1218" s="129"/>
      <c r="Z1218" s="112"/>
      <c r="AA1218" s="116"/>
      <c r="AB1218" s="128"/>
      <c r="AC1218" s="116"/>
      <c r="AD1218" s="116"/>
      <c r="AE1218" s="116"/>
      <c r="AF1218" s="116"/>
      <c r="AG1218" s="127"/>
      <c r="AH1218" s="126"/>
      <c r="AI1218" s="125"/>
      <c r="AJ1218" s="124"/>
      <c r="AK1218" s="116"/>
      <c r="AL1218" s="123"/>
      <c r="AM1218" s="116"/>
      <c r="AN1218" s="116"/>
      <c r="AO1218" s="122"/>
      <c r="AP1218" s="119"/>
      <c r="AQ1218" s="116"/>
      <c r="AR1218" s="116"/>
      <c r="AS1218" s="121"/>
      <c r="AT1218" s="120"/>
      <c r="AU1218" s="116"/>
      <c r="AV1218" s="116"/>
      <c r="AW1218" s="119"/>
      <c r="AX1218" s="118"/>
      <c r="AY1218" s="118"/>
      <c r="AZ1218" s="118"/>
      <c r="BA1218" s="118"/>
      <c r="BB1218" s="118"/>
      <c r="BC1218" s="118"/>
      <c r="BD1218" s="118"/>
      <c r="BE1218" s="118"/>
      <c r="BF1218" s="118"/>
      <c r="BG1218" s="118"/>
      <c r="BH1218" s="118"/>
      <c r="BI1218" s="118"/>
      <c r="BJ1218" s="117"/>
      <c r="BK1218" s="116"/>
      <c r="BL1218" s="116"/>
      <c r="BM1218" s="116"/>
      <c r="BN1218" s="116"/>
      <c r="BO1218" s="116"/>
      <c r="BP1218" s="116"/>
      <c r="BQ1218" s="116"/>
      <c r="BR1218" s="116"/>
      <c r="BS1218" s="116"/>
      <c r="BT1218" s="115"/>
      <c r="BU1218" s="116"/>
      <c r="BW1218" s="112"/>
      <c r="BX1218" s="113"/>
      <c r="BY1218" s="113"/>
      <c r="BZ1218" s="112"/>
      <c r="CA1218" s="112"/>
      <c r="CB1218" s="112"/>
      <c r="CC1218" s="112"/>
      <c r="CD1218" s="112"/>
    </row>
    <row r="1219" spans="1:82" s="114" customFormat="1">
      <c r="A1219" s="116"/>
      <c r="B1219" s="116"/>
      <c r="C1219" s="135"/>
      <c r="D1219" s="134"/>
      <c r="E1219" s="116"/>
      <c r="F1219" s="116"/>
      <c r="G1219" s="116"/>
      <c r="H1219" s="116"/>
      <c r="I1219" s="133"/>
      <c r="J1219" s="132"/>
      <c r="K1219" s="112"/>
      <c r="L1219" s="116"/>
      <c r="M1219" s="116"/>
      <c r="N1219" s="116"/>
      <c r="O1219" s="116"/>
      <c r="P1219" s="131"/>
      <c r="Q1219" s="131"/>
      <c r="R1219" s="131"/>
      <c r="S1219" s="130"/>
      <c r="T1219" s="130"/>
      <c r="U1219" s="130"/>
      <c r="V1219" s="130"/>
      <c r="W1219" s="130"/>
      <c r="X1219" s="130"/>
      <c r="Y1219" s="129"/>
      <c r="Z1219" s="112"/>
      <c r="AA1219" s="116"/>
      <c r="AB1219" s="128"/>
      <c r="AC1219" s="116"/>
      <c r="AD1219" s="116"/>
      <c r="AE1219" s="116"/>
      <c r="AF1219" s="116"/>
      <c r="AG1219" s="127"/>
      <c r="AH1219" s="126"/>
      <c r="AI1219" s="125"/>
      <c r="AJ1219" s="124"/>
      <c r="AK1219" s="116"/>
      <c r="AL1219" s="123"/>
      <c r="AM1219" s="116"/>
      <c r="AN1219" s="116"/>
      <c r="AO1219" s="122"/>
      <c r="AP1219" s="119"/>
      <c r="AQ1219" s="116"/>
      <c r="AR1219" s="116"/>
      <c r="AS1219" s="121"/>
      <c r="AT1219" s="120"/>
      <c r="AU1219" s="116"/>
      <c r="AV1219" s="116"/>
      <c r="AW1219" s="119"/>
      <c r="AX1219" s="118"/>
      <c r="AY1219" s="118"/>
      <c r="AZ1219" s="118"/>
      <c r="BA1219" s="118"/>
      <c r="BB1219" s="118"/>
      <c r="BC1219" s="118"/>
      <c r="BD1219" s="118"/>
      <c r="BE1219" s="118"/>
      <c r="BF1219" s="118"/>
      <c r="BG1219" s="118"/>
      <c r="BH1219" s="118"/>
      <c r="BI1219" s="118"/>
      <c r="BJ1219" s="117"/>
      <c r="BK1219" s="116"/>
      <c r="BL1219" s="116"/>
      <c r="BM1219" s="116"/>
      <c r="BN1219" s="116"/>
      <c r="BO1219" s="116"/>
      <c r="BP1219" s="116"/>
      <c r="BQ1219" s="116"/>
      <c r="BR1219" s="116"/>
      <c r="BS1219" s="116"/>
      <c r="BT1219" s="115"/>
      <c r="BU1219" s="116"/>
      <c r="BW1219" s="112"/>
      <c r="BX1219" s="113"/>
      <c r="BY1219" s="113"/>
      <c r="BZ1219" s="112"/>
      <c r="CA1219" s="112"/>
      <c r="CB1219" s="112"/>
      <c r="CC1219" s="112"/>
      <c r="CD1219" s="112"/>
    </row>
    <row r="1220" spans="1:82" s="114" customFormat="1">
      <c r="A1220" s="116"/>
      <c r="B1220" s="116"/>
      <c r="C1220" s="135"/>
      <c r="D1220" s="134"/>
      <c r="E1220" s="116"/>
      <c r="F1220" s="116"/>
      <c r="G1220" s="116"/>
      <c r="H1220" s="116"/>
      <c r="I1220" s="133"/>
      <c r="J1220" s="132"/>
      <c r="K1220" s="112"/>
      <c r="L1220" s="116"/>
      <c r="M1220" s="116"/>
      <c r="N1220" s="116"/>
      <c r="O1220" s="116"/>
      <c r="P1220" s="131"/>
      <c r="Q1220" s="131"/>
      <c r="R1220" s="131"/>
      <c r="S1220" s="130"/>
      <c r="T1220" s="130"/>
      <c r="U1220" s="130"/>
      <c r="V1220" s="130"/>
      <c r="W1220" s="130"/>
      <c r="X1220" s="130"/>
      <c r="Y1220" s="129"/>
      <c r="Z1220" s="112"/>
      <c r="AA1220" s="116"/>
      <c r="AB1220" s="128"/>
      <c r="AC1220" s="116"/>
      <c r="AD1220" s="116"/>
      <c r="AE1220" s="116"/>
      <c r="AF1220" s="116"/>
      <c r="AG1220" s="127"/>
      <c r="AH1220" s="126"/>
      <c r="AI1220" s="125"/>
      <c r="AJ1220" s="124"/>
      <c r="AK1220" s="116"/>
      <c r="AL1220" s="123"/>
      <c r="AM1220" s="116"/>
      <c r="AN1220" s="116"/>
      <c r="AO1220" s="122"/>
      <c r="AP1220" s="119"/>
      <c r="AQ1220" s="116"/>
      <c r="AR1220" s="116"/>
      <c r="AS1220" s="121"/>
      <c r="AT1220" s="120"/>
      <c r="AU1220" s="116"/>
      <c r="AV1220" s="116"/>
      <c r="AW1220" s="119"/>
      <c r="AX1220" s="118"/>
      <c r="AY1220" s="118"/>
      <c r="AZ1220" s="118"/>
      <c r="BA1220" s="118"/>
      <c r="BB1220" s="118"/>
      <c r="BC1220" s="118"/>
      <c r="BD1220" s="118"/>
      <c r="BE1220" s="118"/>
      <c r="BF1220" s="118"/>
      <c r="BG1220" s="118"/>
      <c r="BH1220" s="118"/>
      <c r="BI1220" s="118"/>
      <c r="BJ1220" s="117"/>
      <c r="BK1220" s="116"/>
      <c r="BL1220" s="116"/>
      <c r="BM1220" s="116"/>
      <c r="BN1220" s="116"/>
      <c r="BO1220" s="116"/>
      <c r="BP1220" s="116"/>
      <c r="BQ1220" s="116"/>
      <c r="BR1220" s="116"/>
      <c r="BS1220" s="116"/>
      <c r="BT1220" s="115"/>
      <c r="BU1220" s="116"/>
      <c r="BW1220" s="112"/>
      <c r="BX1220" s="113"/>
      <c r="BY1220" s="113"/>
      <c r="BZ1220" s="112"/>
      <c r="CA1220" s="112"/>
      <c r="CB1220" s="112"/>
      <c r="CC1220" s="112"/>
      <c r="CD1220" s="112"/>
    </row>
    <row r="1221" spans="1:82" s="114" customFormat="1">
      <c r="A1221" s="116"/>
      <c r="B1221" s="116"/>
      <c r="C1221" s="135"/>
      <c r="D1221" s="134"/>
      <c r="E1221" s="116"/>
      <c r="F1221" s="116"/>
      <c r="G1221" s="116"/>
      <c r="H1221" s="116"/>
      <c r="I1221" s="133"/>
      <c r="J1221" s="132"/>
      <c r="K1221" s="112"/>
      <c r="L1221" s="116"/>
      <c r="M1221" s="116"/>
      <c r="N1221" s="116"/>
      <c r="O1221" s="116"/>
      <c r="P1221" s="131"/>
      <c r="Q1221" s="131"/>
      <c r="R1221" s="131"/>
      <c r="S1221" s="130"/>
      <c r="T1221" s="130"/>
      <c r="U1221" s="130"/>
      <c r="V1221" s="130"/>
      <c r="W1221" s="130"/>
      <c r="X1221" s="130"/>
      <c r="Y1221" s="129"/>
      <c r="Z1221" s="112"/>
      <c r="AA1221" s="116"/>
      <c r="AB1221" s="128"/>
      <c r="AC1221" s="116"/>
      <c r="AD1221" s="116"/>
      <c r="AE1221" s="116"/>
      <c r="AF1221" s="116"/>
      <c r="AG1221" s="127"/>
      <c r="AH1221" s="126"/>
      <c r="AI1221" s="125"/>
      <c r="AJ1221" s="124"/>
      <c r="AK1221" s="116"/>
      <c r="AL1221" s="123"/>
      <c r="AM1221" s="116"/>
      <c r="AN1221" s="116"/>
      <c r="AO1221" s="122"/>
      <c r="AP1221" s="119"/>
      <c r="AQ1221" s="116"/>
      <c r="AR1221" s="116"/>
      <c r="AS1221" s="121"/>
      <c r="AT1221" s="120"/>
      <c r="AU1221" s="116"/>
      <c r="AV1221" s="116"/>
      <c r="AW1221" s="119"/>
      <c r="AX1221" s="118"/>
      <c r="AY1221" s="118"/>
      <c r="AZ1221" s="118"/>
      <c r="BA1221" s="118"/>
      <c r="BB1221" s="118"/>
      <c r="BC1221" s="118"/>
      <c r="BD1221" s="118"/>
      <c r="BE1221" s="118"/>
      <c r="BF1221" s="118"/>
      <c r="BG1221" s="118"/>
      <c r="BH1221" s="118"/>
      <c r="BI1221" s="118"/>
      <c r="BJ1221" s="117"/>
      <c r="BK1221" s="116"/>
      <c r="BL1221" s="116"/>
      <c r="BM1221" s="116"/>
      <c r="BN1221" s="116"/>
      <c r="BO1221" s="116"/>
      <c r="BP1221" s="116"/>
      <c r="BQ1221" s="116"/>
      <c r="BR1221" s="116"/>
      <c r="BS1221" s="116"/>
      <c r="BT1221" s="115"/>
      <c r="BU1221" s="116"/>
      <c r="BW1221" s="112"/>
      <c r="BX1221" s="113"/>
      <c r="BY1221" s="113"/>
      <c r="BZ1221" s="112"/>
      <c r="CA1221" s="112"/>
      <c r="CB1221" s="112"/>
      <c r="CC1221" s="112"/>
      <c r="CD1221" s="112"/>
    </row>
    <row r="1222" spans="1:82" s="114" customFormat="1">
      <c r="A1222" s="116"/>
      <c r="B1222" s="116"/>
      <c r="C1222" s="135"/>
      <c r="D1222" s="134"/>
      <c r="E1222" s="116"/>
      <c r="F1222" s="116"/>
      <c r="G1222" s="116"/>
      <c r="H1222" s="116"/>
      <c r="I1222" s="133"/>
      <c r="J1222" s="132"/>
      <c r="K1222" s="112"/>
      <c r="L1222" s="116"/>
      <c r="M1222" s="116"/>
      <c r="N1222" s="116"/>
      <c r="O1222" s="116"/>
      <c r="P1222" s="131"/>
      <c r="Q1222" s="131"/>
      <c r="R1222" s="131"/>
      <c r="S1222" s="130"/>
      <c r="T1222" s="130"/>
      <c r="U1222" s="130"/>
      <c r="V1222" s="130"/>
      <c r="W1222" s="130"/>
      <c r="X1222" s="130"/>
      <c r="Y1222" s="129"/>
      <c r="Z1222" s="112"/>
      <c r="AA1222" s="116"/>
      <c r="AB1222" s="128"/>
      <c r="AC1222" s="116"/>
      <c r="AD1222" s="116"/>
      <c r="AE1222" s="116"/>
      <c r="AF1222" s="116"/>
      <c r="AG1222" s="127"/>
      <c r="AH1222" s="126"/>
      <c r="AI1222" s="125"/>
      <c r="AJ1222" s="124"/>
      <c r="AK1222" s="116"/>
      <c r="AL1222" s="123"/>
      <c r="AM1222" s="116"/>
      <c r="AN1222" s="116"/>
      <c r="AO1222" s="122"/>
      <c r="AP1222" s="119"/>
      <c r="AQ1222" s="116"/>
      <c r="AR1222" s="116"/>
      <c r="AS1222" s="121"/>
      <c r="AT1222" s="120"/>
      <c r="AU1222" s="116"/>
      <c r="AV1222" s="116"/>
      <c r="AW1222" s="119"/>
      <c r="AX1222" s="118"/>
      <c r="AY1222" s="118"/>
      <c r="AZ1222" s="118"/>
      <c r="BA1222" s="118"/>
      <c r="BB1222" s="118"/>
      <c r="BC1222" s="118"/>
      <c r="BD1222" s="118"/>
      <c r="BE1222" s="118"/>
      <c r="BF1222" s="118"/>
      <c r="BG1222" s="118"/>
      <c r="BH1222" s="118"/>
      <c r="BI1222" s="118"/>
      <c r="BJ1222" s="117"/>
      <c r="BK1222" s="116"/>
      <c r="BL1222" s="116"/>
      <c r="BM1222" s="116"/>
      <c r="BN1222" s="116"/>
      <c r="BO1222" s="116"/>
      <c r="BP1222" s="116"/>
      <c r="BQ1222" s="116"/>
      <c r="BR1222" s="116"/>
      <c r="BS1222" s="116"/>
      <c r="BT1222" s="115"/>
      <c r="BU1222" s="116"/>
      <c r="BW1222" s="112"/>
      <c r="BX1222" s="113"/>
      <c r="BY1222" s="113"/>
      <c r="BZ1222" s="112"/>
      <c r="CA1222" s="112"/>
      <c r="CB1222" s="112"/>
      <c r="CC1222" s="112"/>
      <c r="CD1222" s="112"/>
    </row>
    <row r="1223" spans="1:82" s="114" customFormat="1">
      <c r="A1223" s="116"/>
      <c r="B1223" s="116"/>
      <c r="C1223" s="135"/>
      <c r="D1223" s="134"/>
      <c r="E1223" s="116"/>
      <c r="F1223" s="116"/>
      <c r="G1223" s="116"/>
      <c r="H1223" s="116"/>
      <c r="I1223" s="133"/>
      <c r="J1223" s="132"/>
      <c r="K1223" s="112"/>
      <c r="L1223" s="116"/>
      <c r="M1223" s="116"/>
      <c r="N1223" s="116"/>
      <c r="O1223" s="116"/>
      <c r="P1223" s="131"/>
      <c r="Q1223" s="131"/>
      <c r="R1223" s="131"/>
      <c r="S1223" s="130"/>
      <c r="T1223" s="130"/>
      <c r="U1223" s="130"/>
      <c r="V1223" s="130"/>
      <c r="W1223" s="130"/>
      <c r="X1223" s="130"/>
      <c r="Y1223" s="129"/>
      <c r="Z1223" s="112"/>
      <c r="AA1223" s="116"/>
      <c r="AB1223" s="128"/>
      <c r="AC1223" s="116"/>
      <c r="AD1223" s="116"/>
      <c r="AE1223" s="116"/>
      <c r="AF1223" s="116"/>
      <c r="AG1223" s="127"/>
      <c r="AH1223" s="126"/>
      <c r="AI1223" s="125"/>
      <c r="AJ1223" s="124"/>
      <c r="AK1223" s="116"/>
      <c r="AL1223" s="123"/>
      <c r="AM1223" s="116"/>
      <c r="AN1223" s="116"/>
      <c r="AO1223" s="122"/>
      <c r="AP1223" s="119"/>
      <c r="AQ1223" s="116"/>
      <c r="AR1223" s="116"/>
      <c r="AS1223" s="121"/>
      <c r="AT1223" s="120"/>
      <c r="AU1223" s="116"/>
      <c r="AV1223" s="116"/>
      <c r="AW1223" s="119"/>
      <c r="AX1223" s="118"/>
      <c r="AY1223" s="118"/>
      <c r="AZ1223" s="118"/>
      <c r="BA1223" s="118"/>
      <c r="BB1223" s="118"/>
      <c r="BC1223" s="118"/>
      <c r="BD1223" s="118"/>
      <c r="BE1223" s="118"/>
      <c r="BF1223" s="118"/>
      <c r="BG1223" s="118"/>
      <c r="BH1223" s="118"/>
      <c r="BI1223" s="118"/>
      <c r="BJ1223" s="117"/>
      <c r="BK1223" s="116"/>
      <c r="BL1223" s="116"/>
      <c r="BM1223" s="116"/>
      <c r="BN1223" s="116"/>
      <c r="BO1223" s="116"/>
      <c r="BP1223" s="116"/>
      <c r="BQ1223" s="116"/>
      <c r="BR1223" s="116"/>
      <c r="BS1223" s="116"/>
      <c r="BT1223" s="115"/>
      <c r="BU1223" s="116"/>
      <c r="BW1223" s="112"/>
      <c r="BX1223" s="113"/>
      <c r="BY1223" s="113"/>
      <c r="BZ1223" s="112"/>
      <c r="CA1223" s="112"/>
      <c r="CB1223" s="112"/>
      <c r="CC1223" s="112"/>
      <c r="CD1223" s="112"/>
    </row>
    <row r="1224" spans="1:82" s="114" customFormat="1">
      <c r="A1224" s="116"/>
      <c r="B1224" s="116"/>
      <c r="C1224" s="135"/>
      <c r="D1224" s="134"/>
      <c r="E1224" s="116"/>
      <c r="F1224" s="116"/>
      <c r="G1224" s="116"/>
      <c r="H1224" s="116"/>
      <c r="I1224" s="133"/>
      <c r="J1224" s="132"/>
      <c r="K1224" s="112"/>
      <c r="L1224" s="116"/>
      <c r="M1224" s="116"/>
      <c r="N1224" s="116"/>
      <c r="O1224" s="116"/>
      <c r="P1224" s="131"/>
      <c r="Q1224" s="131"/>
      <c r="R1224" s="131"/>
      <c r="S1224" s="130"/>
      <c r="T1224" s="130"/>
      <c r="U1224" s="130"/>
      <c r="V1224" s="130"/>
      <c r="W1224" s="130"/>
      <c r="X1224" s="130"/>
      <c r="Y1224" s="129"/>
      <c r="Z1224" s="112"/>
      <c r="AA1224" s="116"/>
      <c r="AB1224" s="128"/>
      <c r="AC1224" s="116"/>
      <c r="AD1224" s="116"/>
      <c r="AE1224" s="116"/>
      <c r="AF1224" s="116"/>
      <c r="AG1224" s="127"/>
      <c r="AH1224" s="126"/>
      <c r="AI1224" s="125"/>
      <c r="AJ1224" s="124"/>
      <c r="AK1224" s="116"/>
      <c r="AL1224" s="123"/>
      <c r="AM1224" s="116"/>
      <c r="AN1224" s="116"/>
      <c r="AO1224" s="122"/>
      <c r="AP1224" s="119"/>
      <c r="AQ1224" s="116"/>
      <c r="AR1224" s="116"/>
      <c r="AS1224" s="121"/>
      <c r="AT1224" s="120"/>
      <c r="AU1224" s="116"/>
      <c r="AV1224" s="116"/>
      <c r="AW1224" s="119"/>
      <c r="AX1224" s="118"/>
      <c r="AY1224" s="118"/>
      <c r="AZ1224" s="118"/>
      <c r="BA1224" s="118"/>
      <c r="BB1224" s="118"/>
      <c r="BC1224" s="118"/>
      <c r="BD1224" s="118"/>
      <c r="BE1224" s="118"/>
      <c r="BF1224" s="118"/>
      <c r="BG1224" s="118"/>
      <c r="BH1224" s="118"/>
      <c r="BI1224" s="118"/>
      <c r="BJ1224" s="117"/>
      <c r="BK1224" s="116"/>
      <c r="BL1224" s="116"/>
      <c r="BM1224" s="116"/>
      <c r="BN1224" s="116"/>
      <c r="BO1224" s="116"/>
      <c r="BP1224" s="116"/>
      <c r="BQ1224" s="116"/>
      <c r="BR1224" s="116"/>
      <c r="BS1224" s="116"/>
      <c r="BT1224" s="115"/>
      <c r="BU1224" s="116"/>
      <c r="BW1224" s="112"/>
      <c r="BX1224" s="113"/>
      <c r="BY1224" s="113"/>
      <c r="BZ1224" s="112"/>
      <c r="CA1224" s="112"/>
      <c r="CB1224" s="112"/>
      <c r="CC1224" s="112"/>
      <c r="CD1224" s="112"/>
    </row>
    <row r="1225" spans="1:82" s="114" customFormat="1">
      <c r="A1225" s="116"/>
      <c r="B1225" s="116"/>
      <c r="C1225" s="135"/>
      <c r="D1225" s="134"/>
      <c r="E1225" s="116"/>
      <c r="F1225" s="116"/>
      <c r="G1225" s="116"/>
      <c r="H1225" s="116"/>
      <c r="I1225" s="133"/>
      <c r="J1225" s="132"/>
      <c r="K1225" s="112"/>
      <c r="L1225" s="116"/>
      <c r="M1225" s="116"/>
      <c r="N1225" s="116"/>
      <c r="O1225" s="116"/>
      <c r="P1225" s="131"/>
      <c r="Q1225" s="131"/>
      <c r="R1225" s="131"/>
      <c r="S1225" s="130"/>
      <c r="T1225" s="130"/>
      <c r="U1225" s="130"/>
      <c r="V1225" s="130"/>
      <c r="W1225" s="130"/>
      <c r="X1225" s="130"/>
      <c r="Y1225" s="129"/>
      <c r="Z1225" s="112"/>
      <c r="AA1225" s="116"/>
      <c r="AB1225" s="128"/>
      <c r="AC1225" s="116"/>
      <c r="AD1225" s="116"/>
      <c r="AE1225" s="116"/>
      <c r="AF1225" s="116"/>
      <c r="AG1225" s="127"/>
      <c r="AH1225" s="126"/>
      <c r="AI1225" s="125"/>
      <c r="AJ1225" s="124"/>
      <c r="AK1225" s="116"/>
      <c r="AL1225" s="123"/>
      <c r="AM1225" s="116"/>
      <c r="AN1225" s="116"/>
      <c r="AO1225" s="122"/>
      <c r="AP1225" s="119"/>
      <c r="AQ1225" s="116"/>
      <c r="AR1225" s="116"/>
      <c r="AS1225" s="121"/>
      <c r="AT1225" s="120"/>
      <c r="AU1225" s="116"/>
      <c r="AV1225" s="116"/>
      <c r="AW1225" s="119"/>
      <c r="AX1225" s="118"/>
      <c r="AY1225" s="118"/>
      <c r="AZ1225" s="118"/>
      <c r="BA1225" s="118"/>
      <c r="BB1225" s="118"/>
      <c r="BC1225" s="118"/>
      <c r="BD1225" s="118"/>
      <c r="BE1225" s="118"/>
      <c r="BF1225" s="118"/>
      <c r="BG1225" s="118"/>
      <c r="BH1225" s="118"/>
      <c r="BI1225" s="118"/>
      <c r="BJ1225" s="117"/>
      <c r="BK1225" s="116"/>
      <c r="BL1225" s="116"/>
      <c r="BM1225" s="116"/>
      <c r="BN1225" s="116"/>
      <c r="BO1225" s="116"/>
      <c r="BP1225" s="116"/>
      <c r="BQ1225" s="116"/>
      <c r="BR1225" s="116"/>
      <c r="BS1225" s="116"/>
      <c r="BT1225" s="115"/>
      <c r="BU1225" s="116"/>
      <c r="BW1225" s="112"/>
      <c r="BX1225" s="113"/>
      <c r="BY1225" s="113"/>
      <c r="BZ1225" s="112"/>
      <c r="CA1225" s="112"/>
      <c r="CB1225" s="112"/>
      <c r="CC1225" s="112"/>
      <c r="CD1225" s="112"/>
    </row>
    <row r="1226" spans="1:82" s="114" customFormat="1">
      <c r="A1226" s="116"/>
      <c r="B1226" s="116"/>
      <c r="C1226" s="135"/>
      <c r="D1226" s="134"/>
      <c r="E1226" s="116"/>
      <c r="F1226" s="116"/>
      <c r="G1226" s="116"/>
      <c r="H1226" s="116"/>
      <c r="I1226" s="133"/>
      <c r="J1226" s="132"/>
      <c r="K1226" s="112"/>
      <c r="L1226" s="116"/>
      <c r="M1226" s="116"/>
      <c r="N1226" s="116"/>
      <c r="O1226" s="116"/>
      <c r="P1226" s="131"/>
      <c r="Q1226" s="131"/>
      <c r="R1226" s="131"/>
      <c r="S1226" s="130"/>
      <c r="T1226" s="130"/>
      <c r="U1226" s="130"/>
      <c r="V1226" s="130"/>
      <c r="W1226" s="130"/>
      <c r="X1226" s="130"/>
      <c r="Y1226" s="129"/>
      <c r="Z1226" s="112"/>
      <c r="AA1226" s="116"/>
      <c r="AB1226" s="128"/>
      <c r="AC1226" s="116"/>
      <c r="AD1226" s="116"/>
      <c r="AE1226" s="116"/>
      <c r="AF1226" s="116"/>
      <c r="AG1226" s="127"/>
      <c r="AH1226" s="126"/>
      <c r="AI1226" s="125"/>
      <c r="AJ1226" s="124"/>
      <c r="AK1226" s="116"/>
      <c r="AL1226" s="123"/>
      <c r="AM1226" s="116"/>
      <c r="AN1226" s="116"/>
      <c r="AO1226" s="122"/>
      <c r="AP1226" s="119"/>
      <c r="AQ1226" s="116"/>
      <c r="AR1226" s="116"/>
      <c r="AS1226" s="121"/>
      <c r="AT1226" s="120"/>
      <c r="AU1226" s="116"/>
      <c r="AV1226" s="116"/>
      <c r="AW1226" s="119"/>
      <c r="AX1226" s="118"/>
      <c r="AY1226" s="118"/>
      <c r="AZ1226" s="118"/>
      <c r="BA1226" s="118"/>
      <c r="BB1226" s="118"/>
      <c r="BC1226" s="118"/>
      <c r="BD1226" s="118"/>
      <c r="BE1226" s="118"/>
      <c r="BF1226" s="118"/>
      <c r="BG1226" s="118"/>
      <c r="BH1226" s="118"/>
      <c r="BI1226" s="118"/>
      <c r="BJ1226" s="117"/>
      <c r="BK1226" s="116"/>
      <c r="BL1226" s="116"/>
      <c r="BM1226" s="116"/>
      <c r="BN1226" s="116"/>
      <c r="BO1226" s="116"/>
      <c r="BP1226" s="116"/>
      <c r="BQ1226" s="116"/>
      <c r="BR1226" s="116"/>
      <c r="BS1226" s="116"/>
      <c r="BT1226" s="115"/>
      <c r="BU1226" s="116"/>
      <c r="BW1226" s="112"/>
      <c r="BX1226" s="113"/>
      <c r="BY1226" s="113"/>
      <c r="BZ1226" s="112"/>
      <c r="CA1226" s="112"/>
      <c r="CB1226" s="112"/>
      <c r="CC1226" s="112"/>
      <c r="CD1226" s="112"/>
    </row>
    <row r="1227" spans="1:82" s="114" customFormat="1">
      <c r="A1227" s="116"/>
      <c r="B1227" s="116"/>
      <c r="C1227" s="135"/>
      <c r="D1227" s="134"/>
      <c r="E1227" s="116"/>
      <c r="F1227" s="116"/>
      <c r="G1227" s="116"/>
      <c r="H1227" s="116"/>
      <c r="I1227" s="133"/>
      <c r="J1227" s="132"/>
      <c r="K1227" s="112"/>
      <c r="L1227" s="116"/>
      <c r="M1227" s="116"/>
      <c r="N1227" s="116"/>
      <c r="O1227" s="116"/>
      <c r="P1227" s="131"/>
      <c r="Q1227" s="131"/>
      <c r="R1227" s="131"/>
      <c r="S1227" s="130"/>
      <c r="T1227" s="130"/>
      <c r="U1227" s="130"/>
      <c r="V1227" s="130"/>
      <c r="W1227" s="130"/>
      <c r="X1227" s="130"/>
      <c r="Y1227" s="129"/>
      <c r="Z1227" s="112"/>
      <c r="AA1227" s="116"/>
      <c r="AB1227" s="128"/>
      <c r="AC1227" s="116"/>
      <c r="AD1227" s="116"/>
      <c r="AE1227" s="116"/>
      <c r="AF1227" s="116"/>
      <c r="AG1227" s="127"/>
      <c r="AH1227" s="126"/>
      <c r="AI1227" s="125"/>
      <c r="AJ1227" s="124"/>
      <c r="AK1227" s="116"/>
      <c r="AL1227" s="123"/>
      <c r="AM1227" s="116"/>
      <c r="AN1227" s="116"/>
      <c r="AO1227" s="122"/>
      <c r="AP1227" s="119"/>
      <c r="AQ1227" s="116"/>
      <c r="AR1227" s="116"/>
      <c r="AS1227" s="121"/>
      <c r="AT1227" s="120"/>
      <c r="AU1227" s="116"/>
      <c r="AV1227" s="116"/>
      <c r="AW1227" s="119"/>
      <c r="AX1227" s="118"/>
      <c r="AY1227" s="118"/>
      <c r="AZ1227" s="118"/>
      <c r="BA1227" s="118"/>
      <c r="BB1227" s="118"/>
      <c r="BC1227" s="118"/>
      <c r="BD1227" s="118"/>
      <c r="BE1227" s="118"/>
      <c r="BF1227" s="118"/>
      <c r="BG1227" s="118"/>
      <c r="BH1227" s="118"/>
      <c r="BI1227" s="118"/>
      <c r="BJ1227" s="117"/>
      <c r="BK1227" s="116"/>
      <c r="BL1227" s="116"/>
      <c r="BM1227" s="116"/>
      <c r="BN1227" s="116"/>
      <c r="BO1227" s="116"/>
      <c r="BP1227" s="116"/>
      <c r="BQ1227" s="116"/>
      <c r="BR1227" s="116"/>
      <c r="BS1227" s="116"/>
      <c r="BT1227" s="115"/>
      <c r="BU1227" s="116"/>
      <c r="BW1227" s="112"/>
      <c r="BX1227" s="113"/>
      <c r="BY1227" s="113"/>
      <c r="BZ1227" s="112"/>
      <c r="CA1227" s="112"/>
      <c r="CB1227" s="112"/>
      <c r="CC1227" s="112"/>
      <c r="CD1227" s="112"/>
    </row>
    <row r="1228" spans="1:82" s="114" customFormat="1">
      <c r="A1228" s="116"/>
      <c r="B1228" s="116"/>
      <c r="C1228" s="135"/>
      <c r="D1228" s="134"/>
      <c r="E1228" s="116"/>
      <c r="F1228" s="116"/>
      <c r="G1228" s="116"/>
      <c r="H1228" s="116"/>
      <c r="I1228" s="133"/>
      <c r="J1228" s="132"/>
      <c r="K1228" s="112"/>
      <c r="L1228" s="116"/>
      <c r="M1228" s="116"/>
      <c r="N1228" s="116"/>
      <c r="O1228" s="116"/>
      <c r="P1228" s="131"/>
      <c r="Q1228" s="131"/>
      <c r="R1228" s="131"/>
      <c r="S1228" s="130"/>
      <c r="T1228" s="130"/>
      <c r="U1228" s="130"/>
      <c r="V1228" s="130"/>
      <c r="W1228" s="130"/>
      <c r="X1228" s="130"/>
      <c r="Y1228" s="129"/>
      <c r="Z1228" s="112"/>
      <c r="AA1228" s="116"/>
      <c r="AB1228" s="128"/>
      <c r="AC1228" s="116"/>
      <c r="AD1228" s="116"/>
      <c r="AE1228" s="116"/>
      <c r="AF1228" s="116"/>
      <c r="AG1228" s="127"/>
      <c r="AH1228" s="126"/>
      <c r="AI1228" s="125"/>
      <c r="AJ1228" s="124"/>
      <c r="AK1228" s="116"/>
      <c r="AL1228" s="123"/>
      <c r="AM1228" s="116"/>
      <c r="AN1228" s="116"/>
      <c r="AO1228" s="122"/>
      <c r="AP1228" s="119"/>
      <c r="AQ1228" s="116"/>
      <c r="AR1228" s="116"/>
      <c r="AS1228" s="121"/>
      <c r="AT1228" s="120"/>
      <c r="AU1228" s="116"/>
      <c r="AV1228" s="116"/>
      <c r="AW1228" s="119"/>
      <c r="AX1228" s="118"/>
      <c r="AY1228" s="118"/>
      <c r="AZ1228" s="118"/>
      <c r="BA1228" s="118"/>
      <c r="BB1228" s="118"/>
      <c r="BC1228" s="118"/>
      <c r="BD1228" s="118"/>
      <c r="BE1228" s="118"/>
      <c r="BF1228" s="118"/>
      <c r="BG1228" s="118"/>
      <c r="BH1228" s="118"/>
      <c r="BI1228" s="118"/>
      <c r="BJ1228" s="117"/>
      <c r="BK1228" s="116"/>
      <c r="BL1228" s="116"/>
      <c r="BM1228" s="116"/>
      <c r="BN1228" s="116"/>
      <c r="BO1228" s="116"/>
      <c r="BP1228" s="116"/>
      <c r="BQ1228" s="116"/>
      <c r="BR1228" s="116"/>
      <c r="BS1228" s="116"/>
      <c r="BT1228" s="115"/>
      <c r="BU1228" s="116"/>
      <c r="BW1228" s="112"/>
      <c r="BX1228" s="113"/>
      <c r="BY1228" s="113"/>
      <c r="BZ1228" s="112"/>
      <c r="CA1228" s="112"/>
      <c r="CB1228" s="112"/>
      <c r="CC1228" s="112"/>
      <c r="CD1228" s="112"/>
    </row>
    <row r="1229" spans="1:82" s="114" customFormat="1">
      <c r="A1229" s="116"/>
      <c r="B1229" s="116"/>
      <c r="C1229" s="135"/>
      <c r="D1229" s="134"/>
      <c r="E1229" s="116"/>
      <c r="F1229" s="116"/>
      <c r="G1229" s="116"/>
      <c r="H1229" s="116"/>
      <c r="I1229" s="133"/>
      <c r="J1229" s="132"/>
      <c r="K1229" s="112"/>
      <c r="L1229" s="116"/>
      <c r="M1229" s="116"/>
      <c r="N1229" s="116"/>
      <c r="O1229" s="116"/>
      <c r="P1229" s="131"/>
      <c r="Q1229" s="131"/>
      <c r="R1229" s="131"/>
      <c r="S1229" s="130"/>
      <c r="T1229" s="130"/>
      <c r="U1229" s="130"/>
      <c r="V1229" s="130"/>
      <c r="W1229" s="130"/>
      <c r="X1229" s="130"/>
      <c r="Y1229" s="129"/>
      <c r="Z1229" s="112"/>
      <c r="AA1229" s="116"/>
      <c r="AB1229" s="128"/>
      <c r="AC1229" s="116"/>
      <c r="AD1229" s="116"/>
      <c r="AE1229" s="116"/>
      <c r="AF1229" s="116"/>
      <c r="AG1229" s="127"/>
      <c r="AH1229" s="126"/>
      <c r="AI1229" s="125"/>
      <c r="AJ1229" s="124"/>
      <c r="AK1229" s="116"/>
      <c r="AL1229" s="123"/>
      <c r="AM1229" s="116"/>
      <c r="AN1229" s="116"/>
      <c r="AO1229" s="122"/>
      <c r="AP1229" s="119"/>
      <c r="AQ1229" s="116"/>
      <c r="AR1229" s="116"/>
      <c r="AS1229" s="121"/>
      <c r="AT1229" s="120"/>
      <c r="AU1229" s="116"/>
      <c r="AV1229" s="116"/>
      <c r="AW1229" s="119"/>
      <c r="AX1229" s="118"/>
      <c r="AY1229" s="118"/>
      <c r="AZ1229" s="118"/>
      <c r="BA1229" s="118"/>
      <c r="BB1229" s="118"/>
      <c r="BC1229" s="118"/>
      <c r="BD1229" s="118"/>
      <c r="BE1229" s="118"/>
      <c r="BF1229" s="118"/>
      <c r="BG1229" s="118"/>
      <c r="BH1229" s="118"/>
      <c r="BI1229" s="118"/>
      <c r="BJ1229" s="117"/>
      <c r="BK1229" s="116"/>
      <c r="BL1229" s="116"/>
      <c r="BM1229" s="116"/>
      <c r="BN1229" s="116"/>
      <c r="BO1229" s="116"/>
      <c r="BP1229" s="116"/>
      <c r="BQ1229" s="116"/>
      <c r="BR1229" s="116"/>
      <c r="BS1229" s="116"/>
      <c r="BT1229" s="115"/>
      <c r="BU1229" s="116"/>
      <c r="BW1229" s="112"/>
      <c r="BX1229" s="113"/>
      <c r="BY1229" s="113"/>
      <c r="BZ1229" s="112"/>
      <c r="CA1229" s="112"/>
      <c r="CB1229" s="112"/>
      <c r="CC1229" s="112"/>
      <c r="CD1229" s="112"/>
    </row>
    <row r="1230" spans="1:82" s="114" customFormat="1">
      <c r="A1230" s="116"/>
      <c r="B1230" s="116"/>
      <c r="C1230" s="135"/>
      <c r="D1230" s="134"/>
      <c r="E1230" s="116"/>
      <c r="F1230" s="116"/>
      <c r="G1230" s="116"/>
      <c r="H1230" s="116"/>
      <c r="I1230" s="133"/>
      <c r="J1230" s="132"/>
      <c r="K1230" s="112"/>
      <c r="L1230" s="116"/>
      <c r="M1230" s="116"/>
      <c r="N1230" s="116"/>
      <c r="O1230" s="116"/>
      <c r="P1230" s="131"/>
      <c r="Q1230" s="131"/>
      <c r="R1230" s="131"/>
      <c r="S1230" s="130"/>
      <c r="T1230" s="130"/>
      <c r="U1230" s="130"/>
      <c r="V1230" s="130"/>
      <c r="W1230" s="130"/>
      <c r="X1230" s="130"/>
      <c r="Y1230" s="129"/>
      <c r="Z1230" s="112"/>
      <c r="AA1230" s="116"/>
      <c r="AB1230" s="128"/>
      <c r="AC1230" s="116"/>
      <c r="AD1230" s="116"/>
      <c r="AE1230" s="116"/>
      <c r="AF1230" s="116"/>
      <c r="AG1230" s="127"/>
      <c r="AH1230" s="126"/>
      <c r="AI1230" s="125"/>
      <c r="AJ1230" s="124"/>
      <c r="AK1230" s="116"/>
      <c r="AL1230" s="123"/>
      <c r="AM1230" s="116"/>
      <c r="AN1230" s="116"/>
      <c r="AO1230" s="122"/>
      <c r="AP1230" s="119"/>
      <c r="AQ1230" s="116"/>
      <c r="AR1230" s="116"/>
      <c r="AS1230" s="121"/>
      <c r="AT1230" s="120"/>
      <c r="AU1230" s="116"/>
      <c r="AV1230" s="116"/>
      <c r="AW1230" s="119"/>
      <c r="AX1230" s="118"/>
      <c r="AY1230" s="118"/>
      <c r="AZ1230" s="118"/>
      <c r="BA1230" s="118"/>
      <c r="BB1230" s="118"/>
      <c r="BC1230" s="118"/>
      <c r="BD1230" s="118"/>
      <c r="BE1230" s="118"/>
      <c r="BF1230" s="118"/>
      <c r="BG1230" s="118"/>
      <c r="BH1230" s="118"/>
      <c r="BI1230" s="118"/>
      <c r="BJ1230" s="117"/>
      <c r="BK1230" s="116"/>
      <c r="BL1230" s="116"/>
      <c r="BM1230" s="116"/>
      <c r="BN1230" s="116"/>
      <c r="BO1230" s="116"/>
      <c r="BP1230" s="116"/>
      <c r="BQ1230" s="116"/>
      <c r="BR1230" s="116"/>
      <c r="BS1230" s="116"/>
      <c r="BT1230" s="115"/>
      <c r="BU1230" s="116"/>
      <c r="BW1230" s="112"/>
      <c r="BX1230" s="113"/>
      <c r="BY1230" s="113"/>
      <c r="BZ1230" s="112"/>
      <c r="CA1230" s="112"/>
      <c r="CB1230" s="112"/>
      <c r="CC1230" s="112"/>
      <c r="CD1230" s="112"/>
    </row>
    <row r="1231" spans="1:82" s="114" customFormat="1">
      <c r="A1231" s="116"/>
      <c r="B1231" s="116"/>
      <c r="C1231" s="135"/>
      <c r="D1231" s="134"/>
      <c r="E1231" s="116"/>
      <c r="F1231" s="116"/>
      <c r="G1231" s="116"/>
      <c r="H1231" s="116"/>
      <c r="I1231" s="133"/>
      <c r="J1231" s="132"/>
      <c r="K1231" s="112"/>
      <c r="L1231" s="116"/>
      <c r="M1231" s="116"/>
      <c r="N1231" s="116"/>
      <c r="O1231" s="116"/>
      <c r="P1231" s="131"/>
      <c r="Q1231" s="131"/>
      <c r="R1231" s="131"/>
      <c r="S1231" s="130"/>
      <c r="T1231" s="130"/>
      <c r="U1231" s="130"/>
      <c r="V1231" s="130"/>
      <c r="W1231" s="130"/>
      <c r="X1231" s="130"/>
      <c r="Y1231" s="129"/>
      <c r="Z1231" s="112"/>
      <c r="AA1231" s="116"/>
      <c r="AB1231" s="128"/>
      <c r="AC1231" s="116"/>
      <c r="AD1231" s="116"/>
      <c r="AE1231" s="116"/>
      <c r="AF1231" s="116"/>
      <c r="AG1231" s="127"/>
      <c r="AH1231" s="126"/>
      <c r="AI1231" s="125"/>
      <c r="AJ1231" s="124"/>
      <c r="AK1231" s="116"/>
      <c r="AL1231" s="123"/>
      <c r="AM1231" s="116"/>
      <c r="AN1231" s="116"/>
      <c r="AO1231" s="122"/>
      <c r="AP1231" s="119"/>
      <c r="AQ1231" s="116"/>
      <c r="AR1231" s="116"/>
      <c r="AS1231" s="121"/>
      <c r="AT1231" s="120"/>
      <c r="AU1231" s="116"/>
      <c r="AV1231" s="116"/>
      <c r="AW1231" s="119"/>
      <c r="AX1231" s="118"/>
      <c r="AY1231" s="118"/>
      <c r="AZ1231" s="118"/>
      <c r="BA1231" s="118"/>
      <c r="BB1231" s="118"/>
      <c r="BC1231" s="118"/>
      <c r="BD1231" s="118"/>
      <c r="BE1231" s="118"/>
      <c r="BF1231" s="118"/>
      <c r="BG1231" s="118"/>
      <c r="BH1231" s="118"/>
      <c r="BI1231" s="118"/>
      <c r="BJ1231" s="117"/>
      <c r="BK1231" s="116"/>
      <c r="BL1231" s="116"/>
      <c r="BM1231" s="116"/>
      <c r="BN1231" s="116"/>
      <c r="BO1231" s="116"/>
      <c r="BP1231" s="116"/>
      <c r="BQ1231" s="116"/>
      <c r="BR1231" s="116"/>
      <c r="BS1231" s="116"/>
      <c r="BT1231" s="115"/>
      <c r="BU1231" s="116"/>
      <c r="BW1231" s="112"/>
      <c r="BX1231" s="113"/>
      <c r="BY1231" s="113"/>
      <c r="BZ1231" s="112"/>
      <c r="CA1231" s="112"/>
      <c r="CB1231" s="112"/>
      <c r="CC1231" s="112"/>
      <c r="CD1231" s="112"/>
    </row>
    <row r="1232" spans="1:82" s="114" customFormat="1">
      <c r="A1232" s="116"/>
      <c r="B1232" s="116"/>
      <c r="C1232" s="135"/>
      <c r="D1232" s="134"/>
      <c r="E1232" s="116"/>
      <c r="F1232" s="116"/>
      <c r="G1232" s="116"/>
      <c r="H1232" s="116"/>
      <c r="I1232" s="133"/>
      <c r="J1232" s="132"/>
      <c r="K1232" s="112"/>
      <c r="L1232" s="116"/>
      <c r="M1232" s="116"/>
      <c r="N1232" s="116"/>
      <c r="O1232" s="116"/>
      <c r="P1232" s="131"/>
      <c r="Q1232" s="131"/>
      <c r="R1232" s="131"/>
      <c r="S1232" s="130"/>
      <c r="T1232" s="130"/>
      <c r="U1232" s="130"/>
      <c r="V1232" s="130"/>
      <c r="W1232" s="130"/>
      <c r="X1232" s="130"/>
      <c r="Y1232" s="129"/>
      <c r="Z1232" s="112"/>
      <c r="AA1232" s="116"/>
      <c r="AB1232" s="128"/>
      <c r="AC1232" s="116"/>
      <c r="AD1232" s="116"/>
      <c r="AE1232" s="116"/>
      <c r="AF1232" s="116"/>
      <c r="AG1232" s="127"/>
      <c r="AH1232" s="126"/>
      <c r="AI1232" s="125"/>
      <c r="AJ1232" s="124"/>
      <c r="AK1232" s="116"/>
      <c r="AL1232" s="123"/>
      <c r="AM1232" s="116"/>
      <c r="AN1232" s="116"/>
      <c r="AO1232" s="122"/>
      <c r="AP1232" s="119"/>
      <c r="AQ1232" s="116"/>
      <c r="AR1232" s="116"/>
      <c r="AS1232" s="121"/>
      <c r="AT1232" s="120"/>
      <c r="AU1232" s="116"/>
      <c r="AV1232" s="116"/>
      <c r="AW1232" s="119"/>
      <c r="AX1232" s="118"/>
      <c r="AY1232" s="118"/>
      <c r="AZ1232" s="118"/>
      <c r="BA1232" s="118"/>
      <c r="BB1232" s="118"/>
      <c r="BC1232" s="118"/>
      <c r="BD1232" s="118"/>
      <c r="BE1232" s="118"/>
      <c r="BF1232" s="118"/>
      <c r="BG1232" s="118"/>
      <c r="BH1232" s="118"/>
      <c r="BI1232" s="118"/>
      <c r="BJ1232" s="117"/>
      <c r="BK1232" s="116"/>
      <c r="BL1232" s="116"/>
      <c r="BM1232" s="116"/>
      <c r="BN1232" s="116"/>
      <c r="BO1232" s="116"/>
      <c r="BP1232" s="116"/>
      <c r="BQ1232" s="116"/>
      <c r="BR1232" s="116"/>
      <c r="BS1232" s="116"/>
      <c r="BT1232" s="115"/>
      <c r="BU1232" s="116"/>
      <c r="BW1232" s="112"/>
      <c r="BX1232" s="113"/>
      <c r="BY1232" s="113"/>
      <c r="BZ1232" s="112"/>
      <c r="CA1232" s="112"/>
      <c r="CB1232" s="112"/>
      <c r="CC1232" s="112"/>
      <c r="CD1232" s="112"/>
    </row>
    <row r="1233" spans="1:82" s="114" customFormat="1">
      <c r="A1233" s="116"/>
      <c r="B1233" s="116"/>
      <c r="C1233" s="135"/>
      <c r="D1233" s="134"/>
      <c r="E1233" s="116"/>
      <c r="F1233" s="116"/>
      <c r="G1233" s="116"/>
      <c r="H1233" s="116"/>
      <c r="I1233" s="133"/>
      <c r="J1233" s="132"/>
      <c r="K1233" s="112"/>
      <c r="L1233" s="116"/>
      <c r="M1233" s="116"/>
      <c r="N1233" s="116"/>
      <c r="O1233" s="116"/>
      <c r="P1233" s="131"/>
      <c r="Q1233" s="131"/>
      <c r="R1233" s="131"/>
      <c r="S1233" s="130"/>
      <c r="T1233" s="130"/>
      <c r="U1233" s="130"/>
      <c r="V1233" s="130"/>
      <c r="W1233" s="130"/>
      <c r="X1233" s="130"/>
      <c r="Y1233" s="129"/>
      <c r="Z1233" s="112"/>
      <c r="AA1233" s="116"/>
      <c r="AB1233" s="128"/>
      <c r="AC1233" s="116"/>
      <c r="AD1233" s="116"/>
      <c r="AE1233" s="116"/>
      <c r="AF1233" s="116"/>
      <c r="AG1233" s="127"/>
      <c r="AH1233" s="126"/>
      <c r="AI1233" s="125"/>
      <c r="AJ1233" s="124"/>
      <c r="AK1233" s="116"/>
      <c r="AL1233" s="123"/>
      <c r="AM1233" s="116"/>
      <c r="AN1233" s="116"/>
      <c r="AO1233" s="122"/>
      <c r="AP1233" s="119"/>
      <c r="AQ1233" s="116"/>
      <c r="AR1233" s="116"/>
      <c r="AS1233" s="121"/>
      <c r="AT1233" s="120"/>
      <c r="AU1233" s="116"/>
      <c r="AV1233" s="116"/>
      <c r="AW1233" s="119"/>
      <c r="AX1233" s="118"/>
      <c r="AY1233" s="118"/>
      <c r="AZ1233" s="118"/>
      <c r="BA1233" s="118"/>
      <c r="BB1233" s="118"/>
      <c r="BC1233" s="118"/>
      <c r="BD1233" s="118"/>
      <c r="BE1233" s="118"/>
      <c r="BF1233" s="118"/>
      <c r="BG1233" s="118"/>
      <c r="BH1233" s="118"/>
      <c r="BI1233" s="118"/>
      <c r="BJ1233" s="117"/>
      <c r="BK1233" s="116"/>
      <c r="BL1233" s="116"/>
      <c r="BM1233" s="116"/>
      <c r="BN1233" s="116"/>
      <c r="BO1233" s="116"/>
      <c r="BP1233" s="116"/>
      <c r="BQ1233" s="116"/>
      <c r="BR1233" s="116"/>
      <c r="BS1233" s="116"/>
      <c r="BT1233" s="115"/>
      <c r="BU1233" s="116"/>
      <c r="BW1233" s="112"/>
      <c r="BX1233" s="113"/>
      <c r="BY1233" s="113"/>
      <c r="BZ1233" s="112"/>
      <c r="CA1233" s="112"/>
      <c r="CB1233" s="112"/>
      <c r="CC1233" s="112"/>
      <c r="CD1233" s="112"/>
    </row>
    <row r="1234" spans="1:82" s="114" customFormat="1">
      <c r="A1234" s="116"/>
      <c r="B1234" s="116"/>
      <c r="C1234" s="135"/>
      <c r="D1234" s="134"/>
      <c r="E1234" s="116"/>
      <c r="F1234" s="116"/>
      <c r="G1234" s="116"/>
      <c r="H1234" s="116"/>
      <c r="I1234" s="133"/>
      <c r="J1234" s="132"/>
      <c r="K1234" s="112"/>
      <c r="L1234" s="116"/>
      <c r="M1234" s="116"/>
      <c r="N1234" s="116"/>
      <c r="O1234" s="116"/>
      <c r="P1234" s="131"/>
      <c r="Q1234" s="131"/>
      <c r="R1234" s="131"/>
      <c r="S1234" s="130"/>
      <c r="T1234" s="130"/>
      <c r="U1234" s="130"/>
      <c r="V1234" s="130"/>
      <c r="W1234" s="130"/>
      <c r="X1234" s="130"/>
      <c r="Y1234" s="129"/>
      <c r="Z1234" s="112"/>
      <c r="AA1234" s="116"/>
      <c r="AB1234" s="128"/>
      <c r="AC1234" s="116"/>
      <c r="AD1234" s="116"/>
      <c r="AE1234" s="116"/>
      <c r="AF1234" s="116"/>
      <c r="AG1234" s="127"/>
      <c r="AH1234" s="126"/>
      <c r="AI1234" s="125"/>
      <c r="AJ1234" s="124"/>
      <c r="AK1234" s="116"/>
      <c r="AL1234" s="123"/>
      <c r="AM1234" s="116"/>
      <c r="AN1234" s="116"/>
      <c r="AO1234" s="122"/>
      <c r="AP1234" s="119"/>
      <c r="AQ1234" s="116"/>
      <c r="AR1234" s="116"/>
      <c r="AS1234" s="121"/>
      <c r="AT1234" s="120"/>
      <c r="AU1234" s="116"/>
      <c r="AV1234" s="116"/>
      <c r="AW1234" s="119"/>
      <c r="AX1234" s="118"/>
      <c r="AY1234" s="118"/>
      <c r="AZ1234" s="118"/>
      <c r="BA1234" s="118"/>
      <c r="BB1234" s="118"/>
      <c r="BC1234" s="118"/>
      <c r="BD1234" s="118"/>
      <c r="BE1234" s="118"/>
      <c r="BF1234" s="118"/>
      <c r="BG1234" s="118"/>
      <c r="BH1234" s="118"/>
      <c r="BI1234" s="118"/>
      <c r="BJ1234" s="117"/>
      <c r="BK1234" s="116"/>
      <c r="BL1234" s="116"/>
      <c r="BM1234" s="116"/>
      <c r="BN1234" s="116"/>
      <c r="BO1234" s="116"/>
      <c r="BP1234" s="116"/>
      <c r="BQ1234" s="116"/>
      <c r="BR1234" s="116"/>
      <c r="BS1234" s="116"/>
      <c r="BT1234" s="115"/>
      <c r="BU1234" s="116"/>
      <c r="BW1234" s="112"/>
      <c r="BX1234" s="113"/>
      <c r="BY1234" s="113"/>
      <c r="BZ1234" s="112"/>
      <c r="CA1234" s="112"/>
      <c r="CB1234" s="112"/>
      <c r="CC1234" s="112"/>
      <c r="CD1234" s="112"/>
    </row>
    <row r="1235" spans="1:82" s="114" customFormat="1">
      <c r="A1235" s="116"/>
      <c r="B1235" s="116"/>
      <c r="C1235" s="135"/>
      <c r="D1235" s="134"/>
      <c r="E1235" s="116"/>
      <c r="F1235" s="116"/>
      <c r="G1235" s="116"/>
      <c r="H1235" s="116"/>
      <c r="I1235" s="133"/>
      <c r="J1235" s="132"/>
      <c r="K1235" s="112"/>
      <c r="L1235" s="116"/>
      <c r="M1235" s="116"/>
      <c r="N1235" s="116"/>
      <c r="O1235" s="116"/>
      <c r="P1235" s="131"/>
      <c r="Q1235" s="131"/>
      <c r="R1235" s="131"/>
      <c r="S1235" s="130"/>
      <c r="T1235" s="130"/>
      <c r="U1235" s="130"/>
      <c r="V1235" s="130"/>
      <c r="W1235" s="130"/>
      <c r="X1235" s="130"/>
      <c r="Y1235" s="129"/>
      <c r="Z1235" s="112"/>
      <c r="AA1235" s="116"/>
      <c r="AB1235" s="128"/>
      <c r="AC1235" s="116"/>
      <c r="AD1235" s="116"/>
      <c r="AE1235" s="116"/>
      <c r="AF1235" s="116"/>
      <c r="AG1235" s="127"/>
      <c r="AH1235" s="126"/>
      <c r="AI1235" s="125"/>
      <c r="AJ1235" s="124"/>
      <c r="AK1235" s="116"/>
      <c r="AL1235" s="123"/>
      <c r="AM1235" s="116"/>
      <c r="AN1235" s="116"/>
      <c r="AO1235" s="122"/>
      <c r="AP1235" s="119"/>
      <c r="AQ1235" s="116"/>
      <c r="AR1235" s="116"/>
      <c r="AS1235" s="121"/>
      <c r="AT1235" s="120"/>
      <c r="AU1235" s="116"/>
      <c r="AV1235" s="116"/>
      <c r="AW1235" s="119"/>
      <c r="AX1235" s="118"/>
      <c r="AY1235" s="118"/>
      <c r="AZ1235" s="118"/>
      <c r="BA1235" s="118"/>
      <c r="BB1235" s="118"/>
      <c r="BC1235" s="118"/>
      <c r="BD1235" s="118"/>
      <c r="BE1235" s="118"/>
      <c r="BF1235" s="118"/>
      <c r="BG1235" s="118"/>
      <c r="BH1235" s="118"/>
      <c r="BI1235" s="118"/>
      <c r="BJ1235" s="117"/>
      <c r="BK1235" s="116"/>
      <c r="BL1235" s="116"/>
      <c r="BM1235" s="116"/>
      <c r="BN1235" s="116"/>
      <c r="BO1235" s="116"/>
      <c r="BP1235" s="116"/>
      <c r="BQ1235" s="116"/>
      <c r="BR1235" s="116"/>
      <c r="BS1235" s="116"/>
      <c r="BT1235" s="115"/>
      <c r="BU1235" s="116"/>
      <c r="BW1235" s="112"/>
      <c r="BX1235" s="113"/>
      <c r="BY1235" s="113"/>
      <c r="BZ1235" s="112"/>
      <c r="CA1235" s="112"/>
      <c r="CB1235" s="112"/>
      <c r="CC1235" s="112"/>
      <c r="CD1235" s="112"/>
    </row>
    <row r="1236" spans="1:82" s="114" customFormat="1">
      <c r="A1236" s="116"/>
      <c r="B1236" s="116"/>
      <c r="C1236" s="135"/>
      <c r="D1236" s="134"/>
      <c r="E1236" s="116"/>
      <c r="F1236" s="116"/>
      <c r="G1236" s="116"/>
      <c r="H1236" s="116"/>
      <c r="I1236" s="133"/>
      <c r="J1236" s="132"/>
      <c r="K1236" s="112"/>
      <c r="L1236" s="116"/>
      <c r="M1236" s="116"/>
      <c r="N1236" s="116"/>
      <c r="O1236" s="116"/>
      <c r="P1236" s="131"/>
      <c r="Q1236" s="131"/>
      <c r="R1236" s="131"/>
      <c r="S1236" s="130"/>
      <c r="T1236" s="130"/>
      <c r="U1236" s="130"/>
      <c r="V1236" s="130"/>
      <c r="W1236" s="130"/>
      <c r="X1236" s="130"/>
      <c r="Y1236" s="129"/>
      <c r="Z1236" s="112"/>
      <c r="AA1236" s="116"/>
      <c r="AB1236" s="128"/>
      <c r="AC1236" s="116"/>
      <c r="AD1236" s="116"/>
      <c r="AE1236" s="116"/>
      <c r="AF1236" s="116"/>
      <c r="AG1236" s="127"/>
      <c r="AH1236" s="126"/>
      <c r="AI1236" s="125"/>
      <c r="AJ1236" s="124"/>
      <c r="AK1236" s="116"/>
      <c r="AL1236" s="123"/>
      <c r="AM1236" s="116"/>
      <c r="AN1236" s="116"/>
      <c r="AO1236" s="122"/>
      <c r="AP1236" s="119"/>
      <c r="AQ1236" s="116"/>
      <c r="AR1236" s="116"/>
      <c r="AS1236" s="121"/>
      <c r="AT1236" s="120"/>
      <c r="AU1236" s="116"/>
      <c r="AV1236" s="116"/>
      <c r="AW1236" s="119"/>
      <c r="AX1236" s="118"/>
      <c r="AY1236" s="118"/>
      <c r="AZ1236" s="118"/>
      <c r="BA1236" s="118"/>
      <c r="BB1236" s="118"/>
      <c r="BC1236" s="118"/>
      <c r="BD1236" s="118"/>
      <c r="BE1236" s="118"/>
      <c r="BF1236" s="118"/>
      <c r="BG1236" s="118"/>
      <c r="BH1236" s="118"/>
      <c r="BI1236" s="118"/>
      <c r="BJ1236" s="117"/>
      <c r="BK1236" s="116"/>
      <c r="BL1236" s="116"/>
      <c r="BM1236" s="116"/>
      <c r="BN1236" s="116"/>
      <c r="BO1236" s="116"/>
      <c r="BP1236" s="116"/>
      <c r="BQ1236" s="116"/>
      <c r="BR1236" s="116"/>
      <c r="BS1236" s="116"/>
      <c r="BT1236" s="115"/>
      <c r="BU1236" s="116"/>
      <c r="BW1236" s="112"/>
      <c r="BX1236" s="113"/>
      <c r="BY1236" s="113"/>
      <c r="BZ1236" s="112"/>
      <c r="CA1236" s="112"/>
      <c r="CB1236" s="112"/>
      <c r="CC1236" s="112"/>
      <c r="CD1236" s="112"/>
    </row>
    <row r="1237" spans="1:82" s="114" customFormat="1">
      <c r="A1237" s="116"/>
      <c r="B1237" s="116"/>
      <c r="C1237" s="135"/>
      <c r="D1237" s="134"/>
      <c r="E1237" s="116"/>
      <c r="F1237" s="116"/>
      <c r="G1237" s="116"/>
      <c r="H1237" s="116"/>
      <c r="I1237" s="133"/>
      <c r="J1237" s="132"/>
      <c r="K1237" s="112"/>
      <c r="L1237" s="116"/>
      <c r="M1237" s="116"/>
      <c r="N1237" s="116"/>
      <c r="O1237" s="116"/>
      <c r="P1237" s="131"/>
      <c r="Q1237" s="131"/>
      <c r="R1237" s="131"/>
      <c r="S1237" s="130"/>
      <c r="T1237" s="130"/>
      <c r="U1237" s="130"/>
      <c r="V1237" s="130"/>
      <c r="W1237" s="130"/>
      <c r="X1237" s="130"/>
      <c r="Y1237" s="129"/>
      <c r="Z1237" s="112"/>
      <c r="AA1237" s="116"/>
      <c r="AB1237" s="128"/>
      <c r="AC1237" s="116"/>
      <c r="AD1237" s="116"/>
      <c r="AE1237" s="116"/>
      <c r="AF1237" s="116"/>
      <c r="AG1237" s="127"/>
      <c r="AH1237" s="126"/>
      <c r="AI1237" s="125"/>
      <c r="AJ1237" s="124"/>
      <c r="AK1237" s="116"/>
      <c r="AL1237" s="123"/>
      <c r="AM1237" s="116"/>
      <c r="AN1237" s="116"/>
      <c r="AO1237" s="122"/>
      <c r="AP1237" s="119"/>
      <c r="AQ1237" s="116"/>
      <c r="AR1237" s="116"/>
      <c r="AS1237" s="121"/>
      <c r="AT1237" s="120"/>
      <c r="AU1237" s="116"/>
      <c r="AV1237" s="116"/>
      <c r="AW1237" s="119"/>
      <c r="AX1237" s="118"/>
      <c r="AY1237" s="118"/>
      <c r="AZ1237" s="118"/>
      <c r="BA1237" s="118"/>
      <c r="BB1237" s="118"/>
      <c r="BC1237" s="118"/>
      <c r="BD1237" s="118"/>
      <c r="BE1237" s="118"/>
      <c r="BF1237" s="118"/>
      <c r="BG1237" s="118"/>
      <c r="BH1237" s="118"/>
      <c r="BI1237" s="118"/>
      <c r="BJ1237" s="117"/>
      <c r="BK1237" s="116"/>
      <c r="BL1237" s="116"/>
      <c r="BM1237" s="116"/>
      <c r="BN1237" s="116"/>
      <c r="BO1237" s="116"/>
      <c r="BP1237" s="116"/>
      <c r="BQ1237" s="116"/>
      <c r="BR1237" s="116"/>
      <c r="BS1237" s="116"/>
      <c r="BT1237" s="115"/>
      <c r="BU1237" s="116"/>
      <c r="BW1237" s="112"/>
      <c r="BX1237" s="113"/>
      <c r="BY1237" s="113"/>
      <c r="BZ1237" s="112"/>
      <c r="CA1237" s="112"/>
      <c r="CB1237" s="112"/>
      <c r="CC1237" s="112"/>
      <c r="CD1237" s="112"/>
    </row>
    <row r="1238" spans="1:82" s="114" customFormat="1">
      <c r="A1238" s="116"/>
      <c r="B1238" s="116"/>
      <c r="C1238" s="135"/>
      <c r="D1238" s="134"/>
      <c r="E1238" s="116"/>
      <c r="F1238" s="116"/>
      <c r="G1238" s="116"/>
      <c r="H1238" s="116"/>
      <c r="I1238" s="133"/>
      <c r="J1238" s="132"/>
      <c r="K1238" s="112"/>
      <c r="L1238" s="116"/>
      <c r="M1238" s="116"/>
      <c r="N1238" s="116"/>
      <c r="O1238" s="116"/>
      <c r="P1238" s="131"/>
      <c r="Q1238" s="131"/>
      <c r="R1238" s="131"/>
      <c r="S1238" s="130"/>
      <c r="T1238" s="130"/>
      <c r="U1238" s="130"/>
      <c r="V1238" s="130"/>
      <c r="W1238" s="130"/>
      <c r="X1238" s="130"/>
      <c r="Y1238" s="129"/>
      <c r="Z1238" s="112"/>
      <c r="AA1238" s="116"/>
      <c r="AB1238" s="128"/>
      <c r="AC1238" s="116"/>
      <c r="AD1238" s="116"/>
      <c r="AE1238" s="116"/>
      <c r="AF1238" s="116"/>
      <c r="AG1238" s="127"/>
      <c r="AH1238" s="126"/>
      <c r="AI1238" s="125"/>
      <c r="AJ1238" s="124"/>
      <c r="AK1238" s="116"/>
      <c r="AL1238" s="123"/>
      <c r="AM1238" s="116"/>
      <c r="AN1238" s="116"/>
      <c r="AO1238" s="122"/>
      <c r="AP1238" s="119"/>
      <c r="AQ1238" s="116"/>
      <c r="AR1238" s="116"/>
      <c r="AS1238" s="121"/>
      <c r="AT1238" s="120"/>
      <c r="AU1238" s="116"/>
      <c r="AV1238" s="116"/>
      <c r="AW1238" s="119"/>
      <c r="AX1238" s="118"/>
      <c r="AY1238" s="118"/>
      <c r="AZ1238" s="118"/>
      <c r="BA1238" s="118"/>
      <c r="BB1238" s="118"/>
      <c r="BC1238" s="118"/>
      <c r="BD1238" s="118"/>
      <c r="BE1238" s="118"/>
      <c r="BF1238" s="118"/>
      <c r="BG1238" s="118"/>
      <c r="BH1238" s="118"/>
      <c r="BI1238" s="118"/>
      <c r="BJ1238" s="117"/>
      <c r="BK1238" s="116"/>
      <c r="BL1238" s="116"/>
      <c r="BM1238" s="116"/>
      <c r="BN1238" s="116"/>
      <c r="BO1238" s="116"/>
      <c r="BP1238" s="116"/>
      <c r="BQ1238" s="116"/>
      <c r="BR1238" s="116"/>
      <c r="BS1238" s="116"/>
      <c r="BT1238" s="115"/>
      <c r="BU1238" s="116"/>
      <c r="BW1238" s="112"/>
      <c r="BX1238" s="113"/>
      <c r="BY1238" s="113"/>
      <c r="BZ1238" s="112"/>
      <c r="CA1238" s="112"/>
      <c r="CB1238" s="112"/>
      <c r="CC1238" s="112"/>
      <c r="CD1238" s="112"/>
    </row>
    <row r="1239" spans="1:82" s="114" customFormat="1">
      <c r="A1239" s="116"/>
      <c r="B1239" s="116"/>
      <c r="C1239" s="135"/>
      <c r="D1239" s="134"/>
      <c r="E1239" s="116"/>
      <c r="F1239" s="116"/>
      <c r="G1239" s="116"/>
      <c r="H1239" s="116"/>
      <c r="I1239" s="133"/>
      <c r="J1239" s="132"/>
      <c r="K1239" s="112"/>
      <c r="L1239" s="116"/>
      <c r="M1239" s="116"/>
      <c r="N1239" s="116"/>
      <c r="O1239" s="116"/>
      <c r="P1239" s="131"/>
      <c r="Q1239" s="131"/>
      <c r="R1239" s="131"/>
      <c r="S1239" s="130"/>
      <c r="T1239" s="130"/>
      <c r="U1239" s="130"/>
      <c r="V1239" s="130"/>
      <c r="W1239" s="130"/>
      <c r="X1239" s="130"/>
      <c r="Y1239" s="129"/>
      <c r="Z1239" s="112"/>
      <c r="AA1239" s="116"/>
      <c r="AB1239" s="128"/>
      <c r="AC1239" s="116"/>
      <c r="AD1239" s="116"/>
      <c r="AE1239" s="116"/>
      <c r="AF1239" s="116"/>
      <c r="AG1239" s="127"/>
      <c r="AH1239" s="126"/>
      <c r="AI1239" s="125"/>
      <c r="AJ1239" s="124"/>
      <c r="AK1239" s="116"/>
      <c r="AL1239" s="123"/>
      <c r="AM1239" s="116"/>
      <c r="AN1239" s="116"/>
      <c r="AO1239" s="122"/>
      <c r="AP1239" s="119"/>
      <c r="AQ1239" s="116"/>
      <c r="AR1239" s="116"/>
      <c r="AS1239" s="121"/>
      <c r="AT1239" s="120"/>
      <c r="AU1239" s="116"/>
      <c r="AV1239" s="116"/>
      <c r="AW1239" s="119"/>
      <c r="AX1239" s="118"/>
      <c r="AY1239" s="118"/>
      <c r="AZ1239" s="118"/>
      <c r="BA1239" s="118"/>
      <c r="BB1239" s="118"/>
      <c r="BC1239" s="118"/>
      <c r="BD1239" s="118"/>
      <c r="BE1239" s="118"/>
      <c r="BF1239" s="118"/>
      <c r="BG1239" s="118"/>
      <c r="BH1239" s="118"/>
      <c r="BI1239" s="118"/>
      <c r="BJ1239" s="117"/>
      <c r="BK1239" s="116"/>
      <c r="BL1239" s="116"/>
      <c r="BM1239" s="116"/>
      <c r="BN1239" s="116"/>
      <c r="BO1239" s="116"/>
      <c r="BP1239" s="116"/>
      <c r="BQ1239" s="116"/>
      <c r="BR1239" s="116"/>
      <c r="BS1239" s="116"/>
      <c r="BT1239" s="115"/>
      <c r="BU1239" s="116"/>
      <c r="BW1239" s="112"/>
      <c r="BX1239" s="113"/>
      <c r="BY1239" s="113"/>
      <c r="BZ1239" s="112"/>
      <c r="CA1239" s="112"/>
      <c r="CB1239" s="112"/>
      <c r="CC1239" s="112"/>
      <c r="CD1239" s="112"/>
    </row>
    <row r="1240" spans="1:82" s="114" customFormat="1">
      <c r="A1240" s="116"/>
      <c r="B1240" s="116"/>
      <c r="C1240" s="135"/>
      <c r="D1240" s="134"/>
      <c r="E1240" s="116"/>
      <c r="F1240" s="116"/>
      <c r="G1240" s="116"/>
      <c r="H1240" s="116"/>
      <c r="I1240" s="133"/>
      <c r="J1240" s="132"/>
      <c r="K1240" s="112"/>
      <c r="L1240" s="116"/>
      <c r="M1240" s="116"/>
      <c r="N1240" s="116"/>
      <c r="O1240" s="116"/>
      <c r="P1240" s="131"/>
      <c r="Q1240" s="131"/>
      <c r="R1240" s="131"/>
      <c r="S1240" s="130"/>
      <c r="T1240" s="130"/>
      <c r="U1240" s="130"/>
      <c r="V1240" s="130"/>
      <c r="W1240" s="130"/>
      <c r="X1240" s="130"/>
      <c r="Y1240" s="129"/>
      <c r="Z1240" s="112"/>
      <c r="AA1240" s="116"/>
      <c r="AB1240" s="128"/>
      <c r="AC1240" s="116"/>
      <c r="AD1240" s="116"/>
      <c r="AE1240" s="116"/>
      <c r="AF1240" s="116"/>
      <c r="AG1240" s="127"/>
      <c r="AH1240" s="126"/>
      <c r="AI1240" s="125"/>
      <c r="AJ1240" s="124"/>
      <c r="AK1240" s="116"/>
      <c r="AL1240" s="123"/>
      <c r="AM1240" s="116"/>
      <c r="AN1240" s="116"/>
      <c r="AO1240" s="122"/>
      <c r="AP1240" s="119"/>
      <c r="AQ1240" s="116"/>
      <c r="AR1240" s="116"/>
      <c r="AS1240" s="121"/>
      <c r="AT1240" s="120"/>
      <c r="AU1240" s="116"/>
      <c r="AV1240" s="116"/>
      <c r="AW1240" s="119"/>
      <c r="AX1240" s="118"/>
      <c r="AY1240" s="118"/>
      <c r="AZ1240" s="118"/>
      <c r="BA1240" s="118"/>
      <c r="BB1240" s="118"/>
      <c r="BC1240" s="118"/>
      <c r="BD1240" s="118"/>
      <c r="BE1240" s="118"/>
      <c r="BF1240" s="118"/>
      <c r="BG1240" s="118"/>
      <c r="BH1240" s="118"/>
      <c r="BI1240" s="118"/>
      <c r="BJ1240" s="117"/>
      <c r="BK1240" s="116"/>
      <c r="BL1240" s="116"/>
      <c r="BM1240" s="116"/>
      <c r="BN1240" s="116"/>
      <c r="BO1240" s="116"/>
      <c r="BP1240" s="116"/>
      <c r="BQ1240" s="116"/>
      <c r="BR1240" s="116"/>
      <c r="BS1240" s="116"/>
      <c r="BT1240" s="115"/>
      <c r="BU1240" s="116"/>
      <c r="BW1240" s="112"/>
      <c r="BX1240" s="113"/>
      <c r="BY1240" s="113"/>
      <c r="BZ1240" s="112"/>
      <c r="CA1240" s="112"/>
      <c r="CB1240" s="112"/>
      <c r="CC1240" s="112"/>
      <c r="CD1240" s="112"/>
    </row>
    <row r="1241" spans="1:82" s="114" customFormat="1">
      <c r="A1241" s="116"/>
      <c r="B1241" s="116"/>
      <c r="C1241" s="135"/>
      <c r="D1241" s="134"/>
      <c r="E1241" s="116"/>
      <c r="F1241" s="116"/>
      <c r="G1241" s="116"/>
      <c r="H1241" s="116"/>
      <c r="I1241" s="133"/>
      <c r="J1241" s="132"/>
      <c r="K1241" s="112"/>
      <c r="L1241" s="116"/>
      <c r="M1241" s="116"/>
      <c r="N1241" s="116"/>
      <c r="O1241" s="116"/>
      <c r="P1241" s="131"/>
      <c r="Q1241" s="131"/>
      <c r="R1241" s="131"/>
      <c r="S1241" s="130"/>
      <c r="T1241" s="130"/>
      <c r="U1241" s="130"/>
      <c r="V1241" s="130"/>
      <c r="W1241" s="130"/>
      <c r="X1241" s="130"/>
      <c r="Y1241" s="129"/>
      <c r="Z1241" s="112"/>
      <c r="AA1241" s="116"/>
      <c r="AB1241" s="128"/>
      <c r="AC1241" s="116"/>
      <c r="AD1241" s="116"/>
      <c r="AE1241" s="116"/>
      <c r="AF1241" s="116"/>
      <c r="AG1241" s="127"/>
      <c r="AH1241" s="126"/>
      <c r="AI1241" s="125"/>
      <c r="AJ1241" s="124"/>
      <c r="AK1241" s="116"/>
      <c r="AL1241" s="123"/>
      <c r="AM1241" s="116"/>
      <c r="AN1241" s="116"/>
      <c r="AO1241" s="122"/>
      <c r="AP1241" s="119"/>
      <c r="AQ1241" s="116"/>
      <c r="AR1241" s="116"/>
      <c r="AS1241" s="121"/>
      <c r="AT1241" s="120"/>
      <c r="AU1241" s="116"/>
      <c r="AV1241" s="116"/>
      <c r="AW1241" s="119"/>
      <c r="AX1241" s="118"/>
      <c r="AY1241" s="118"/>
      <c r="AZ1241" s="118"/>
      <c r="BA1241" s="118"/>
      <c r="BB1241" s="118"/>
      <c r="BC1241" s="118"/>
      <c r="BD1241" s="118"/>
      <c r="BE1241" s="118"/>
      <c r="BF1241" s="118"/>
      <c r="BG1241" s="118"/>
      <c r="BH1241" s="118"/>
      <c r="BI1241" s="118"/>
      <c r="BJ1241" s="117"/>
      <c r="BK1241" s="116"/>
      <c r="BL1241" s="116"/>
      <c r="BM1241" s="116"/>
      <c r="BN1241" s="116"/>
      <c r="BO1241" s="116"/>
      <c r="BP1241" s="116"/>
      <c r="BQ1241" s="116"/>
      <c r="BR1241" s="116"/>
      <c r="BS1241" s="116"/>
      <c r="BT1241" s="115"/>
      <c r="BU1241" s="116"/>
      <c r="BW1241" s="112"/>
      <c r="BX1241" s="113"/>
      <c r="BY1241" s="113"/>
      <c r="BZ1241" s="112"/>
      <c r="CA1241" s="112"/>
      <c r="CB1241" s="112"/>
      <c r="CC1241" s="112"/>
      <c r="CD1241" s="112"/>
    </row>
    <row r="1242" spans="1:82" s="114" customFormat="1">
      <c r="A1242" s="116"/>
      <c r="B1242" s="116"/>
      <c r="C1242" s="135"/>
      <c r="D1242" s="134"/>
      <c r="E1242" s="116"/>
      <c r="F1242" s="116"/>
      <c r="G1242" s="116"/>
      <c r="H1242" s="116"/>
      <c r="I1242" s="133"/>
      <c r="J1242" s="132"/>
      <c r="K1242" s="112"/>
      <c r="L1242" s="116"/>
      <c r="M1242" s="116"/>
      <c r="N1242" s="116"/>
      <c r="O1242" s="116"/>
      <c r="P1242" s="131"/>
      <c r="Q1242" s="131"/>
      <c r="R1242" s="131"/>
      <c r="S1242" s="130"/>
      <c r="T1242" s="130"/>
      <c r="U1242" s="130"/>
      <c r="V1242" s="130"/>
      <c r="W1242" s="130"/>
      <c r="X1242" s="130"/>
      <c r="Y1242" s="129"/>
      <c r="Z1242" s="112"/>
      <c r="AA1242" s="116"/>
      <c r="AB1242" s="128"/>
      <c r="AC1242" s="116"/>
      <c r="AD1242" s="116"/>
      <c r="AE1242" s="116"/>
      <c r="AF1242" s="116"/>
      <c r="AG1242" s="127"/>
      <c r="AH1242" s="126"/>
      <c r="AI1242" s="125"/>
      <c r="AJ1242" s="124"/>
      <c r="AK1242" s="116"/>
      <c r="AL1242" s="123"/>
      <c r="AM1242" s="116"/>
      <c r="AN1242" s="116"/>
      <c r="AO1242" s="122"/>
      <c r="AP1242" s="119"/>
      <c r="AQ1242" s="116"/>
      <c r="AR1242" s="116"/>
      <c r="AS1242" s="121"/>
      <c r="AT1242" s="120"/>
      <c r="AU1242" s="116"/>
      <c r="AV1242" s="116"/>
      <c r="AW1242" s="119"/>
      <c r="AX1242" s="118"/>
      <c r="AY1242" s="118"/>
      <c r="AZ1242" s="118"/>
      <c r="BA1242" s="118"/>
      <c r="BB1242" s="118"/>
      <c r="BC1242" s="118"/>
      <c r="BD1242" s="118"/>
      <c r="BE1242" s="118"/>
      <c r="BF1242" s="118"/>
      <c r="BG1242" s="118"/>
      <c r="BH1242" s="118"/>
      <c r="BI1242" s="118"/>
      <c r="BJ1242" s="117"/>
      <c r="BK1242" s="116"/>
      <c r="BL1242" s="116"/>
      <c r="BM1242" s="116"/>
      <c r="BN1242" s="116"/>
      <c r="BO1242" s="116"/>
      <c r="BP1242" s="116"/>
      <c r="BQ1242" s="116"/>
      <c r="BR1242" s="116"/>
      <c r="BS1242" s="116"/>
      <c r="BT1242" s="115"/>
      <c r="BU1242" s="116"/>
      <c r="BW1242" s="112"/>
      <c r="BX1242" s="113"/>
      <c r="BY1242" s="113"/>
      <c r="BZ1242" s="112"/>
      <c r="CA1242" s="112"/>
      <c r="CB1242" s="112"/>
      <c r="CC1242" s="112"/>
      <c r="CD1242" s="112"/>
    </row>
    <row r="1243" spans="1:82" s="114" customFormat="1">
      <c r="A1243" s="116"/>
      <c r="B1243" s="116"/>
      <c r="C1243" s="135"/>
      <c r="D1243" s="134"/>
      <c r="E1243" s="116"/>
      <c r="F1243" s="116"/>
      <c r="G1243" s="116"/>
      <c r="H1243" s="116"/>
      <c r="I1243" s="133"/>
      <c r="J1243" s="132"/>
      <c r="K1243" s="112"/>
      <c r="L1243" s="116"/>
      <c r="M1243" s="116"/>
      <c r="N1243" s="116"/>
      <c r="O1243" s="116"/>
      <c r="P1243" s="131"/>
      <c r="Q1243" s="131"/>
      <c r="R1243" s="131"/>
      <c r="S1243" s="130"/>
      <c r="T1243" s="130"/>
      <c r="U1243" s="130"/>
      <c r="V1243" s="130"/>
      <c r="W1243" s="130"/>
      <c r="X1243" s="130"/>
      <c r="Y1243" s="129"/>
      <c r="Z1243" s="112"/>
      <c r="AA1243" s="116"/>
      <c r="AB1243" s="128"/>
      <c r="AC1243" s="116"/>
      <c r="AD1243" s="116"/>
      <c r="AE1243" s="116"/>
      <c r="AF1243" s="116"/>
      <c r="AG1243" s="127"/>
      <c r="AH1243" s="126"/>
      <c r="AI1243" s="125"/>
      <c r="AJ1243" s="124"/>
      <c r="AK1243" s="116"/>
      <c r="AL1243" s="123"/>
      <c r="AM1243" s="116"/>
      <c r="AN1243" s="116"/>
      <c r="AO1243" s="122"/>
      <c r="AP1243" s="119"/>
      <c r="AQ1243" s="116"/>
      <c r="AR1243" s="116"/>
      <c r="AS1243" s="121"/>
      <c r="AT1243" s="120"/>
      <c r="AU1243" s="116"/>
      <c r="AV1243" s="116"/>
      <c r="AW1243" s="119"/>
      <c r="AX1243" s="118"/>
      <c r="AY1243" s="118"/>
      <c r="AZ1243" s="118"/>
      <c r="BA1243" s="118"/>
      <c r="BB1243" s="118"/>
      <c r="BC1243" s="118"/>
      <c r="BD1243" s="118"/>
      <c r="BE1243" s="118"/>
      <c r="BF1243" s="118"/>
      <c r="BG1243" s="118"/>
      <c r="BH1243" s="118"/>
      <c r="BI1243" s="118"/>
      <c r="BJ1243" s="117"/>
      <c r="BK1243" s="116"/>
      <c r="BL1243" s="116"/>
      <c r="BM1243" s="116"/>
      <c r="BN1243" s="116"/>
      <c r="BO1243" s="116"/>
      <c r="BP1243" s="116"/>
      <c r="BQ1243" s="116"/>
      <c r="BR1243" s="116"/>
      <c r="BS1243" s="116"/>
      <c r="BT1243" s="115"/>
      <c r="BU1243" s="116"/>
      <c r="BW1243" s="112"/>
      <c r="BX1243" s="113"/>
      <c r="BY1243" s="113"/>
      <c r="BZ1243" s="112"/>
      <c r="CA1243" s="112"/>
      <c r="CB1243" s="112"/>
      <c r="CC1243" s="112"/>
      <c r="CD1243" s="112"/>
    </row>
    <row r="1244" spans="1:82" s="114" customFormat="1">
      <c r="A1244" s="116"/>
      <c r="B1244" s="116"/>
      <c r="C1244" s="135"/>
      <c r="D1244" s="134"/>
      <c r="E1244" s="116"/>
      <c r="F1244" s="116"/>
      <c r="G1244" s="116"/>
      <c r="H1244" s="116"/>
      <c r="I1244" s="133"/>
      <c r="J1244" s="132"/>
      <c r="K1244" s="112"/>
      <c r="L1244" s="116"/>
      <c r="M1244" s="116"/>
      <c r="N1244" s="116"/>
      <c r="O1244" s="116"/>
      <c r="P1244" s="131"/>
      <c r="Q1244" s="131"/>
      <c r="R1244" s="131"/>
      <c r="S1244" s="130"/>
      <c r="T1244" s="130"/>
      <c r="U1244" s="130"/>
      <c r="V1244" s="130"/>
      <c r="W1244" s="130"/>
      <c r="X1244" s="130"/>
      <c r="Y1244" s="129"/>
      <c r="Z1244" s="112"/>
      <c r="AA1244" s="116"/>
      <c r="AB1244" s="128"/>
      <c r="AC1244" s="116"/>
      <c r="AD1244" s="116"/>
      <c r="AE1244" s="116"/>
      <c r="AF1244" s="116"/>
      <c r="AG1244" s="127"/>
      <c r="AH1244" s="126"/>
      <c r="AI1244" s="125"/>
      <c r="AJ1244" s="124"/>
      <c r="AK1244" s="116"/>
      <c r="AL1244" s="123"/>
      <c r="AM1244" s="116"/>
      <c r="AN1244" s="116"/>
      <c r="AO1244" s="122"/>
      <c r="AP1244" s="119"/>
      <c r="AQ1244" s="116"/>
      <c r="AR1244" s="116"/>
      <c r="AS1244" s="121"/>
      <c r="AT1244" s="120"/>
      <c r="AU1244" s="116"/>
      <c r="AV1244" s="116"/>
      <c r="AW1244" s="119"/>
      <c r="AX1244" s="118"/>
      <c r="AY1244" s="118"/>
      <c r="AZ1244" s="118"/>
      <c r="BA1244" s="118"/>
      <c r="BB1244" s="118"/>
      <c r="BC1244" s="118"/>
      <c r="BD1244" s="118"/>
      <c r="BE1244" s="118"/>
      <c r="BF1244" s="118"/>
      <c r="BG1244" s="118"/>
      <c r="BH1244" s="118"/>
      <c r="BI1244" s="118"/>
      <c r="BJ1244" s="117"/>
      <c r="BK1244" s="116"/>
      <c r="BL1244" s="116"/>
      <c r="BM1244" s="116"/>
      <c r="BN1244" s="116"/>
      <c r="BO1244" s="116"/>
      <c r="BP1244" s="116"/>
      <c r="BQ1244" s="116"/>
      <c r="BR1244" s="116"/>
      <c r="BS1244" s="116"/>
      <c r="BT1244" s="115"/>
      <c r="BU1244" s="116"/>
      <c r="BW1244" s="112"/>
      <c r="BX1244" s="113"/>
      <c r="BY1244" s="113"/>
      <c r="BZ1244" s="112"/>
      <c r="CA1244" s="112"/>
      <c r="CB1244" s="112"/>
      <c r="CC1244" s="112"/>
      <c r="CD1244" s="112"/>
    </row>
    <row r="1245" spans="1:82" s="114" customFormat="1">
      <c r="A1245" s="116"/>
      <c r="B1245" s="116"/>
      <c r="C1245" s="135"/>
      <c r="D1245" s="134"/>
      <c r="E1245" s="116"/>
      <c r="F1245" s="116"/>
      <c r="G1245" s="116"/>
      <c r="H1245" s="116"/>
      <c r="I1245" s="133"/>
      <c r="J1245" s="132"/>
      <c r="K1245" s="112"/>
      <c r="L1245" s="116"/>
      <c r="M1245" s="116"/>
      <c r="N1245" s="116"/>
      <c r="O1245" s="116"/>
      <c r="P1245" s="131"/>
      <c r="Q1245" s="131"/>
      <c r="R1245" s="131"/>
      <c r="S1245" s="130"/>
      <c r="T1245" s="130"/>
      <c r="U1245" s="130"/>
      <c r="V1245" s="130"/>
      <c r="W1245" s="130"/>
      <c r="X1245" s="130"/>
      <c r="Y1245" s="129"/>
      <c r="Z1245" s="112"/>
      <c r="AA1245" s="116"/>
      <c r="AB1245" s="128"/>
      <c r="AC1245" s="116"/>
      <c r="AD1245" s="116"/>
      <c r="AE1245" s="116"/>
      <c r="AF1245" s="116"/>
      <c r="AG1245" s="127"/>
      <c r="AH1245" s="126"/>
      <c r="AI1245" s="125"/>
      <c r="AJ1245" s="124"/>
      <c r="AK1245" s="116"/>
      <c r="AL1245" s="123"/>
      <c r="AM1245" s="116"/>
      <c r="AN1245" s="116"/>
      <c r="AO1245" s="122"/>
      <c r="AP1245" s="119"/>
      <c r="AQ1245" s="116"/>
      <c r="AR1245" s="116"/>
      <c r="AS1245" s="121"/>
      <c r="AT1245" s="120"/>
      <c r="AU1245" s="116"/>
      <c r="AV1245" s="116"/>
      <c r="AW1245" s="119"/>
      <c r="AX1245" s="118"/>
      <c r="AY1245" s="118"/>
      <c r="AZ1245" s="118"/>
      <c r="BA1245" s="118"/>
      <c r="BB1245" s="118"/>
      <c r="BC1245" s="118"/>
      <c r="BD1245" s="118"/>
      <c r="BE1245" s="118"/>
      <c r="BF1245" s="118"/>
      <c r="BG1245" s="118"/>
      <c r="BH1245" s="118"/>
      <c r="BI1245" s="118"/>
      <c r="BJ1245" s="117"/>
      <c r="BK1245" s="116"/>
      <c r="BL1245" s="116"/>
      <c r="BM1245" s="116"/>
      <c r="BN1245" s="116"/>
      <c r="BO1245" s="116"/>
      <c r="BP1245" s="116"/>
      <c r="BQ1245" s="116"/>
      <c r="BR1245" s="116"/>
      <c r="BS1245" s="116"/>
      <c r="BT1245" s="115"/>
      <c r="BU1245" s="116"/>
      <c r="BW1245" s="112"/>
      <c r="BX1245" s="113"/>
      <c r="BY1245" s="113"/>
      <c r="BZ1245" s="112"/>
      <c r="CA1245" s="112"/>
      <c r="CB1245" s="112"/>
      <c r="CC1245" s="112"/>
      <c r="CD1245" s="112"/>
    </row>
    <row r="1246" spans="1:82" s="114" customFormat="1">
      <c r="A1246" s="116"/>
      <c r="B1246" s="116"/>
      <c r="C1246" s="135"/>
      <c r="D1246" s="134"/>
      <c r="E1246" s="116"/>
      <c r="F1246" s="116"/>
      <c r="G1246" s="116"/>
      <c r="H1246" s="116"/>
      <c r="I1246" s="133"/>
      <c r="J1246" s="132"/>
      <c r="K1246" s="112"/>
      <c r="L1246" s="116"/>
      <c r="M1246" s="116"/>
      <c r="N1246" s="116"/>
      <c r="O1246" s="116"/>
      <c r="P1246" s="131"/>
      <c r="Q1246" s="131"/>
      <c r="R1246" s="131"/>
      <c r="S1246" s="130"/>
      <c r="T1246" s="130"/>
      <c r="U1246" s="130"/>
      <c r="V1246" s="130"/>
      <c r="W1246" s="130"/>
      <c r="X1246" s="130"/>
      <c r="Y1246" s="129"/>
      <c r="Z1246" s="112"/>
      <c r="AA1246" s="116"/>
      <c r="AB1246" s="128"/>
      <c r="AC1246" s="116"/>
      <c r="AD1246" s="116"/>
      <c r="AE1246" s="116"/>
      <c r="AF1246" s="116"/>
      <c r="AG1246" s="127"/>
      <c r="AH1246" s="126"/>
      <c r="AI1246" s="125"/>
      <c r="AJ1246" s="124"/>
      <c r="AK1246" s="116"/>
      <c r="AL1246" s="123"/>
      <c r="AM1246" s="116"/>
      <c r="AN1246" s="116"/>
      <c r="AO1246" s="122"/>
      <c r="AP1246" s="119"/>
      <c r="AQ1246" s="116"/>
      <c r="AR1246" s="116"/>
      <c r="AS1246" s="121"/>
      <c r="AT1246" s="120"/>
      <c r="AU1246" s="116"/>
      <c r="AV1246" s="116"/>
      <c r="AW1246" s="119"/>
      <c r="AX1246" s="118"/>
      <c r="AY1246" s="118"/>
      <c r="AZ1246" s="118"/>
      <c r="BA1246" s="118"/>
      <c r="BB1246" s="118"/>
      <c r="BC1246" s="118"/>
      <c r="BD1246" s="118"/>
      <c r="BE1246" s="118"/>
      <c r="BF1246" s="118"/>
      <c r="BG1246" s="118"/>
      <c r="BH1246" s="118"/>
      <c r="BI1246" s="118"/>
      <c r="BJ1246" s="117"/>
      <c r="BK1246" s="116"/>
      <c r="BL1246" s="116"/>
      <c r="BM1246" s="116"/>
      <c r="BN1246" s="116"/>
      <c r="BO1246" s="116"/>
      <c r="BP1246" s="116"/>
      <c r="BQ1246" s="116"/>
      <c r="BR1246" s="116"/>
      <c r="BS1246" s="116"/>
      <c r="BT1246" s="115"/>
      <c r="BU1246" s="116"/>
      <c r="BW1246" s="112"/>
      <c r="BX1246" s="113"/>
      <c r="BY1246" s="113"/>
      <c r="BZ1246" s="112"/>
      <c r="CA1246" s="112"/>
      <c r="CB1246" s="112"/>
      <c r="CC1246" s="112"/>
      <c r="CD1246" s="112"/>
    </row>
    <row r="1247" spans="1:82" s="114" customFormat="1">
      <c r="A1247" s="116"/>
      <c r="B1247" s="116"/>
      <c r="C1247" s="135"/>
      <c r="D1247" s="134"/>
      <c r="E1247" s="116"/>
      <c r="F1247" s="116"/>
      <c r="G1247" s="116"/>
      <c r="H1247" s="116"/>
      <c r="I1247" s="133"/>
      <c r="J1247" s="132"/>
      <c r="K1247" s="112"/>
      <c r="L1247" s="116"/>
      <c r="M1247" s="116"/>
      <c r="N1247" s="116"/>
      <c r="O1247" s="116"/>
      <c r="P1247" s="131"/>
      <c r="Q1247" s="131"/>
      <c r="R1247" s="131"/>
      <c r="S1247" s="130"/>
      <c r="T1247" s="130"/>
      <c r="U1247" s="130"/>
      <c r="V1247" s="130"/>
      <c r="W1247" s="130"/>
      <c r="X1247" s="130"/>
      <c r="Y1247" s="129"/>
      <c r="Z1247" s="112"/>
      <c r="AA1247" s="116"/>
      <c r="AB1247" s="128"/>
      <c r="AC1247" s="116"/>
      <c r="AD1247" s="116"/>
      <c r="AE1247" s="116"/>
      <c r="AF1247" s="116"/>
      <c r="AG1247" s="127"/>
      <c r="AH1247" s="126"/>
      <c r="AI1247" s="125"/>
      <c r="AJ1247" s="124"/>
      <c r="AK1247" s="116"/>
      <c r="AL1247" s="123"/>
      <c r="AM1247" s="116"/>
      <c r="AN1247" s="116"/>
      <c r="AO1247" s="122"/>
      <c r="AP1247" s="119"/>
      <c r="AQ1247" s="116"/>
      <c r="AR1247" s="116"/>
      <c r="AS1247" s="121"/>
      <c r="AT1247" s="120"/>
      <c r="AU1247" s="116"/>
      <c r="AV1247" s="116"/>
      <c r="AW1247" s="119"/>
      <c r="AX1247" s="118"/>
      <c r="AY1247" s="118"/>
      <c r="AZ1247" s="118"/>
      <c r="BA1247" s="118"/>
      <c r="BB1247" s="118"/>
      <c r="BC1247" s="118"/>
      <c r="BD1247" s="118"/>
      <c r="BE1247" s="118"/>
      <c r="BF1247" s="118"/>
      <c r="BG1247" s="118"/>
      <c r="BH1247" s="118"/>
      <c r="BI1247" s="118"/>
      <c r="BJ1247" s="117"/>
      <c r="BK1247" s="116"/>
      <c r="BL1247" s="116"/>
      <c r="BM1247" s="116"/>
      <c r="BN1247" s="116"/>
      <c r="BO1247" s="116"/>
      <c r="BP1247" s="116"/>
      <c r="BQ1247" s="116"/>
      <c r="BR1247" s="116"/>
      <c r="BS1247" s="116"/>
      <c r="BT1247" s="115"/>
      <c r="BU1247" s="116"/>
      <c r="BW1247" s="112"/>
      <c r="BX1247" s="113"/>
      <c r="BY1247" s="113"/>
      <c r="BZ1247" s="112"/>
      <c r="CA1247" s="112"/>
      <c r="CB1247" s="112"/>
      <c r="CC1247" s="112"/>
      <c r="CD1247" s="112"/>
    </row>
    <row r="1248" spans="1:82" s="114" customFormat="1">
      <c r="A1248" s="116"/>
      <c r="B1248" s="116"/>
      <c r="C1248" s="135"/>
      <c r="D1248" s="134"/>
      <c r="E1248" s="116"/>
      <c r="F1248" s="116"/>
      <c r="G1248" s="116"/>
      <c r="H1248" s="116"/>
      <c r="I1248" s="133"/>
      <c r="J1248" s="132"/>
      <c r="K1248" s="112"/>
      <c r="L1248" s="116"/>
      <c r="M1248" s="116"/>
      <c r="N1248" s="116"/>
      <c r="O1248" s="116"/>
      <c r="P1248" s="131"/>
      <c r="Q1248" s="131"/>
      <c r="R1248" s="131"/>
      <c r="S1248" s="130"/>
      <c r="T1248" s="130"/>
      <c r="U1248" s="130"/>
      <c r="V1248" s="130"/>
      <c r="W1248" s="130"/>
      <c r="X1248" s="130"/>
      <c r="Y1248" s="129"/>
      <c r="Z1248" s="112"/>
      <c r="AA1248" s="116"/>
      <c r="AB1248" s="128"/>
      <c r="AC1248" s="116"/>
      <c r="AD1248" s="116"/>
      <c r="AE1248" s="116"/>
      <c r="AF1248" s="116"/>
      <c r="AG1248" s="127"/>
      <c r="AH1248" s="126"/>
      <c r="AI1248" s="125"/>
      <c r="AJ1248" s="124"/>
      <c r="AK1248" s="116"/>
      <c r="AL1248" s="123"/>
      <c r="AM1248" s="116"/>
      <c r="AN1248" s="116"/>
      <c r="AO1248" s="122"/>
      <c r="AP1248" s="119"/>
      <c r="AQ1248" s="116"/>
      <c r="AR1248" s="116"/>
      <c r="AS1248" s="121"/>
      <c r="AT1248" s="120"/>
      <c r="AU1248" s="116"/>
      <c r="AV1248" s="116"/>
      <c r="AW1248" s="119"/>
      <c r="AX1248" s="118"/>
      <c r="AY1248" s="118"/>
      <c r="AZ1248" s="118"/>
      <c r="BA1248" s="118"/>
      <c r="BB1248" s="118"/>
      <c r="BC1248" s="118"/>
      <c r="BD1248" s="118"/>
      <c r="BE1248" s="118"/>
      <c r="BF1248" s="118"/>
      <c r="BG1248" s="118"/>
      <c r="BH1248" s="118"/>
      <c r="BI1248" s="118"/>
      <c r="BJ1248" s="117"/>
      <c r="BK1248" s="116"/>
      <c r="BL1248" s="116"/>
      <c r="BM1248" s="116"/>
      <c r="BN1248" s="116"/>
      <c r="BO1248" s="116"/>
      <c r="BP1248" s="116"/>
      <c r="BQ1248" s="116"/>
      <c r="BR1248" s="116"/>
      <c r="BS1248" s="116"/>
      <c r="BT1248" s="115"/>
      <c r="BU1248" s="116"/>
      <c r="BW1248" s="112"/>
      <c r="BX1248" s="113"/>
      <c r="BY1248" s="113"/>
      <c r="BZ1248" s="112"/>
      <c r="CA1248" s="112"/>
      <c r="CB1248" s="112"/>
      <c r="CC1248" s="112"/>
      <c r="CD1248" s="112"/>
    </row>
    <row r="1249" spans="1:82" s="114" customFormat="1">
      <c r="A1249" s="116"/>
      <c r="B1249" s="116"/>
      <c r="C1249" s="135"/>
      <c r="D1249" s="134"/>
      <c r="E1249" s="116"/>
      <c r="F1249" s="116"/>
      <c r="G1249" s="116"/>
      <c r="H1249" s="116"/>
      <c r="I1249" s="133"/>
      <c r="J1249" s="132"/>
      <c r="K1249" s="112"/>
      <c r="L1249" s="116"/>
      <c r="M1249" s="116"/>
      <c r="N1249" s="116"/>
      <c r="O1249" s="116"/>
      <c r="P1249" s="131"/>
      <c r="Q1249" s="131"/>
      <c r="R1249" s="131"/>
      <c r="S1249" s="130"/>
      <c r="T1249" s="130"/>
      <c r="U1249" s="130"/>
      <c r="V1249" s="130"/>
      <c r="W1249" s="130"/>
      <c r="X1249" s="130"/>
      <c r="Y1249" s="129"/>
      <c r="Z1249" s="112"/>
      <c r="AA1249" s="116"/>
      <c r="AB1249" s="128"/>
      <c r="AC1249" s="116"/>
      <c r="AD1249" s="116"/>
      <c r="AE1249" s="116"/>
      <c r="AF1249" s="116"/>
      <c r="AG1249" s="127"/>
      <c r="AH1249" s="126"/>
      <c r="AI1249" s="125"/>
      <c r="AJ1249" s="124"/>
      <c r="AK1249" s="116"/>
      <c r="AL1249" s="123"/>
      <c r="AM1249" s="116"/>
      <c r="AN1249" s="116"/>
      <c r="AO1249" s="122"/>
      <c r="AP1249" s="119"/>
      <c r="AQ1249" s="116"/>
      <c r="AR1249" s="116"/>
      <c r="AS1249" s="121"/>
      <c r="AT1249" s="120"/>
      <c r="AU1249" s="116"/>
      <c r="AV1249" s="116"/>
      <c r="AW1249" s="119"/>
      <c r="AX1249" s="118"/>
      <c r="AY1249" s="118"/>
      <c r="AZ1249" s="118"/>
      <c r="BA1249" s="118"/>
      <c r="BB1249" s="118"/>
      <c r="BC1249" s="118"/>
      <c r="BD1249" s="118"/>
      <c r="BE1249" s="118"/>
      <c r="BF1249" s="118"/>
      <c r="BG1249" s="118"/>
      <c r="BH1249" s="118"/>
      <c r="BI1249" s="118"/>
      <c r="BJ1249" s="117"/>
      <c r="BK1249" s="116"/>
      <c r="BL1249" s="116"/>
      <c r="BM1249" s="116"/>
      <c r="BN1249" s="116"/>
      <c r="BO1249" s="116"/>
      <c r="BP1249" s="116"/>
      <c r="BQ1249" s="116"/>
      <c r="BR1249" s="116"/>
      <c r="BS1249" s="116"/>
      <c r="BT1249" s="115"/>
      <c r="BU1249" s="116"/>
      <c r="BW1249" s="112"/>
      <c r="BX1249" s="113"/>
      <c r="BY1249" s="113"/>
      <c r="BZ1249" s="112"/>
      <c r="CA1249" s="112"/>
      <c r="CB1249" s="112"/>
      <c r="CC1249" s="112"/>
      <c r="CD1249" s="112"/>
    </row>
    <row r="1250" spans="1:82" s="114" customFormat="1">
      <c r="A1250" s="116"/>
      <c r="B1250" s="116"/>
      <c r="C1250" s="135"/>
      <c r="D1250" s="134"/>
      <c r="E1250" s="116"/>
      <c r="F1250" s="116"/>
      <c r="G1250" s="116"/>
      <c r="H1250" s="116"/>
      <c r="I1250" s="133"/>
      <c r="J1250" s="132"/>
      <c r="K1250" s="112"/>
      <c r="L1250" s="116"/>
      <c r="M1250" s="116"/>
      <c r="N1250" s="116"/>
      <c r="O1250" s="116"/>
      <c r="P1250" s="131"/>
      <c r="Q1250" s="131"/>
      <c r="R1250" s="131"/>
      <c r="S1250" s="130"/>
      <c r="T1250" s="130"/>
      <c r="U1250" s="130"/>
      <c r="V1250" s="130"/>
      <c r="W1250" s="130"/>
      <c r="X1250" s="130"/>
      <c r="Y1250" s="129"/>
      <c r="Z1250" s="112"/>
      <c r="AA1250" s="116"/>
      <c r="AB1250" s="128"/>
      <c r="AC1250" s="116"/>
      <c r="AD1250" s="116"/>
      <c r="AE1250" s="116"/>
      <c r="AF1250" s="116"/>
      <c r="AG1250" s="127"/>
      <c r="AH1250" s="126"/>
      <c r="AI1250" s="125"/>
      <c r="AJ1250" s="124"/>
      <c r="AK1250" s="116"/>
      <c r="AL1250" s="123"/>
      <c r="AM1250" s="116"/>
      <c r="AN1250" s="116"/>
      <c r="AO1250" s="122"/>
      <c r="AP1250" s="119"/>
      <c r="AQ1250" s="116"/>
      <c r="AR1250" s="116"/>
      <c r="AS1250" s="121"/>
      <c r="AT1250" s="120"/>
      <c r="AU1250" s="116"/>
      <c r="AV1250" s="116"/>
      <c r="AW1250" s="119"/>
      <c r="AX1250" s="118"/>
      <c r="AY1250" s="118"/>
      <c r="AZ1250" s="118"/>
      <c r="BA1250" s="118"/>
      <c r="BB1250" s="118"/>
      <c r="BC1250" s="118"/>
      <c r="BD1250" s="118"/>
      <c r="BE1250" s="118"/>
      <c r="BF1250" s="118"/>
      <c r="BG1250" s="118"/>
      <c r="BH1250" s="118"/>
      <c r="BI1250" s="118"/>
      <c r="BJ1250" s="117"/>
      <c r="BK1250" s="116"/>
      <c r="BL1250" s="116"/>
      <c r="BM1250" s="116"/>
      <c r="BN1250" s="116"/>
      <c r="BO1250" s="116"/>
      <c r="BP1250" s="116"/>
      <c r="BQ1250" s="116"/>
      <c r="BR1250" s="116"/>
      <c r="BS1250" s="116"/>
      <c r="BT1250" s="115"/>
      <c r="BU1250" s="116"/>
      <c r="BW1250" s="112"/>
      <c r="BX1250" s="113"/>
      <c r="BY1250" s="113"/>
      <c r="BZ1250" s="112"/>
      <c r="CA1250" s="112"/>
      <c r="CB1250" s="112"/>
      <c r="CC1250" s="112"/>
      <c r="CD1250" s="112"/>
    </row>
    <row r="1251" spans="1:82" s="114" customFormat="1">
      <c r="A1251" s="116"/>
      <c r="B1251" s="116"/>
      <c r="C1251" s="135"/>
      <c r="D1251" s="134"/>
      <c r="E1251" s="116"/>
      <c r="F1251" s="116"/>
      <c r="G1251" s="116"/>
      <c r="H1251" s="116"/>
      <c r="I1251" s="133"/>
      <c r="J1251" s="132"/>
      <c r="K1251" s="112"/>
      <c r="L1251" s="116"/>
      <c r="M1251" s="116"/>
      <c r="N1251" s="116"/>
      <c r="O1251" s="116"/>
      <c r="P1251" s="131"/>
      <c r="Q1251" s="131"/>
      <c r="R1251" s="131"/>
      <c r="S1251" s="130"/>
      <c r="T1251" s="130"/>
      <c r="U1251" s="130"/>
      <c r="V1251" s="130"/>
      <c r="W1251" s="130"/>
      <c r="X1251" s="130"/>
      <c r="Y1251" s="129"/>
      <c r="Z1251" s="112"/>
      <c r="AA1251" s="116"/>
      <c r="AB1251" s="128"/>
      <c r="AC1251" s="116"/>
      <c r="AD1251" s="116"/>
      <c r="AE1251" s="116"/>
      <c r="AF1251" s="116"/>
      <c r="AG1251" s="127"/>
      <c r="AH1251" s="126"/>
      <c r="AI1251" s="125"/>
      <c r="AJ1251" s="124"/>
      <c r="AK1251" s="116"/>
      <c r="AL1251" s="123"/>
      <c r="AM1251" s="116"/>
      <c r="AN1251" s="116"/>
      <c r="AO1251" s="122"/>
      <c r="AP1251" s="119"/>
      <c r="AQ1251" s="116"/>
      <c r="AR1251" s="116"/>
      <c r="AS1251" s="121"/>
      <c r="AT1251" s="120"/>
      <c r="AU1251" s="116"/>
      <c r="AV1251" s="116"/>
      <c r="AW1251" s="119"/>
      <c r="AX1251" s="118"/>
      <c r="AY1251" s="118"/>
      <c r="AZ1251" s="118"/>
      <c r="BA1251" s="118"/>
      <c r="BB1251" s="118"/>
      <c r="BC1251" s="118"/>
      <c r="BD1251" s="118"/>
      <c r="BE1251" s="118"/>
      <c r="BF1251" s="118"/>
      <c r="BG1251" s="118"/>
      <c r="BH1251" s="118"/>
      <c r="BI1251" s="118"/>
      <c r="BJ1251" s="117"/>
      <c r="BK1251" s="116"/>
      <c r="BL1251" s="116"/>
      <c r="BM1251" s="116"/>
      <c r="BN1251" s="116"/>
      <c r="BO1251" s="116"/>
      <c r="BP1251" s="116"/>
      <c r="BQ1251" s="116"/>
      <c r="BR1251" s="116"/>
      <c r="BS1251" s="116"/>
      <c r="BT1251" s="115"/>
      <c r="BU1251" s="116"/>
      <c r="BW1251" s="112"/>
      <c r="BX1251" s="113"/>
      <c r="BY1251" s="113"/>
      <c r="BZ1251" s="112"/>
      <c r="CA1251" s="112"/>
      <c r="CB1251" s="112"/>
      <c r="CC1251" s="112"/>
      <c r="CD1251" s="112"/>
    </row>
    <row r="1252" spans="1:82" s="114" customFormat="1">
      <c r="A1252" s="116"/>
      <c r="B1252" s="116"/>
      <c r="C1252" s="135"/>
      <c r="D1252" s="134"/>
      <c r="E1252" s="116"/>
      <c r="F1252" s="116"/>
      <c r="G1252" s="116"/>
      <c r="H1252" s="116"/>
      <c r="I1252" s="133"/>
      <c r="J1252" s="132"/>
      <c r="K1252" s="112"/>
      <c r="L1252" s="116"/>
      <c r="M1252" s="116"/>
      <c r="N1252" s="116"/>
      <c r="O1252" s="116"/>
      <c r="P1252" s="131"/>
      <c r="Q1252" s="131"/>
      <c r="R1252" s="131"/>
      <c r="S1252" s="130"/>
      <c r="T1252" s="130"/>
      <c r="U1252" s="130"/>
      <c r="V1252" s="130"/>
      <c r="W1252" s="130"/>
      <c r="X1252" s="130"/>
      <c r="Y1252" s="129"/>
      <c r="Z1252" s="112"/>
      <c r="AA1252" s="116"/>
      <c r="AB1252" s="128"/>
      <c r="AC1252" s="116"/>
      <c r="AD1252" s="116"/>
      <c r="AE1252" s="116"/>
      <c r="AF1252" s="116"/>
      <c r="AG1252" s="127"/>
      <c r="AH1252" s="126"/>
      <c r="AI1252" s="125"/>
      <c r="AJ1252" s="124"/>
      <c r="AK1252" s="116"/>
      <c r="AL1252" s="123"/>
      <c r="AM1252" s="116"/>
      <c r="AN1252" s="116"/>
      <c r="AO1252" s="122"/>
      <c r="AP1252" s="119"/>
      <c r="AQ1252" s="116"/>
      <c r="AR1252" s="116"/>
      <c r="AS1252" s="121"/>
      <c r="AT1252" s="120"/>
      <c r="AU1252" s="116"/>
      <c r="AV1252" s="116"/>
      <c r="AW1252" s="119"/>
      <c r="AX1252" s="118"/>
      <c r="AY1252" s="118"/>
      <c r="AZ1252" s="118"/>
      <c r="BA1252" s="118"/>
      <c r="BB1252" s="118"/>
      <c r="BC1252" s="118"/>
      <c r="BD1252" s="118"/>
      <c r="BE1252" s="118"/>
      <c r="BF1252" s="118"/>
      <c r="BG1252" s="118"/>
      <c r="BH1252" s="118"/>
      <c r="BI1252" s="118"/>
      <c r="BJ1252" s="117"/>
      <c r="BK1252" s="116"/>
      <c r="BL1252" s="116"/>
      <c r="BM1252" s="116"/>
      <c r="BN1252" s="116"/>
      <c r="BO1252" s="116"/>
      <c r="BP1252" s="116"/>
      <c r="BQ1252" s="116"/>
      <c r="BR1252" s="116"/>
      <c r="BS1252" s="116"/>
      <c r="BT1252" s="115"/>
      <c r="BU1252" s="116"/>
      <c r="BW1252" s="112"/>
      <c r="BX1252" s="113"/>
      <c r="BY1252" s="113"/>
      <c r="BZ1252" s="112"/>
      <c r="CA1252" s="112"/>
      <c r="CB1252" s="112"/>
      <c r="CC1252" s="112"/>
      <c r="CD1252" s="112"/>
    </row>
    <row r="1253" spans="1:82" s="114" customFormat="1">
      <c r="A1253" s="116"/>
      <c r="B1253" s="116"/>
      <c r="C1253" s="135"/>
      <c r="D1253" s="134"/>
      <c r="E1253" s="116"/>
      <c r="F1253" s="116"/>
      <c r="G1253" s="116"/>
      <c r="H1253" s="116"/>
      <c r="I1253" s="133"/>
      <c r="J1253" s="132"/>
      <c r="K1253" s="112"/>
      <c r="L1253" s="116"/>
      <c r="M1253" s="116"/>
      <c r="N1253" s="116"/>
      <c r="O1253" s="116"/>
      <c r="P1253" s="131"/>
      <c r="Q1253" s="131"/>
      <c r="R1253" s="131"/>
      <c r="S1253" s="130"/>
      <c r="T1253" s="130"/>
      <c r="U1253" s="130"/>
      <c r="V1253" s="130"/>
      <c r="W1253" s="130"/>
      <c r="X1253" s="130"/>
      <c r="Y1253" s="129"/>
      <c r="Z1253" s="112"/>
      <c r="AA1253" s="116"/>
      <c r="AB1253" s="128"/>
      <c r="AC1253" s="116"/>
      <c r="AD1253" s="116"/>
      <c r="AE1253" s="116"/>
      <c r="AF1253" s="116"/>
      <c r="AG1253" s="127"/>
      <c r="AH1253" s="126"/>
      <c r="AI1253" s="125"/>
      <c r="AJ1253" s="124"/>
      <c r="AK1253" s="116"/>
      <c r="AL1253" s="123"/>
      <c r="AM1253" s="116"/>
      <c r="AN1253" s="116"/>
      <c r="AO1253" s="122"/>
      <c r="AP1253" s="119"/>
      <c r="AQ1253" s="116"/>
      <c r="AR1253" s="116"/>
      <c r="AS1253" s="121"/>
      <c r="AT1253" s="120"/>
      <c r="AU1253" s="116"/>
      <c r="AV1253" s="116"/>
      <c r="AW1253" s="119"/>
      <c r="AX1253" s="118"/>
      <c r="AY1253" s="118"/>
      <c r="AZ1253" s="118"/>
      <c r="BA1253" s="118"/>
      <c r="BB1253" s="118"/>
      <c r="BC1253" s="118"/>
      <c r="BD1253" s="118"/>
      <c r="BE1253" s="118"/>
      <c r="BF1253" s="118"/>
      <c r="BG1253" s="118"/>
      <c r="BH1253" s="118"/>
      <c r="BI1253" s="118"/>
      <c r="BJ1253" s="117"/>
      <c r="BK1253" s="116"/>
      <c r="BL1253" s="116"/>
      <c r="BM1253" s="116"/>
      <c r="BN1253" s="116"/>
      <c r="BO1253" s="116"/>
      <c r="BP1253" s="116"/>
      <c r="BQ1253" s="116"/>
      <c r="BR1253" s="116"/>
      <c r="BS1253" s="116"/>
      <c r="BT1253" s="115"/>
      <c r="BU1253" s="116"/>
      <c r="BW1253" s="112"/>
      <c r="BX1253" s="113"/>
      <c r="BY1253" s="113"/>
      <c r="BZ1253" s="112"/>
      <c r="CA1253" s="112"/>
      <c r="CB1253" s="112"/>
      <c r="CC1253" s="112"/>
      <c r="CD1253" s="112"/>
    </row>
    <row r="1254" spans="1:82" s="114" customFormat="1">
      <c r="A1254" s="116"/>
      <c r="B1254" s="116"/>
      <c r="C1254" s="135"/>
      <c r="D1254" s="134"/>
      <c r="E1254" s="116"/>
      <c r="F1254" s="116"/>
      <c r="G1254" s="116"/>
      <c r="H1254" s="116"/>
      <c r="I1254" s="133"/>
      <c r="J1254" s="132"/>
      <c r="K1254" s="112"/>
      <c r="L1254" s="116"/>
      <c r="M1254" s="116"/>
      <c r="N1254" s="116"/>
      <c r="O1254" s="116"/>
      <c r="P1254" s="131"/>
      <c r="Q1254" s="131"/>
      <c r="R1254" s="131"/>
      <c r="S1254" s="130"/>
      <c r="T1254" s="130"/>
      <c r="U1254" s="130"/>
      <c r="V1254" s="130"/>
      <c r="W1254" s="130"/>
      <c r="X1254" s="130"/>
      <c r="Y1254" s="129"/>
      <c r="Z1254" s="112"/>
      <c r="AA1254" s="116"/>
      <c r="AB1254" s="128"/>
      <c r="AC1254" s="116"/>
      <c r="AD1254" s="116"/>
      <c r="AE1254" s="116"/>
      <c r="AF1254" s="116"/>
      <c r="AG1254" s="127"/>
      <c r="AH1254" s="126"/>
      <c r="AI1254" s="125"/>
      <c r="AJ1254" s="124"/>
      <c r="AK1254" s="116"/>
      <c r="AL1254" s="123"/>
      <c r="AM1254" s="116"/>
      <c r="AN1254" s="116"/>
      <c r="AO1254" s="122"/>
      <c r="AP1254" s="119"/>
      <c r="AQ1254" s="116"/>
      <c r="AR1254" s="116"/>
      <c r="AS1254" s="121"/>
      <c r="AT1254" s="120"/>
      <c r="AU1254" s="116"/>
      <c r="AV1254" s="116"/>
      <c r="AW1254" s="119"/>
      <c r="AX1254" s="118"/>
      <c r="AY1254" s="118"/>
      <c r="AZ1254" s="118"/>
      <c r="BA1254" s="118"/>
      <c r="BB1254" s="118"/>
      <c r="BC1254" s="118"/>
      <c r="BD1254" s="118"/>
      <c r="BE1254" s="118"/>
      <c r="BF1254" s="118"/>
      <c r="BG1254" s="118"/>
      <c r="BH1254" s="118"/>
      <c r="BI1254" s="118"/>
      <c r="BJ1254" s="117"/>
      <c r="BK1254" s="116"/>
      <c r="BL1254" s="116"/>
      <c r="BM1254" s="116"/>
      <c r="BN1254" s="116"/>
      <c r="BO1254" s="116"/>
      <c r="BP1254" s="116"/>
      <c r="BQ1254" s="116"/>
      <c r="BR1254" s="116"/>
      <c r="BS1254" s="116"/>
      <c r="BT1254" s="115"/>
      <c r="BU1254" s="116"/>
      <c r="BW1254" s="112"/>
      <c r="BX1254" s="113"/>
      <c r="BY1254" s="113"/>
      <c r="BZ1254" s="112"/>
      <c r="CA1254" s="112"/>
      <c r="CB1254" s="112"/>
      <c r="CC1254" s="112"/>
      <c r="CD1254" s="112"/>
    </row>
    <row r="1255" spans="1:82" s="114" customFormat="1">
      <c r="A1255" s="116"/>
      <c r="B1255" s="116"/>
      <c r="C1255" s="135"/>
      <c r="D1255" s="134"/>
      <c r="E1255" s="116"/>
      <c r="F1255" s="116"/>
      <c r="G1255" s="116"/>
      <c r="H1255" s="116"/>
      <c r="I1255" s="133"/>
      <c r="J1255" s="132"/>
      <c r="K1255" s="112"/>
      <c r="L1255" s="116"/>
      <c r="M1255" s="116"/>
      <c r="N1255" s="116"/>
      <c r="O1255" s="116"/>
      <c r="P1255" s="131"/>
      <c r="Q1255" s="131"/>
      <c r="R1255" s="131"/>
      <c r="S1255" s="130"/>
      <c r="T1255" s="130"/>
      <c r="U1255" s="130"/>
      <c r="V1255" s="130"/>
      <c r="W1255" s="130"/>
      <c r="X1255" s="130"/>
      <c r="Y1255" s="129"/>
      <c r="Z1255" s="112"/>
      <c r="AA1255" s="116"/>
      <c r="AB1255" s="128"/>
      <c r="AC1255" s="116"/>
      <c r="AD1255" s="116"/>
      <c r="AE1255" s="116"/>
      <c r="AF1255" s="116"/>
      <c r="AG1255" s="127"/>
      <c r="AH1255" s="126"/>
      <c r="AI1255" s="125"/>
      <c r="AJ1255" s="124"/>
      <c r="AK1255" s="116"/>
      <c r="AL1255" s="123"/>
      <c r="AM1255" s="116"/>
      <c r="AN1255" s="116"/>
      <c r="AO1255" s="122"/>
      <c r="AP1255" s="119"/>
      <c r="AQ1255" s="116"/>
      <c r="AR1255" s="116"/>
      <c r="AS1255" s="121"/>
      <c r="AT1255" s="120"/>
      <c r="AU1255" s="116"/>
      <c r="AV1255" s="116"/>
      <c r="AW1255" s="119"/>
      <c r="AX1255" s="118"/>
      <c r="AY1255" s="118"/>
      <c r="AZ1255" s="118"/>
      <c r="BA1255" s="118"/>
      <c r="BB1255" s="118"/>
      <c r="BC1255" s="118"/>
      <c r="BD1255" s="118"/>
      <c r="BE1255" s="118"/>
      <c r="BF1255" s="118"/>
      <c r="BG1255" s="118"/>
      <c r="BH1255" s="118"/>
      <c r="BI1255" s="118"/>
      <c r="BJ1255" s="117"/>
      <c r="BK1255" s="116"/>
      <c r="BL1255" s="116"/>
      <c r="BM1255" s="116"/>
      <c r="BN1255" s="116"/>
      <c r="BO1255" s="116"/>
      <c r="BP1255" s="116"/>
      <c r="BQ1255" s="116"/>
      <c r="BR1255" s="116"/>
      <c r="BS1255" s="116"/>
      <c r="BT1255" s="115"/>
      <c r="BU1255" s="116"/>
      <c r="BW1255" s="112"/>
      <c r="BX1255" s="113"/>
      <c r="BY1255" s="113"/>
      <c r="BZ1255" s="112"/>
      <c r="CA1255" s="112"/>
      <c r="CB1255" s="112"/>
      <c r="CC1255" s="112"/>
      <c r="CD1255" s="112"/>
    </row>
    <row r="1256" spans="1:82" s="114" customFormat="1">
      <c r="A1256" s="116"/>
      <c r="B1256" s="116"/>
      <c r="C1256" s="135"/>
      <c r="D1256" s="134"/>
      <c r="E1256" s="116"/>
      <c r="F1256" s="116"/>
      <c r="G1256" s="116"/>
      <c r="H1256" s="116"/>
      <c r="I1256" s="133"/>
      <c r="J1256" s="132"/>
      <c r="K1256" s="112"/>
      <c r="L1256" s="116"/>
      <c r="M1256" s="116"/>
      <c r="N1256" s="116"/>
      <c r="O1256" s="116"/>
      <c r="P1256" s="131"/>
      <c r="Q1256" s="131"/>
      <c r="R1256" s="131"/>
      <c r="S1256" s="130"/>
      <c r="T1256" s="130"/>
      <c r="U1256" s="130"/>
      <c r="V1256" s="130"/>
      <c r="W1256" s="130"/>
      <c r="X1256" s="130"/>
      <c r="Y1256" s="129"/>
      <c r="Z1256" s="112"/>
      <c r="AA1256" s="116"/>
      <c r="AB1256" s="128"/>
      <c r="AC1256" s="116"/>
      <c r="AD1256" s="116"/>
      <c r="AE1256" s="116"/>
      <c r="AF1256" s="116"/>
      <c r="AG1256" s="127"/>
      <c r="AH1256" s="126"/>
      <c r="AI1256" s="125"/>
      <c r="AJ1256" s="124"/>
      <c r="AK1256" s="116"/>
      <c r="AL1256" s="123"/>
      <c r="AM1256" s="116"/>
      <c r="AN1256" s="116"/>
      <c r="AO1256" s="122"/>
      <c r="AP1256" s="119"/>
      <c r="AQ1256" s="116"/>
      <c r="AR1256" s="116"/>
      <c r="AS1256" s="121"/>
      <c r="AT1256" s="120"/>
      <c r="AU1256" s="116"/>
      <c r="AV1256" s="116"/>
      <c r="AW1256" s="119"/>
      <c r="AX1256" s="118"/>
      <c r="AY1256" s="118"/>
      <c r="AZ1256" s="118"/>
      <c r="BA1256" s="118"/>
      <c r="BB1256" s="118"/>
      <c r="BC1256" s="118"/>
      <c r="BD1256" s="118"/>
      <c r="BE1256" s="118"/>
      <c r="BF1256" s="118"/>
      <c r="BG1256" s="118"/>
      <c r="BH1256" s="118"/>
      <c r="BI1256" s="118"/>
      <c r="BJ1256" s="117"/>
      <c r="BK1256" s="116"/>
      <c r="BL1256" s="116"/>
      <c r="BM1256" s="116"/>
      <c r="BN1256" s="116"/>
      <c r="BO1256" s="116"/>
      <c r="BP1256" s="116"/>
      <c r="BQ1256" s="116"/>
      <c r="BR1256" s="116"/>
      <c r="BS1256" s="116"/>
      <c r="BT1256" s="115"/>
      <c r="BU1256" s="116"/>
      <c r="BW1256" s="112"/>
      <c r="BX1256" s="113"/>
      <c r="BY1256" s="113"/>
      <c r="BZ1256" s="112"/>
      <c r="CA1256" s="112"/>
      <c r="CB1256" s="112"/>
      <c r="CC1256" s="112"/>
      <c r="CD1256" s="112"/>
    </row>
    <row r="1257" spans="1:82" s="114" customFormat="1">
      <c r="A1257" s="116"/>
      <c r="B1257" s="116"/>
      <c r="C1257" s="135"/>
      <c r="D1257" s="134"/>
      <c r="E1257" s="116"/>
      <c r="F1257" s="116"/>
      <c r="G1257" s="116"/>
      <c r="H1257" s="116"/>
      <c r="I1257" s="133"/>
      <c r="J1257" s="132"/>
      <c r="K1257" s="112"/>
      <c r="L1257" s="116"/>
      <c r="M1257" s="116"/>
      <c r="N1257" s="116"/>
      <c r="O1257" s="116"/>
      <c r="P1257" s="131"/>
      <c r="Q1257" s="131"/>
      <c r="R1257" s="131"/>
      <c r="S1257" s="130"/>
      <c r="T1257" s="130"/>
      <c r="U1257" s="130"/>
      <c r="V1257" s="130"/>
      <c r="W1257" s="130"/>
      <c r="X1257" s="130"/>
      <c r="Y1257" s="129"/>
      <c r="Z1257" s="112"/>
      <c r="AA1257" s="116"/>
      <c r="AB1257" s="128"/>
      <c r="AC1257" s="116"/>
      <c r="AD1257" s="116"/>
      <c r="AE1257" s="116"/>
      <c r="AF1257" s="116"/>
      <c r="AG1257" s="127"/>
      <c r="AH1257" s="126"/>
      <c r="AI1257" s="125"/>
      <c r="AJ1257" s="124"/>
      <c r="AK1257" s="116"/>
      <c r="AL1257" s="123"/>
      <c r="AM1257" s="116"/>
      <c r="AN1257" s="116"/>
      <c r="AO1257" s="122"/>
      <c r="AP1257" s="119"/>
      <c r="AQ1257" s="116"/>
      <c r="AR1257" s="116"/>
      <c r="AS1257" s="121"/>
      <c r="AT1257" s="120"/>
      <c r="AU1257" s="116"/>
      <c r="AV1257" s="116"/>
      <c r="AW1257" s="119"/>
      <c r="AX1257" s="118"/>
      <c r="AY1257" s="118"/>
      <c r="AZ1257" s="118"/>
      <c r="BA1257" s="118"/>
      <c r="BB1257" s="118"/>
      <c r="BC1257" s="118"/>
      <c r="BD1257" s="118"/>
      <c r="BE1257" s="118"/>
      <c r="BF1257" s="118"/>
      <c r="BG1257" s="118"/>
      <c r="BH1257" s="118"/>
      <c r="BI1257" s="118"/>
      <c r="BJ1257" s="117"/>
      <c r="BK1257" s="116"/>
      <c r="BL1257" s="116"/>
      <c r="BM1257" s="116"/>
      <c r="BN1257" s="116"/>
      <c r="BO1257" s="116"/>
      <c r="BP1257" s="116"/>
      <c r="BQ1257" s="116"/>
      <c r="BR1257" s="116"/>
      <c r="BS1257" s="116"/>
      <c r="BT1257" s="115"/>
      <c r="BU1257" s="116"/>
      <c r="BW1257" s="112"/>
      <c r="BX1257" s="113"/>
      <c r="BY1257" s="113"/>
      <c r="BZ1257" s="112"/>
      <c r="CA1257" s="112"/>
      <c r="CB1257" s="112"/>
      <c r="CC1257" s="112"/>
      <c r="CD1257" s="112"/>
    </row>
    <row r="1258" spans="1:82" s="114" customFormat="1">
      <c r="A1258" s="116"/>
      <c r="B1258" s="116"/>
      <c r="C1258" s="135"/>
      <c r="D1258" s="134"/>
      <c r="E1258" s="116"/>
      <c r="F1258" s="116"/>
      <c r="G1258" s="116"/>
      <c r="H1258" s="116"/>
      <c r="I1258" s="133"/>
      <c r="J1258" s="132"/>
      <c r="K1258" s="112"/>
      <c r="L1258" s="116"/>
      <c r="M1258" s="116"/>
      <c r="N1258" s="116"/>
      <c r="O1258" s="116"/>
      <c r="P1258" s="131"/>
      <c r="Q1258" s="131"/>
      <c r="R1258" s="131"/>
      <c r="S1258" s="130"/>
      <c r="T1258" s="130"/>
      <c r="U1258" s="130"/>
      <c r="V1258" s="130"/>
      <c r="W1258" s="130"/>
      <c r="X1258" s="130"/>
      <c r="Y1258" s="129"/>
      <c r="Z1258" s="112"/>
      <c r="AA1258" s="116"/>
      <c r="AB1258" s="128"/>
      <c r="AC1258" s="116"/>
      <c r="AD1258" s="116"/>
      <c r="AE1258" s="116"/>
      <c r="AF1258" s="116"/>
      <c r="AG1258" s="127"/>
      <c r="AH1258" s="126"/>
      <c r="AI1258" s="125"/>
      <c r="AJ1258" s="124"/>
      <c r="AK1258" s="116"/>
      <c r="AL1258" s="123"/>
      <c r="AM1258" s="116"/>
      <c r="AN1258" s="116"/>
      <c r="AO1258" s="122"/>
      <c r="AP1258" s="119"/>
      <c r="AQ1258" s="116"/>
      <c r="AR1258" s="116"/>
      <c r="AS1258" s="121"/>
      <c r="AT1258" s="120"/>
      <c r="AU1258" s="116"/>
      <c r="AV1258" s="116"/>
      <c r="AW1258" s="119"/>
      <c r="AX1258" s="118"/>
      <c r="AY1258" s="118"/>
      <c r="AZ1258" s="118"/>
      <c r="BA1258" s="118"/>
      <c r="BB1258" s="118"/>
      <c r="BC1258" s="118"/>
      <c r="BD1258" s="118"/>
      <c r="BE1258" s="118"/>
      <c r="BF1258" s="118"/>
      <c r="BG1258" s="118"/>
      <c r="BH1258" s="118"/>
      <c r="BI1258" s="118"/>
      <c r="BJ1258" s="117"/>
      <c r="BK1258" s="116"/>
      <c r="BL1258" s="116"/>
      <c r="BM1258" s="116"/>
      <c r="BN1258" s="116"/>
      <c r="BO1258" s="116"/>
      <c r="BP1258" s="116"/>
      <c r="BQ1258" s="116"/>
      <c r="BR1258" s="116"/>
      <c r="BS1258" s="116"/>
      <c r="BT1258" s="115"/>
      <c r="BU1258" s="116"/>
      <c r="BW1258" s="112"/>
      <c r="BX1258" s="113"/>
      <c r="BY1258" s="113"/>
      <c r="BZ1258" s="112"/>
      <c r="CA1258" s="112"/>
      <c r="CB1258" s="112"/>
      <c r="CC1258" s="112"/>
      <c r="CD1258" s="112"/>
    </row>
    <row r="1259" spans="1:82" s="114" customFormat="1">
      <c r="A1259" s="116"/>
      <c r="B1259" s="116"/>
      <c r="C1259" s="135"/>
      <c r="D1259" s="134"/>
      <c r="E1259" s="116"/>
      <c r="F1259" s="116"/>
      <c r="G1259" s="116"/>
      <c r="H1259" s="116"/>
      <c r="I1259" s="133"/>
      <c r="J1259" s="132"/>
      <c r="K1259" s="112"/>
      <c r="L1259" s="116"/>
      <c r="M1259" s="116"/>
      <c r="N1259" s="116"/>
      <c r="O1259" s="116"/>
      <c r="P1259" s="131"/>
      <c r="Q1259" s="131"/>
      <c r="R1259" s="131"/>
      <c r="S1259" s="130"/>
      <c r="T1259" s="130"/>
      <c r="U1259" s="130"/>
      <c r="V1259" s="130"/>
      <c r="W1259" s="130"/>
      <c r="X1259" s="130"/>
      <c r="Y1259" s="129"/>
      <c r="Z1259" s="112"/>
      <c r="AA1259" s="116"/>
      <c r="AB1259" s="128"/>
      <c r="AC1259" s="116"/>
      <c r="AD1259" s="116"/>
      <c r="AE1259" s="116"/>
      <c r="AF1259" s="116"/>
      <c r="AG1259" s="127"/>
      <c r="AH1259" s="126"/>
      <c r="AI1259" s="125"/>
      <c r="AJ1259" s="124"/>
      <c r="AK1259" s="116"/>
      <c r="AL1259" s="123"/>
      <c r="AM1259" s="116"/>
      <c r="AN1259" s="116"/>
      <c r="AO1259" s="122"/>
      <c r="AP1259" s="119"/>
      <c r="AQ1259" s="116"/>
      <c r="AR1259" s="116"/>
      <c r="AS1259" s="121"/>
      <c r="AT1259" s="120"/>
      <c r="AU1259" s="116"/>
      <c r="AV1259" s="116"/>
      <c r="AW1259" s="119"/>
      <c r="AX1259" s="118"/>
      <c r="AY1259" s="118"/>
      <c r="AZ1259" s="118"/>
      <c r="BA1259" s="118"/>
      <c r="BB1259" s="118"/>
      <c r="BC1259" s="118"/>
      <c r="BD1259" s="118"/>
      <c r="BE1259" s="118"/>
      <c r="BF1259" s="118"/>
      <c r="BG1259" s="118"/>
      <c r="BH1259" s="118"/>
      <c r="BI1259" s="118"/>
      <c r="BJ1259" s="117"/>
      <c r="BK1259" s="116"/>
      <c r="BL1259" s="116"/>
      <c r="BM1259" s="116"/>
      <c r="BN1259" s="116"/>
      <c r="BO1259" s="116"/>
      <c r="BP1259" s="116"/>
      <c r="BQ1259" s="116"/>
      <c r="BR1259" s="116"/>
      <c r="BS1259" s="116"/>
      <c r="BT1259" s="115"/>
      <c r="BU1259" s="116"/>
      <c r="BW1259" s="112"/>
      <c r="BX1259" s="113"/>
      <c r="BY1259" s="113"/>
      <c r="BZ1259" s="112"/>
      <c r="CA1259" s="112"/>
      <c r="CB1259" s="112"/>
      <c r="CC1259" s="112"/>
      <c r="CD1259" s="112"/>
    </row>
    <row r="1260" spans="1:82" s="114" customFormat="1">
      <c r="A1260" s="116"/>
      <c r="B1260" s="116"/>
      <c r="C1260" s="135"/>
      <c r="D1260" s="134"/>
      <c r="E1260" s="116"/>
      <c r="F1260" s="116"/>
      <c r="G1260" s="116"/>
      <c r="H1260" s="116"/>
      <c r="I1260" s="133"/>
      <c r="J1260" s="132"/>
      <c r="K1260" s="112"/>
      <c r="L1260" s="116"/>
      <c r="M1260" s="116"/>
      <c r="N1260" s="116"/>
      <c r="O1260" s="116"/>
      <c r="P1260" s="131"/>
      <c r="Q1260" s="131"/>
      <c r="R1260" s="131"/>
      <c r="S1260" s="130"/>
      <c r="T1260" s="130"/>
      <c r="U1260" s="130"/>
      <c r="V1260" s="130"/>
      <c r="W1260" s="130"/>
      <c r="X1260" s="130"/>
      <c r="Y1260" s="129"/>
      <c r="Z1260" s="112"/>
      <c r="AA1260" s="116"/>
      <c r="AB1260" s="128"/>
      <c r="AC1260" s="116"/>
      <c r="AD1260" s="116"/>
      <c r="AE1260" s="116"/>
      <c r="AF1260" s="116"/>
      <c r="AG1260" s="127"/>
      <c r="AH1260" s="126"/>
      <c r="AI1260" s="125"/>
      <c r="AJ1260" s="124"/>
      <c r="AK1260" s="116"/>
      <c r="AL1260" s="123"/>
      <c r="AM1260" s="116"/>
      <c r="AN1260" s="116"/>
      <c r="AO1260" s="122"/>
      <c r="AP1260" s="119"/>
      <c r="AQ1260" s="116"/>
      <c r="AR1260" s="116"/>
      <c r="AS1260" s="121"/>
      <c r="AT1260" s="120"/>
      <c r="AU1260" s="116"/>
      <c r="AV1260" s="116"/>
      <c r="AW1260" s="119"/>
      <c r="AX1260" s="118"/>
      <c r="AY1260" s="118"/>
      <c r="AZ1260" s="118"/>
      <c r="BA1260" s="118"/>
      <c r="BB1260" s="118"/>
      <c r="BC1260" s="118"/>
      <c r="BD1260" s="118"/>
      <c r="BE1260" s="118"/>
      <c r="BF1260" s="118"/>
      <c r="BG1260" s="118"/>
      <c r="BH1260" s="118"/>
      <c r="BI1260" s="118"/>
      <c r="BJ1260" s="117"/>
      <c r="BK1260" s="116"/>
      <c r="BL1260" s="116"/>
      <c r="BM1260" s="116"/>
      <c r="BN1260" s="116"/>
      <c r="BO1260" s="116"/>
      <c r="BP1260" s="116"/>
      <c r="BQ1260" s="116"/>
      <c r="BR1260" s="116"/>
      <c r="BS1260" s="116"/>
      <c r="BT1260" s="115"/>
      <c r="BU1260" s="116"/>
      <c r="BW1260" s="112"/>
      <c r="BX1260" s="113"/>
      <c r="BY1260" s="113"/>
      <c r="BZ1260" s="112"/>
      <c r="CA1260" s="112"/>
      <c r="CB1260" s="112"/>
      <c r="CC1260" s="112"/>
      <c r="CD1260" s="112"/>
    </row>
    <row r="1261" spans="1:82" s="114" customFormat="1">
      <c r="A1261" s="116"/>
      <c r="B1261" s="116"/>
      <c r="C1261" s="135"/>
      <c r="D1261" s="134"/>
      <c r="E1261" s="116"/>
      <c r="F1261" s="116"/>
      <c r="G1261" s="116"/>
      <c r="H1261" s="116"/>
      <c r="I1261" s="133"/>
      <c r="J1261" s="132"/>
      <c r="K1261" s="112"/>
      <c r="L1261" s="116"/>
      <c r="M1261" s="116"/>
      <c r="N1261" s="116"/>
      <c r="O1261" s="116"/>
      <c r="P1261" s="131"/>
      <c r="Q1261" s="131"/>
      <c r="R1261" s="131"/>
      <c r="S1261" s="130"/>
      <c r="T1261" s="130"/>
      <c r="U1261" s="130"/>
      <c r="V1261" s="130"/>
      <c r="W1261" s="130"/>
      <c r="X1261" s="130"/>
      <c r="Y1261" s="129"/>
      <c r="Z1261" s="112"/>
      <c r="AA1261" s="116"/>
      <c r="AB1261" s="128"/>
      <c r="AC1261" s="116"/>
      <c r="AD1261" s="116"/>
      <c r="AE1261" s="116"/>
      <c r="AF1261" s="116"/>
      <c r="AG1261" s="127"/>
      <c r="AH1261" s="126"/>
      <c r="AI1261" s="125"/>
      <c r="AJ1261" s="124"/>
      <c r="AK1261" s="116"/>
      <c r="AL1261" s="123"/>
      <c r="AM1261" s="116"/>
      <c r="AN1261" s="116"/>
      <c r="AO1261" s="122"/>
      <c r="AP1261" s="119"/>
      <c r="AQ1261" s="116"/>
      <c r="AR1261" s="116"/>
      <c r="AS1261" s="121"/>
      <c r="AT1261" s="120"/>
      <c r="AU1261" s="116"/>
      <c r="AV1261" s="116"/>
      <c r="AW1261" s="119"/>
      <c r="AX1261" s="118"/>
      <c r="AY1261" s="118"/>
      <c r="AZ1261" s="118"/>
      <c r="BA1261" s="118"/>
      <c r="BB1261" s="118"/>
      <c r="BC1261" s="118"/>
      <c r="BD1261" s="118"/>
      <c r="BE1261" s="118"/>
      <c r="BF1261" s="118"/>
      <c r="BG1261" s="118"/>
      <c r="BH1261" s="118"/>
      <c r="BI1261" s="118"/>
      <c r="BJ1261" s="117"/>
      <c r="BK1261" s="116"/>
      <c r="BL1261" s="116"/>
      <c r="BM1261" s="116"/>
      <c r="BN1261" s="116"/>
      <c r="BO1261" s="116"/>
      <c r="BP1261" s="116"/>
      <c r="BQ1261" s="116"/>
      <c r="BR1261" s="116"/>
      <c r="BS1261" s="116"/>
      <c r="BT1261" s="115"/>
      <c r="BU1261" s="116"/>
      <c r="BW1261" s="112"/>
      <c r="BX1261" s="113"/>
      <c r="BY1261" s="113"/>
      <c r="BZ1261" s="112"/>
      <c r="CA1261" s="112"/>
      <c r="CB1261" s="112"/>
      <c r="CC1261" s="112"/>
      <c r="CD1261" s="112"/>
    </row>
    <row r="1262" spans="1:82" s="114" customFormat="1">
      <c r="A1262" s="116"/>
      <c r="B1262" s="116"/>
      <c r="C1262" s="135"/>
      <c r="D1262" s="134"/>
      <c r="E1262" s="116"/>
      <c r="F1262" s="116"/>
      <c r="G1262" s="116"/>
      <c r="H1262" s="116"/>
      <c r="I1262" s="133"/>
      <c r="J1262" s="132"/>
      <c r="K1262" s="112"/>
      <c r="L1262" s="116"/>
      <c r="M1262" s="116"/>
      <c r="N1262" s="116"/>
      <c r="O1262" s="116"/>
      <c r="P1262" s="131"/>
      <c r="Q1262" s="131"/>
      <c r="R1262" s="131"/>
      <c r="S1262" s="130"/>
      <c r="T1262" s="130"/>
      <c r="U1262" s="130"/>
      <c r="V1262" s="130"/>
      <c r="W1262" s="130"/>
      <c r="X1262" s="130"/>
      <c r="Y1262" s="129"/>
      <c r="Z1262" s="112"/>
      <c r="AA1262" s="116"/>
      <c r="AB1262" s="128"/>
      <c r="AC1262" s="116"/>
      <c r="AD1262" s="116"/>
      <c r="AE1262" s="116"/>
      <c r="AF1262" s="116"/>
      <c r="AG1262" s="127"/>
      <c r="AH1262" s="126"/>
      <c r="AI1262" s="125"/>
      <c r="AJ1262" s="124"/>
      <c r="AK1262" s="116"/>
      <c r="AL1262" s="123"/>
      <c r="AM1262" s="116"/>
      <c r="AN1262" s="116"/>
      <c r="AO1262" s="122"/>
      <c r="AP1262" s="119"/>
      <c r="AQ1262" s="116"/>
      <c r="AR1262" s="116"/>
      <c r="AS1262" s="121"/>
      <c r="AT1262" s="120"/>
      <c r="AU1262" s="116"/>
      <c r="AV1262" s="116"/>
      <c r="AW1262" s="119"/>
      <c r="AX1262" s="118"/>
      <c r="AY1262" s="118"/>
      <c r="AZ1262" s="118"/>
      <c r="BA1262" s="118"/>
      <c r="BB1262" s="118"/>
      <c r="BC1262" s="118"/>
      <c r="BD1262" s="118"/>
      <c r="BE1262" s="118"/>
      <c r="BF1262" s="118"/>
      <c r="BG1262" s="118"/>
      <c r="BH1262" s="118"/>
      <c r="BI1262" s="118"/>
      <c r="BJ1262" s="117"/>
      <c r="BK1262" s="116"/>
      <c r="BL1262" s="116"/>
      <c r="BM1262" s="116"/>
      <c r="BN1262" s="116"/>
      <c r="BO1262" s="116"/>
      <c r="BP1262" s="116"/>
      <c r="BQ1262" s="116"/>
      <c r="BR1262" s="116"/>
      <c r="BS1262" s="116"/>
      <c r="BT1262" s="115"/>
      <c r="BU1262" s="116"/>
      <c r="BW1262" s="112"/>
      <c r="BX1262" s="113"/>
      <c r="BY1262" s="113"/>
      <c r="BZ1262" s="112"/>
      <c r="CA1262" s="112"/>
      <c r="CB1262" s="112"/>
      <c r="CC1262" s="112"/>
      <c r="CD1262" s="112"/>
    </row>
    <row r="1263" spans="1:82" s="114" customFormat="1">
      <c r="A1263" s="116"/>
      <c r="B1263" s="116"/>
      <c r="C1263" s="135"/>
      <c r="D1263" s="134"/>
      <c r="E1263" s="116"/>
      <c r="F1263" s="116"/>
      <c r="G1263" s="116"/>
      <c r="H1263" s="116"/>
      <c r="I1263" s="133"/>
      <c r="J1263" s="132"/>
      <c r="K1263" s="112"/>
      <c r="L1263" s="116"/>
      <c r="M1263" s="116"/>
      <c r="N1263" s="116"/>
      <c r="O1263" s="116"/>
      <c r="P1263" s="131"/>
      <c r="Q1263" s="131"/>
      <c r="R1263" s="131"/>
      <c r="S1263" s="130"/>
      <c r="T1263" s="130"/>
      <c r="U1263" s="130"/>
      <c r="V1263" s="130"/>
      <c r="W1263" s="130"/>
      <c r="X1263" s="130"/>
      <c r="Y1263" s="129"/>
      <c r="Z1263" s="112"/>
      <c r="AA1263" s="116"/>
      <c r="AB1263" s="128"/>
      <c r="AC1263" s="116"/>
      <c r="AD1263" s="116"/>
      <c r="AE1263" s="116"/>
      <c r="AF1263" s="116"/>
      <c r="AG1263" s="127"/>
      <c r="AH1263" s="126"/>
      <c r="AI1263" s="125"/>
      <c r="AJ1263" s="124"/>
      <c r="AK1263" s="116"/>
      <c r="AL1263" s="123"/>
      <c r="AM1263" s="116"/>
      <c r="AN1263" s="116"/>
      <c r="AO1263" s="122"/>
      <c r="AP1263" s="119"/>
      <c r="AQ1263" s="116"/>
      <c r="AR1263" s="116"/>
      <c r="AS1263" s="121"/>
      <c r="AT1263" s="120"/>
      <c r="AU1263" s="116"/>
      <c r="AV1263" s="116"/>
      <c r="AW1263" s="119"/>
      <c r="AX1263" s="118"/>
      <c r="AY1263" s="118"/>
      <c r="AZ1263" s="118"/>
      <c r="BA1263" s="118"/>
      <c r="BB1263" s="118"/>
      <c r="BC1263" s="118"/>
      <c r="BD1263" s="118"/>
      <c r="BE1263" s="118"/>
      <c r="BF1263" s="118"/>
      <c r="BG1263" s="118"/>
      <c r="BH1263" s="118"/>
      <c r="BI1263" s="118"/>
      <c r="BJ1263" s="117"/>
      <c r="BK1263" s="116"/>
      <c r="BL1263" s="116"/>
      <c r="BM1263" s="116"/>
      <c r="BN1263" s="116"/>
      <c r="BO1263" s="116"/>
      <c r="BP1263" s="116"/>
      <c r="BQ1263" s="116"/>
      <c r="BR1263" s="116"/>
      <c r="BS1263" s="116"/>
      <c r="BT1263" s="115"/>
      <c r="BU1263" s="116"/>
      <c r="BW1263" s="112"/>
      <c r="BX1263" s="113"/>
      <c r="BY1263" s="113"/>
      <c r="BZ1263" s="112"/>
      <c r="CA1263" s="112"/>
      <c r="CB1263" s="112"/>
      <c r="CC1263" s="112"/>
      <c r="CD1263" s="112"/>
    </row>
    <row r="1264" spans="1:82" s="114" customFormat="1">
      <c r="A1264" s="116"/>
      <c r="B1264" s="116"/>
      <c r="C1264" s="135"/>
      <c r="D1264" s="134"/>
      <c r="E1264" s="116"/>
      <c r="F1264" s="116"/>
      <c r="G1264" s="116"/>
      <c r="H1264" s="116"/>
      <c r="I1264" s="133"/>
      <c r="J1264" s="132"/>
      <c r="K1264" s="112"/>
      <c r="L1264" s="116"/>
      <c r="M1264" s="116"/>
      <c r="N1264" s="116"/>
      <c r="O1264" s="116"/>
      <c r="P1264" s="131"/>
      <c r="Q1264" s="131"/>
      <c r="R1264" s="131"/>
      <c r="S1264" s="130"/>
      <c r="T1264" s="130"/>
      <c r="U1264" s="130"/>
      <c r="V1264" s="130"/>
      <c r="W1264" s="130"/>
      <c r="X1264" s="130"/>
      <c r="Y1264" s="129"/>
      <c r="Z1264" s="112"/>
      <c r="AA1264" s="116"/>
      <c r="AB1264" s="128"/>
      <c r="AC1264" s="116"/>
      <c r="AD1264" s="116"/>
      <c r="AE1264" s="116"/>
      <c r="AF1264" s="116"/>
      <c r="AG1264" s="127"/>
      <c r="AH1264" s="126"/>
      <c r="AI1264" s="125"/>
      <c r="AJ1264" s="124"/>
      <c r="AK1264" s="116"/>
      <c r="AL1264" s="123"/>
      <c r="AM1264" s="116"/>
      <c r="AN1264" s="116"/>
      <c r="AO1264" s="122"/>
      <c r="AP1264" s="119"/>
      <c r="AQ1264" s="116"/>
      <c r="AR1264" s="116"/>
      <c r="AS1264" s="121"/>
      <c r="AT1264" s="120"/>
      <c r="AU1264" s="116"/>
      <c r="AV1264" s="116"/>
      <c r="AW1264" s="119"/>
      <c r="AX1264" s="118"/>
      <c r="AY1264" s="118"/>
      <c r="AZ1264" s="118"/>
      <c r="BA1264" s="118"/>
      <c r="BB1264" s="118"/>
      <c r="BC1264" s="118"/>
      <c r="BD1264" s="118"/>
      <c r="BE1264" s="118"/>
      <c r="BF1264" s="118"/>
      <c r="BG1264" s="118"/>
      <c r="BH1264" s="118"/>
      <c r="BI1264" s="118"/>
      <c r="BJ1264" s="117"/>
      <c r="BK1264" s="116"/>
      <c r="BL1264" s="116"/>
      <c r="BM1264" s="116"/>
      <c r="BN1264" s="116"/>
      <c r="BO1264" s="116"/>
      <c r="BP1264" s="116"/>
      <c r="BQ1264" s="116"/>
      <c r="BR1264" s="116"/>
      <c r="BS1264" s="116"/>
      <c r="BT1264" s="115"/>
      <c r="BU1264" s="116"/>
      <c r="BW1264" s="112"/>
      <c r="BX1264" s="113"/>
      <c r="BY1264" s="113"/>
      <c r="BZ1264" s="112"/>
      <c r="CA1264" s="112"/>
      <c r="CB1264" s="112"/>
      <c r="CC1264" s="112"/>
      <c r="CD1264" s="112"/>
    </row>
    <row r="1265" spans="1:82" s="114" customFormat="1">
      <c r="A1265" s="116"/>
      <c r="B1265" s="116"/>
      <c r="C1265" s="135"/>
      <c r="D1265" s="134"/>
      <c r="E1265" s="116"/>
      <c r="F1265" s="116"/>
      <c r="G1265" s="116"/>
      <c r="H1265" s="116"/>
      <c r="I1265" s="133"/>
      <c r="J1265" s="132"/>
      <c r="K1265" s="112"/>
      <c r="L1265" s="116"/>
      <c r="M1265" s="116"/>
      <c r="N1265" s="116"/>
      <c r="O1265" s="116"/>
      <c r="P1265" s="131"/>
      <c r="Q1265" s="131"/>
      <c r="R1265" s="131"/>
      <c r="S1265" s="130"/>
      <c r="T1265" s="130"/>
      <c r="U1265" s="130"/>
      <c r="V1265" s="130"/>
      <c r="W1265" s="130"/>
      <c r="X1265" s="130"/>
      <c r="Y1265" s="129"/>
      <c r="Z1265" s="112"/>
      <c r="AA1265" s="116"/>
      <c r="AB1265" s="128"/>
      <c r="AC1265" s="116"/>
      <c r="AD1265" s="116"/>
      <c r="AE1265" s="116"/>
      <c r="AF1265" s="116"/>
      <c r="AG1265" s="127"/>
      <c r="AH1265" s="126"/>
      <c r="AI1265" s="125"/>
      <c r="AJ1265" s="124"/>
      <c r="AK1265" s="116"/>
      <c r="AL1265" s="123"/>
      <c r="AM1265" s="116"/>
      <c r="AN1265" s="116"/>
      <c r="AO1265" s="122"/>
      <c r="AP1265" s="119"/>
      <c r="AQ1265" s="116"/>
      <c r="AR1265" s="116"/>
      <c r="AS1265" s="121"/>
      <c r="AT1265" s="120"/>
      <c r="AU1265" s="116"/>
      <c r="AV1265" s="116"/>
      <c r="AW1265" s="119"/>
      <c r="AX1265" s="118"/>
      <c r="AY1265" s="118"/>
      <c r="AZ1265" s="118"/>
      <c r="BA1265" s="118"/>
      <c r="BB1265" s="118"/>
      <c r="BC1265" s="118"/>
      <c r="BD1265" s="118"/>
      <c r="BE1265" s="118"/>
      <c r="BF1265" s="118"/>
      <c r="BG1265" s="118"/>
      <c r="BH1265" s="118"/>
      <c r="BI1265" s="118"/>
      <c r="BJ1265" s="117"/>
      <c r="BK1265" s="116"/>
      <c r="BL1265" s="116"/>
      <c r="BM1265" s="116"/>
      <c r="BN1265" s="116"/>
      <c r="BO1265" s="116"/>
      <c r="BP1265" s="116"/>
      <c r="BQ1265" s="116"/>
      <c r="BR1265" s="116"/>
      <c r="BS1265" s="116"/>
      <c r="BT1265" s="115"/>
      <c r="BU1265" s="116"/>
      <c r="BW1265" s="112"/>
      <c r="BX1265" s="113"/>
      <c r="BY1265" s="113"/>
      <c r="BZ1265" s="112"/>
      <c r="CA1265" s="112"/>
      <c r="CB1265" s="112"/>
      <c r="CC1265" s="112"/>
      <c r="CD1265" s="112"/>
    </row>
    <row r="1266" spans="1:82" s="114" customFormat="1">
      <c r="A1266" s="116"/>
      <c r="B1266" s="116"/>
      <c r="C1266" s="135"/>
      <c r="D1266" s="134"/>
      <c r="E1266" s="116"/>
      <c r="F1266" s="116"/>
      <c r="G1266" s="116"/>
      <c r="H1266" s="116"/>
      <c r="I1266" s="133"/>
      <c r="J1266" s="132"/>
      <c r="K1266" s="112"/>
      <c r="L1266" s="116"/>
      <c r="M1266" s="116"/>
      <c r="N1266" s="116"/>
      <c r="O1266" s="116"/>
      <c r="P1266" s="131"/>
      <c r="Q1266" s="131"/>
      <c r="R1266" s="131"/>
      <c r="S1266" s="130"/>
      <c r="T1266" s="130"/>
      <c r="U1266" s="130"/>
      <c r="V1266" s="130"/>
      <c r="W1266" s="130"/>
      <c r="X1266" s="130"/>
      <c r="Y1266" s="129"/>
      <c r="Z1266" s="112"/>
      <c r="AA1266" s="116"/>
      <c r="AB1266" s="128"/>
      <c r="AC1266" s="116"/>
      <c r="AD1266" s="116"/>
      <c r="AE1266" s="116"/>
      <c r="AF1266" s="116"/>
      <c r="AG1266" s="127"/>
      <c r="AH1266" s="126"/>
      <c r="AI1266" s="125"/>
      <c r="AJ1266" s="124"/>
      <c r="AK1266" s="116"/>
      <c r="AL1266" s="123"/>
      <c r="AM1266" s="116"/>
      <c r="AN1266" s="116"/>
      <c r="AO1266" s="122"/>
      <c r="AP1266" s="119"/>
      <c r="AQ1266" s="116"/>
      <c r="AR1266" s="116"/>
      <c r="AS1266" s="121"/>
      <c r="AT1266" s="120"/>
      <c r="AU1266" s="116"/>
      <c r="AV1266" s="116"/>
      <c r="AW1266" s="119"/>
      <c r="AX1266" s="118"/>
      <c r="AY1266" s="118"/>
      <c r="AZ1266" s="118"/>
      <c r="BA1266" s="118"/>
      <c r="BB1266" s="118"/>
      <c r="BC1266" s="118"/>
      <c r="BD1266" s="118"/>
      <c r="BE1266" s="118"/>
      <c r="BF1266" s="118"/>
      <c r="BG1266" s="118"/>
      <c r="BH1266" s="118"/>
      <c r="BI1266" s="118"/>
      <c r="BJ1266" s="117"/>
      <c r="BK1266" s="116"/>
      <c r="BL1266" s="116"/>
      <c r="BM1266" s="116"/>
      <c r="BN1266" s="116"/>
      <c r="BO1266" s="116"/>
      <c r="BP1266" s="116"/>
      <c r="BQ1266" s="116"/>
      <c r="BR1266" s="116"/>
      <c r="BS1266" s="116"/>
      <c r="BT1266" s="115"/>
      <c r="BU1266" s="116"/>
      <c r="BW1266" s="112"/>
      <c r="BX1266" s="113"/>
      <c r="BY1266" s="113"/>
      <c r="BZ1266" s="112"/>
      <c r="CA1266" s="112"/>
      <c r="CB1266" s="112"/>
      <c r="CC1266" s="112"/>
      <c r="CD1266" s="112"/>
    </row>
    <row r="1267" spans="1:82" s="114" customFormat="1">
      <c r="A1267" s="116"/>
      <c r="B1267" s="116"/>
      <c r="C1267" s="135"/>
      <c r="D1267" s="134"/>
      <c r="E1267" s="116"/>
      <c r="F1267" s="116"/>
      <c r="G1267" s="116"/>
      <c r="H1267" s="116"/>
      <c r="I1267" s="133"/>
      <c r="J1267" s="132"/>
      <c r="K1267" s="112"/>
      <c r="L1267" s="116"/>
      <c r="M1267" s="116"/>
      <c r="N1267" s="116"/>
      <c r="O1267" s="116"/>
      <c r="P1267" s="131"/>
      <c r="Q1267" s="131"/>
      <c r="R1267" s="131"/>
      <c r="S1267" s="130"/>
      <c r="T1267" s="130"/>
      <c r="U1267" s="130"/>
      <c r="V1267" s="130"/>
      <c r="W1267" s="130"/>
      <c r="X1267" s="130"/>
      <c r="Y1267" s="129"/>
      <c r="Z1267" s="112"/>
      <c r="AA1267" s="116"/>
      <c r="AB1267" s="128"/>
      <c r="AC1267" s="116"/>
      <c r="AD1267" s="116"/>
      <c r="AE1267" s="116"/>
      <c r="AF1267" s="116"/>
      <c r="AG1267" s="127"/>
      <c r="AH1267" s="126"/>
      <c r="AI1267" s="125"/>
      <c r="AJ1267" s="124"/>
      <c r="AK1267" s="116"/>
      <c r="AL1267" s="123"/>
      <c r="AM1267" s="116"/>
      <c r="AN1267" s="116"/>
      <c r="AO1267" s="122"/>
      <c r="AP1267" s="119"/>
      <c r="AQ1267" s="116"/>
      <c r="AR1267" s="116"/>
      <c r="AS1267" s="121"/>
      <c r="AT1267" s="120"/>
      <c r="AU1267" s="116"/>
      <c r="AV1267" s="116"/>
      <c r="AW1267" s="119"/>
      <c r="AX1267" s="118"/>
      <c r="AY1267" s="118"/>
      <c r="AZ1267" s="118"/>
      <c r="BA1267" s="118"/>
      <c r="BB1267" s="118"/>
      <c r="BC1267" s="118"/>
      <c r="BD1267" s="118"/>
      <c r="BE1267" s="118"/>
      <c r="BF1267" s="118"/>
      <c r="BG1267" s="118"/>
      <c r="BH1267" s="118"/>
      <c r="BI1267" s="118"/>
      <c r="BJ1267" s="117"/>
      <c r="BK1267" s="116"/>
      <c r="BL1267" s="116"/>
      <c r="BM1267" s="116"/>
      <c r="BN1267" s="116"/>
      <c r="BO1267" s="116"/>
      <c r="BP1267" s="116"/>
      <c r="BQ1267" s="116"/>
      <c r="BR1267" s="116"/>
      <c r="BS1267" s="116"/>
      <c r="BT1267" s="115"/>
      <c r="BU1267" s="116"/>
      <c r="BW1267" s="112"/>
      <c r="BX1267" s="113"/>
      <c r="BY1267" s="113"/>
      <c r="BZ1267" s="112"/>
      <c r="CA1267" s="112"/>
      <c r="CB1267" s="112"/>
      <c r="CC1267" s="112"/>
      <c r="CD1267" s="112"/>
    </row>
    <row r="1268" spans="1:82" s="114" customFormat="1">
      <c r="A1268" s="116"/>
      <c r="B1268" s="116"/>
      <c r="C1268" s="135"/>
      <c r="D1268" s="134"/>
      <c r="E1268" s="116"/>
      <c r="F1268" s="116"/>
      <c r="G1268" s="116"/>
      <c r="H1268" s="116"/>
      <c r="I1268" s="133"/>
      <c r="J1268" s="132"/>
      <c r="K1268" s="112"/>
      <c r="L1268" s="116"/>
      <c r="M1268" s="116"/>
      <c r="N1268" s="116"/>
      <c r="O1268" s="116"/>
      <c r="P1268" s="131"/>
      <c r="Q1268" s="131"/>
      <c r="R1268" s="131"/>
      <c r="S1268" s="130"/>
      <c r="T1268" s="130"/>
      <c r="U1268" s="130"/>
      <c r="V1268" s="130"/>
      <c r="W1268" s="130"/>
      <c r="X1268" s="130"/>
      <c r="Y1268" s="129"/>
      <c r="Z1268" s="112"/>
      <c r="AA1268" s="116"/>
      <c r="AB1268" s="128"/>
      <c r="AC1268" s="116"/>
      <c r="AD1268" s="116"/>
      <c r="AE1268" s="116"/>
      <c r="AF1268" s="116"/>
      <c r="AG1268" s="127"/>
      <c r="AH1268" s="126"/>
      <c r="AI1268" s="125"/>
      <c r="AJ1268" s="124"/>
      <c r="AK1268" s="116"/>
      <c r="AL1268" s="123"/>
      <c r="AM1268" s="116"/>
      <c r="AN1268" s="116"/>
      <c r="AO1268" s="122"/>
      <c r="AP1268" s="119"/>
      <c r="AQ1268" s="116"/>
      <c r="AR1268" s="116"/>
      <c r="AS1268" s="121"/>
      <c r="AT1268" s="120"/>
      <c r="AU1268" s="116"/>
      <c r="AV1268" s="116"/>
      <c r="AW1268" s="119"/>
      <c r="AX1268" s="118"/>
      <c r="AY1268" s="118"/>
      <c r="AZ1268" s="118"/>
      <c r="BA1268" s="118"/>
      <c r="BB1268" s="118"/>
      <c r="BC1268" s="118"/>
      <c r="BD1268" s="118"/>
      <c r="BE1268" s="118"/>
      <c r="BF1268" s="118"/>
      <c r="BG1268" s="118"/>
      <c r="BH1268" s="118"/>
      <c r="BI1268" s="118"/>
      <c r="BJ1268" s="117"/>
      <c r="BK1268" s="116"/>
      <c r="BL1268" s="116"/>
      <c r="BM1268" s="116"/>
      <c r="BN1268" s="116"/>
      <c r="BO1268" s="116"/>
      <c r="BP1268" s="116"/>
      <c r="BQ1268" s="116"/>
      <c r="BR1268" s="116"/>
      <c r="BS1268" s="116"/>
      <c r="BT1268" s="115"/>
      <c r="BU1268" s="116"/>
      <c r="BW1268" s="112"/>
      <c r="BX1268" s="113"/>
      <c r="BY1268" s="113"/>
      <c r="BZ1268" s="112"/>
      <c r="CA1268" s="112"/>
      <c r="CB1268" s="112"/>
      <c r="CC1268" s="112"/>
      <c r="CD1268" s="112"/>
    </row>
    <row r="1269" spans="1:82" s="114" customFormat="1">
      <c r="A1269" s="116"/>
      <c r="B1269" s="116"/>
      <c r="C1269" s="135"/>
      <c r="D1269" s="134"/>
      <c r="E1269" s="116"/>
      <c r="F1269" s="116"/>
      <c r="G1269" s="116"/>
      <c r="H1269" s="116"/>
      <c r="I1269" s="133"/>
      <c r="J1269" s="132"/>
      <c r="K1269" s="112"/>
      <c r="L1269" s="116"/>
      <c r="M1269" s="116"/>
      <c r="N1269" s="116"/>
      <c r="O1269" s="116"/>
      <c r="P1269" s="131"/>
      <c r="Q1269" s="131"/>
      <c r="R1269" s="131"/>
      <c r="S1269" s="130"/>
      <c r="T1269" s="130"/>
      <c r="U1269" s="130"/>
      <c r="V1269" s="130"/>
      <c r="W1269" s="130"/>
      <c r="X1269" s="130"/>
      <c r="Y1269" s="129"/>
      <c r="Z1269" s="112"/>
      <c r="AA1269" s="116"/>
      <c r="AB1269" s="128"/>
      <c r="AC1269" s="116"/>
      <c r="AD1269" s="116"/>
      <c r="AE1269" s="116"/>
      <c r="AF1269" s="116"/>
      <c r="AG1269" s="127"/>
      <c r="AH1269" s="126"/>
      <c r="AI1269" s="125"/>
      <c r="AJ1269" s="124"/>
      <c r="AK1269" s="116"/>
      <c r="AL1269" s="123"/>
      <c r="AM1269" s="116"/>
      <c r="AN1269" s="116"/>
      <c r="AO1269" s="122"/>
      <c r="AP1269" s="119"/>
      <c r="AQ1269" s="116"/>
      <c r="AR1269" s="116"/>
      <c r="AS1269" s="121"/>
      <c r="AT1269" s="120"/>
      <c r="AU1269" s="116"/>
      <c r="AV1269" s="116"/>
      <c r="AW1269" s="119"/>
      <c r="AX1269" s="118"/>
      <c r="AY1269" s="118"/>
      <c r="AZ1269" s="118"/>
      <c r="BA1269" s="118"/>
      <c r="BB1269" s="118"/>
      <c r="BC1269" s="118"/>
      <c r="BD1269" s="118"/>
      <c r="BE1269" s="118"/>
      <c r="BF1269" s="118"/>
      <c r="BG1269" s="118"/>
      <c r="BH1269" s="118"/>
      <c r="BI1269" s="118"/>
      <c r="BJ1269" s="117"/>
      <c r="BK1269" s="116"/>
      <c r="BL1269" s="116"/>
      <c r="BM1269" s="116"/>
      <c r="BN1269" s="116"/>
      <c r="BO1269" s="116"/>
      <c r="BP1269" s="116"/>
      <c r="BQ1269" s="116"/>
      <c r="BR1269" s="116"/>
      <c r="BS1269" s="116"/>
      <c r="BT1269" s="115"/>
      <c r="BU1269" s="116"/>
      <c r="BW1269" s="112"/>
      <c r="BX1269" s="113"/>
      <c r="BY1269" s="113"/>
      <c r="BZ1269" s="112"/>
      <c r="CA1269" s="112"/>
      <c r="CB1269" s="112"/>
      <c r="CC1269" s="112"/>
      <c r="CD1269" s="112"/>
    </row>
    <row r="1270" spans="1:82" s="114" customFormat="1">
      <c r="A1270" s="116"/>
      <c r="B1270" s="116"/>
      <c r="C1270" s="135"/>
      <c r="D1270" s="134"/>
      <c r="E1270" s="116"/>
      <c r="F1270" s="116"/>
      <c r="G1270" s="116"/>
      <c r="H1270" s="116"/>
      <c r="I1270" s="133"/>
      <c r="J1270" s="132"/>
      <c r="K1270" s="112"/>
      <c r="L1270" s="116"/>
      <c r="M1270" s="116"/>
      <c r="N1270" s="116"/>
      <c r="O1270" s="116"/>
      <c r="P1270" s="131"/>
      <c r="Q1270" s="131"/>
      <c r="R1270" s="131"/>
      <c r="S1270" s="130"/>
      <c r="T1270" s="130"/>
      <c r="U1270" s="130"/>
      <c r="V1270" s="130"/>
      <c r="W1270" s="130"/>
      <c r="X1270" s="130"/>
      <c r="Y1270" s="129"/>
      <c r="Z1270" s="112"/>
      <c r="AA1270" s="116"/>
      <c r="AB1270" s="128"/>
      <c r="AC1270" s="116"/>
      <c r="AD1270" s="116"/>
      <c r="AE1270" s="116"/>
      <c r="AF1270" s="116"/>
      <c r="AG1270" s="127"/>
      <c r="AH1270" s="126"/>
      <c r="AI1270" s="125"/>
      <c r="AJ1270" s="124"/>
      <c r="AK1270" s="116"/>
      <c r="AL1270" s="123"/>
      <c r="AM1270" s="116"/>
      <c r="AN1270" s="116"/>
      <c r="AO1270" s="122"/>
      <c r="AP1270" s="119"/>
      <c r="AQ1270" s="116"/>
      <c r="AR1270" s="116"/>
      <c r="AS1270" s="121"/>
      <c r="AT1270" s="120"/>
      <c r="AU1270" s="116"/>
      <c r="AV1270" s="116"/>
      <c r="AW1270" s="119"/>
      <c r="AX1270" s="118"/>
      <c r="AY1270" s="118"/>
      <c r="AZ1270" s="118"/>
      <c r="BA1270" s="118"/>
      <c r="BB1270" s="118"/>
      <c r="BC1270" s="118"/>
      <c r="BD1270" s="118"/>
      <c r="BE1270" s="118"/>
      <c r="BF1270" s="118"/>
      <c r="BG1270" s="118"/>
      <c r="BH1270" s="118"/>
      <c r="BI1270" s="118"/>
      <c r="BJ1270" s="117"/>
      <c r="BK1270" s="116"/>
      <c r="BL1270" s="116"/>
      <c r="BM1270" s="116"/>
      <c r="BN1270" s="116"/>
      <c r="BO1270" s="116"/>
      <c r="BP1270" s="116"/>
      <c r="BQ1270" s="116"/>
      <c r="BR1270" s="116"/>
      <c r="BS1270" s="116"/>
      <c r="BT1270" s="115"/>
      <c r="BU1270" s="116"/>
      <c r="BW1270" s="112"/>
      <c r="BX1270" s="113"/>
      <c r="BY1270" s="113"/>
      <c r="BZ1270" s="112"/>
      <c r="CA1270" s="112"/>
      <c r="CB1270" s="112"/>
      <c r="CC1270" s="112"/>
      <c r="CD1270" s="112"/>
    </row>
    <row r="1271" spans="1:82" s="114" customFormat="1">
      <c r="A1271" s="116"/>
      <c r="B1271" s="116"/>
      <c r="C1271" s="135"/>
      <c r="D1271" s="134"/>
      <c r="E1271" s="116"/>
      <c r="F1271" s="116"/>
      <c r="G1271" s="116"/>
      <c r="H1271" s="116"/>
      <c r="I1271" s="133"/>
      <c r="J1271" s="132"/>
      <c r="K1271" s="112"/>
      <c r="L1271" s="116"/>
      <c r="M1271" s="116"/>
      <c r="N1271" s="116"/>
      <c r="O1271" s="116"/>
      <c r="P1271" s="131"/>
      <c r="Q1271" s="131"/>
      <c r="R1271" s="131"/>
      <c r="S1271" s="130"/>
      <c r="T1271" s="130"/>
      <c r="U1271" s="130"/>
      <c r="V1271" s="130"/>
      <c r="W1271" s="130"/>
      <c r="X1271" s="130"/>
      <c r="Y1271" s="129"/>
      <c r="Z1271" s="112"/>
      <c r="AA1271" s="116"/>
      <c r="AB1271" s="128"/>
      <c r="AC1271" s="116"/>
      <c r="AD1271" s="116"/>
      <c r="AE1271" s="116"/>
      <c r="AF1271" s="116"/>
      <c r="AG1271" s="127"/>
      <c r="AH1271" s="126"/>
      <c r="AI1271" s="125"/>
      <c r="AJ1271" s="124"/>
      <c r="AK1271" s="116"/>
      <c r="AL1271" s="123"/>
      <c r="AM1271" s="116"/>
      <c r="AN1271" s="116"/>
      <c r="AO1271" s="122"/>
      <c r="AP1271" s="119"/>
      <c r="AQ1271" s="116"/>
      <c r="AR1271" s="116"/>
      <c r="AS1271" s="121"/>
      <c r="AT1271" s="120"/>
      <c r="AU1271" s="116"/>
      <c r="AV1271" s="116"/>
      <c r="AW1271" s="119"/>
      <c r="AX1271" s="118"/>
      <c r="AY1271" s="118"/>
      <c r="AZ1271" s="118"/>
      <c r="BA1271" s="118"/>
      <c r="BB1271" s="118"/>
      <c r="BC1271" s="118"/>
      <c r="BD1271" s="118"/>
      <c r="BE1271" s="118"/>
      <c r="BF1271" s="118"/>
      <c r="BG1271" s="118"/>
      <c r="BH1271" s="118"/>
      <c r="BI1271" s="118"/>
      <c r="BJ1271" s="117"/>
      <c r="BK1271" s="116"/>
      <c r="BL1271" s="116"/>
      <c r="BM1271" s="116"/>
      <c r="BN1271" s="116"/>
      <c r="BO1271" s="116"/>
      <c r="BP1271" s="116"/>
      <c r="BQ1271" s="116"/>
      <c r="BR1271" s="116"/>
      <c r="BS1271" s="116"/>
      <c r="BT1271" s="115"/>
      <c r="BU1271" s="116"/>
      <c r="BW1271" s="112"/>
      <c r="BX1271" s="113"/>
      <c r="BY1271" s="113"/>
      <c r="BZ1271" s="112"/>
      <c r="CA1271" s="112"/>
      <c r="CB1271" s="112"/>
      <c r="CC1271" s="112"/>
      <c r="CD1271" s="112"/>
    </row>
    <row r="1272" spans="1:82" s="114" customFormat="1">
      <c r="A1272" s="116"/>
      <c r="B1272" s="116"/>
      <c r="C1272" s="135"/>
      <c r="D1272" s="134"/>
      <c r="E1272" s="116"/>
      <c r="F1272" s="116"/>
      <c r="G1272" s="116"/>
      <c r="H1272" s="116"/>
      <c r="I1272" s="133"/>
      <c r="J1272" s="132"/>
      <c r="K1272" s="112"/>
      <c r="L1272" s="116"/>
      <c r="M1272" s="116"/>
      <c r="N1272" s="116"/>
      <c r="O1272" s="116"/>
      <c r="P1272" s="131"/>
      <c r="Q1272" s="131"/>
      <c r="R1272" s="131"/>
      <c r="S1272" s="130"/>
      <c r="T1272" s="130"/>
      <c r="U1272" s="130"/>
      <c r="V1272" s="130"/>
      <c r="W1272" s="130"/>
      <c r="X1272" s="130"/>
      <c r="Y1272" s="129"/>
      <c r="Z1272" s="112"/>
      <c r="AA1272" s="116"/>
      <c r="AB1272" s="128"/>
      <c r="AC1272" s="116"/>
      <c r="AD1272" s="116"/>
      <c r="AE1272" s="116"/>
      <c r="AF1272" s="116"/>
      <c r="AG1272" s="127"/>
      <c r="AH1272" s="126"/>
      <c r="AI1272" s="125"/>
      <c r="AJ1272" s="124"/>
      <c r="AK1272" s="116"/>
      <c r="AL1272" s="123"/>
      <c r="AM1272" s="116"/>
      <c r="AN1272" s="116"/>
      <c r="AO1272" s="122"/>
      <c r="AP1272" s="119"/>
      <c r="AQ1272" s="116"/>
      <c r="AR1272" s="116"/>
      <c r="AS1272" s="121"/>
      <c r="AT1272" s="120"/>
      <c r="AU1272" s="116"/>
      <c r="AV1272" s="116"/>
      <c r="AW1272" s="119"/>
      <c r="AX1272" s="118"/>
      <c r="AY1272" s="118"/>
      <c r="AZ1272" s="118"/>
      <c r="BA1272" s="118"/>
      <c r="BB1272" s="118"/>
      <c r="BC1272" s="118"/>
      <c r="BD1272" s="118"/>
      <c r="BE1272" s="118"/>
      <c r="BF1272" s="118"/>
      <c r="BG1272" s="118"/>
      <c r="BH1272" s="118"/>
      <c r="BI1272" s="118"/>
      <c r="BJ1272" s="117"/>
      <c r="BK1272" s="116"/>
      <c r="BL1272" s="116"/>
      <c r="BM1272" s="116"/>
      <c r="BN1272" s="116"/>
      <c r="BO1272" s="116"/>
      <c r="BP1272" s="116"/>
      <c r="BQ1272" s="116"/>
      <c r="BR1272" s="116"/>
      <c r="BS1272" s="116"/>
      <c r="BT1272" s="115"/>
      <c r="BU1272" s="116"/>
      <c r="BW1272" s="112"/>
      <c r="BX1272" s="113"/>
      <c r="BY1272" s="113"/>
      <c r="BZ1272" s="112"/>
      <c r="CA1272" s="112"/>
      <c r="CB1272" s="112"/>
      <c r="CC1272" s="112"/>
      <c r="CD1272" s="112"/>
    </row>
    <row r="1273" spans="1:82" s="114" customFormat="1">
      <c r="A1273" s="116"/>
      <c r="B1273" s="116"/>
      <c r="C1273" s="135"/>
      <c r="D1273" s="134"/>
      <c r="E1273" s="116"/>
      <c r="F1273" s="116"/>
      <c r="G1273" s="116"/>
      <c r="H1273" s="116"/>
      <c r="I1273" s="133"/>
      <c r="J1273" s="132"/>
      <c r="K1273" s="112"/>
      <c r="L1273" s="116"/>
      <c r="M1273" s="116"/>
      <c r="N1273" s="116"/>
      <c r="O1273" s="116"/>
      <c r="P1273" s="131"/>
      <c r="Q1273" s="131"/>
      <c r="R1273" s="131"/>
      <c r="S1273" s="130"/>
      <c r="T1273" s="130"/>
      <c r="U1273" s="130"/>
      <c r="V1273" s="130"/>
      <c r="W1273" s="130"/>
      <c r="X1273" s="130"/>
      <c r="Y1273" s="129"/>
      <c r="Z1273" s="112"/>
      <c r="AA1273" s="116"/>
      <c r="AB1273" s="128"/>
      <c r="AC1273" s="116"/>
      <c r="AD1273" s="116"/>
      <c r="AE1273" s="116"/>
      <c r="AF1273" s="116"/>
      <c r="AG1273" s="127"/>
      <c r="AH1273" s="126"/>
      <c r="AI1273" s="125"/>
      <c r="AJ1273" s="124"/>
      <c r="AK1273" s="116"/>
      <c r="AL1273" s="123"/>
      <c r="AM1273" s="116"/>
      <c r="AN1273" s="116"/>
      <c r="AO1273" s="122"/>
      <c r="AP1273" s="119"/>
      <c r="AQ1273" s="116"/>
      <c r="AR1273" s="116"/>
      <c r="AS1273" s="121"/>
      <c r="AT1273" s="120"/>
      <c r="AU1273" s="116"/>
      <c r="AV1273" s="116"/>
      <c r="AW1273" s="119"/>
      <c r="AX1273" s="118"/>
      <c r="AY1273" s="118"/>
      <c r="AZ1273" s="118"/>
      <c r="BA1273" s="118"/>
      <c r="BB1273" s="118"/>
      <c r="BC1273" s="118"/>
      <c r="BD1273" s="118"/>
      <c r="BE1273" s="118"/>
      <c r="BF1273" s="118"/>
      <c r="BG1273" s="118"/>
      <c r="BH1273" s="118"/>
      <c r="BI1273" s="118"/>
      <c r="BJ1273" s="117"/>
      <c r="BK1273" s="116"/>
      <c r="BL1273" s="116"/>
      <c r="BM1273" s="116"/>
      <c r="BN1273" s="116"/>
      <c r="BO1273" s="116"/>
      <c r="BP1273" s="116"/>
      <c r="BQ1273" s="116"/>
      <c r="BR1273" s="116"/>
      <c r="BS1273" s="116"/>
      <c r="BT1273" s="115"/>
      <c r="BU1273" s="116"/>
      <c r="BW1273" s="112"/>
      <c r="BX1273" s="113"/>
      <c r="BY1273" s="113"/>
      <c r="BZ1273" s="112"/>
      <c r="CA1273" s="112"/>
      <c r="CB1273" s="112"/>
      <c r="CC1273" s="112"/>
      <c r="CD1273" s="112"/>
    </row>
    <row r="1274" spans="1:82" s="114" customFormat="1">
      <c r="A1274" s="116"/>
      <c r="B1274" s="116"/>
      <c r="C1274" s="135"/>
      <c r="D1274" s="134"/>
      <c r="E1274" s="116"/>
      <c r="F1274" s="116"/>
      <c r="G1274" s="116"/>
      <c r="H1274" s="116"/>
      <c r="I1274" s="133"/>
      <c r="J1274" s="132"/>
      <c r="K1274" s="112"/>
      <c r="L1274" s="116"/>
      <c r="M1274" s="116"/>
      <c r="N1274" s="116"/>
      <c r="O1274" s="116"/>
      <c r="P1274" s="131"/>
      <c r="Q1274" s="131"/>
      <c r="R1274" s="131"/>
      <c r="S1274" s="130"/>
      <c r="T1274" s="130"/>
      <c r="U1274" s="130"/>
      <c r="V1274" s="130"/>
      <c r="W1274" s="130"/>
      <c r="X1274" s="130"/>
      <c r="Y1274" s="129"/>
      <c r="Z1274" s="112"/>
      <c r="AA1274" s="116"/>
      <c r="AB1274" s="128"/>
      <c r="AC1274" s="116"/>
      <c r="AD1274" s="116"/>
      <c r="AE1274" s="116"/>
      <c r="AF1274" s="116"/>
      <c r="AG1274" s="127"/>
      <c r="AH1274" s="126"/>
      <c r="AI1274" s="125"/>
      <c r="AJ1274" s="124"/>
      <c r="AK1274" s="116"/>
      <c r="AL1274" s="123"/>
      <c r="AM1274" s="116"/>
      <c r="AN1274" s="116"/>
      <c r="AO1274" s="122"/>
      <c r="AP1274" s="119"/>
      <c r="AQ1274" s="116"/>
      <c r="AR1274" s="116"/>
      <c r="AS1274" s="121"/>
      <c r="AT1274" s="120"/>
      <c r="AU1274" s="116"/>
      <c r="AV1274" s="116"/>
      <c r="AW1274" s="119"/>
      <c r="AX1274" s="118"/>
      <c r="AY1274" s="118"/>
      <c r="AZ1274" s="118"/>
      <c r="BA1274" s="118"/>
      <c r="BB1274" s="118"/>
      <c r="BC1274" s="118"/>
      <c r="BD1274" s="118"/>
      <c r="BE1274" s="118"/>
      <c r="BF1274" s="118"/>
      <c r="BG1274" s="118"/>
      <c r="BH1274" s="118"/>
      <c r="BI1274" s="118"/>
      <c r="BJ1274" s="117"/>
      <c r="BK1274" s="116"/>
      <c r="BL1274" s="116"/>
      <c r="BM1274" s="116"/>
      <c r="BN1274" s="116"/>
      <c r="BO1274" s="116"/>
      <c r="BP1274" s="116"/>
      <c r="BQ1274" s="116"/>
      <c r="BR1274" s="116"/>
      <c r="BS1274" s="116"/>
      <c r="BT1274" s="115"/>
      <c r="BU1274" s="116"/>
      <c r="BW1274" s="112"/>
      <c r="BX1274" s="113"/>
      <c r="BY1274" s="113"/>
      <c r="BZ1274" s="112"/>
      <c r="CA1274" s="112"/>
      <c r="CB1274" s="112"/>
      <c r="CC1274" s="112"/>
      <c r="CD1274" s="112"/>
    </row>
    <row r="1275" spans="1:82" s="114" customFormat="1">
      <c r="A1275" s="116"/>
      <c r="B1275" s="116"/>
      <c r="C1275" s="135"/>
      <c r="D1275" s="134"/>
      <c r="E1275" s="116"/>
      <c r="F1275" s="116"/>
      <c r="G1275" s="116"/>
      <c r="H1275" s="116"/>
      <c r="I1275" s="133"/>
      <c r="J1275" s="132"/>
      <c r="K1275" s="112"/>
      <c r="L1275" s="116"/>
      <c r="M1275" s="116"/>
      <c r="N1275" s="116"/>
      <c r="O1275" s="116"/>
      <c r="P1275" s="131"/>
      <c r="Q1275" s="131"/>
      <c r="R1275" s="131"/>
      <c r="S1275" s="130"/>
      <c r="T1275" s="130"/>
      <c r="U1275" s="130"/>
      <c r="V1275" s="130"/>
      <c r="W1275" s="130"/>
      <c r="X1275" s="130"/>
      <c r="Y1275" s="129"/>
      <c r="Z1275" s="112"/>
      <c r="AA1275" s="116"/>
      <c r="AB1275" s="128"/>
      <c r="AC1275" s="116"/>
      <c r="AD1275" s="116"/>
      <c r="AE1275" s="116"/>
      <c r="AF1275" s="116"/>
      <c r="AG1275" s="127"/>
      <c r="AH1275" s="126"/>
      <c r="AI1275" s="125"/>
      <c r="AJ1275" s="124"/>
      <c r="AK1275" s="116"/>
      <c r="AL1275" s="123"/>
      <c r="AM1275" s="116"/>
      <c r="AN1275" s="116"/>
      <c r="AO1275" s="122"/>
      <c r="AP1275" s="119"/>
      <c r="AQ1275" s="116"/>
      <c r="AR1275" s="116"/>
      <c r="AS1275" s="121"/>
      <c r="AT1275" s="120"/>
      <c r="AU1275" s="116"/>
      <c r="AV1275" s="116"/>
      <c r="AW1275" s="119"/>
      <c r="AX1275" s="118"/>
      <c r="AY1275" s="118"/>
      <c r="AZ1275" s="118"/>
      <c r="BA1275" s="118"/>
      <c r="BB1275" s="118"/>
      <c r="BC1275" s="118"/>
      <c r="BD1275" s="118"/>
      <c r="BE1275" s="118"/>
      <c r="BF1275" s="118"/>
      <c r="BG1275" s="118"/>
      <c r="BH1275" s="118"/>
      <c r="BI1275" s="118"/>
      <c r="BJ1275" s="117"/>
      <c r="BK1275" s="116"/>
      <c r="BL1275" s="116"/>
      <c r="BM1275" s="116"/>
      <c r="BN1275" s="116"/>
      <c r="BO1275" s="116"/>
      <c r="BP1275" s="116"/>
      <c r="BQ1275" s="116"/>
      <c r="BR1275" s="116"/>
      <c r="BS1275" s="116"/>
      <c r="BT1275" s="115"/>
      <c r="BU1275" s="116"/>
      <c r="BW1275" s="112"/>
      <c r="BX1275" s="113"/>
      <c r="BY1275" s="113"/>
      <c r="BZ1275" s="112"/>
      <c r="CA1275" s="112"/>
      <c r="CB1275" s="112"/>
      <c r="CC1275" s="112"/>
      <c r="CD1275" s="112"/>
    </row>
    <row r="1276" spans="1:82" s="114" customFormat="1">
      <c r="A1276" s="116"/>
      <c r="B1276" s="116"/>
      <c r="C1276" s="135"/>
      <c r="D1276" s="134"/>
      <c r="E1276" s="116"/>
      <c r="F1276" s="116"/>
      <c r="G1276" s="116"/>
      <c r="H1276" s="116"/>
      <c r="I1276" s="133"/>
      <c r="J1276" s="132"/>
      <c r="K1276" s="112"/>
      <c r="L1276" s="116"/>
      <c r="M1276" s="116"/>
      <c r="N1276" s="116"/>
      <c r="O1276" s="116"/>
      <c r="P1276" s="131"/>
      <c r="Q1276" s="131"/>
      <c r="R1276" s="131"/>
      <c r="S1276" s="130"/>
      <c r="T1276" s="130"/>
      <c r="U1276" s="130"/>
      <c r="V1276" s="130"/>
      <c r="W1276" s="130"/>
      <c r="X1276" s="130"/>
      <c r="Y1276" s="129"/>
      <c r="Z1276" s="112"/>
      <c r="AA1276" s="116"/>
      <c r="AB1276" s="128"/>
      <c r="AC1276" s="116"/>
      <c r="AD1276" s="116"/>
      <c r="AE1276" s="116"/>
      <c r="AF1276" s="116"/>
      <c r="AG1276" s="127"/>
      <c r="AH1276" s="126"/>
      <c r="AI1276" s="125"/>
      <c r="AJ1276" s="124"/>
      <c r="AK1276" s="116"/>
      <c r="AL1276" s="123"/>
      <c r="AM1276" s="116"/>
      <c r="AN1276" s="116"/>
      <c r="AO1276" s="122"/>
      <c r="AP1276" s="119"/>
      <c r="AQ1276" s="116"/>
      <c r="AR1276" s="116"/>
      <c r="AS1276" s="121"/>
      <c r="AT1276" s="120"/>
      <c r="AU1276" s="116"/>
      <c r="AV1276" s="116"/>
      <c r="AW1276" s="119"/>
      <c r="AX1276" s="118"/>
      <c r="AY1276" s="118"/>
      <c r="AZ1276" s="118"/>
      <c r="BA1276" s="118"/>
      <c r="BB1276" s="118"/>
      <c r="BC1276" s="118"/>
      <c r="BD1276" s="118"/>
      <c r="BE1276" s="118"/>
      <c r="BF1276" s="118"/>
      <c r="BG1276" s="118"/>
      <c r="BH1276" s="118"/>
      <c r="BI1276" s="118"/>
      <c r="BJ1276" s="117"/>
      <c r="BK1276" s="116"/>
      <c r="BL1276" s="116"/>
      <c r="BM1276" s="116"/>
      <c r="BN1276" s="116"/>
      <c r="BO1276" s="116"/>
      <c r="BP1276" s="116"/>
      <c r="BQ1276" s="116"/>
      <c r="BR1276" s="116"/>
      <c r="BS1276" s="116"/>
      <c r="BT1276" s="115"/>
      <c r="BU1276" s="116"/>
      <c r="BW1276" s="112"/>
      <c r="BX1276" s="113"/>
      <c r="BY1276" s="113"/>
      <c r="BZ1276" s="112"/>
      <c r="CA1276" s="112"/>
      <c r="CB1276" s="112"/>
      <c r="CC1276" s="112"/>
      <c r="CD1276" s="112"/>
    </row>
    <row r="1277" spans="1:82" s="114" customFormat="1">
      <c r="A1277" s="116"/>
      <c r="B1277" s="116"/>
      <c r="C1277" s="135"/>
      <c r="D1277" s="134"/>
      <c r="E1277" s="116"/>
      <c r="F1277" s="116"/>
      <c r="G1277" s="116"/>
      <c r="H1277" s="116"/>
      <c r="I1277" s="133"/>
      <c r="J1277" s="132"/>
      <c r="K1277" s="112"/>
      <c r="L1277" s="116"/>
      <c r="M1277" s="116"/>
      <c r="N1277" s="116"/>
      <c r="O1277" s="116"/>
      <c r="P1277" s="131"/>
      <c r="Q1277" s="131"/>
      <c r="R1277" s="131"/>
      <c r="S1277" s="130"/>
      <c r="T1277" s="130"/>
      <c r="U1277" s="130"/>
      <c r="V1277" s="130"/>
      <c r="W1277" s="130"/>
      <c r="X1277" s="130"/>
      <c r="Y1277" s="129"/>
      <c r="Z1277" s="112"/>
      <c r="AA1277" s="116"/>
      <c r="AB1277" s="128"/>
      <c r="AC1277" s="116"/>
      <c r="AD1277" s="116"/>
      <c r="AE1277" s="116"/>
      <c r="AF1277" s="116"/>
      <c r="AG1277" s="127"/>
      <c r="AH1277" s="126"/>
      <c r="AI1277" s="125"/>
      <c r="AJ1277" s="124"/>
      <c r="AK1277" s="116"/>
      <c r="AL1277" s="123"/>
      <c r="AM1277" s="116"/>
      <c r="AN1277" s="116"/>
      <c r="AO1277" s="122"/>
      <c r="AP1277" s="119"/>
      <c r="AQ1277" s="116"/>
      <c r="AR1277" s="116"/>
      <c r="AS1277" s="121"/>
      <c r="AT1277" s="120"/>
      <c r="AU1277" s="116"/>
      <c r="AV1277" s="116"/>
      <c r="AW1277" s="119"/>
      <c r="AX1277" s="118"/>
      <c r="AY1277" s="118"/>
      <c r="AZ1277" s="118"/>
      <c r="BA1277" s="118"/>
      <c r="BB1277" s="118"/>
      <c r="BC1277" s="118"/>
      <c r="BD1277" s="118"/>
      <c r="BE1277" s="118"/>
      <c r="BF1277" s="118"/>
      <c r="BG1277" s="118"/>
      <c r="BH1277" s="118"/>
      <c r="BI1277" s="118"/>
      <c r="BJ1277" s="117"/>
      <c r="BK1277" s="116"/>
      <c r="BL1277" s="116"/>
      <c r="BM1277" s="116"/>
      <c r="BN1277" s="116"/>
      <c r="BO1277" s="116"/>
      <c r="BP1277" s="116"/>
      <c r="BQ1277" s="116"/>
      <c r="BR1277" s="116"/>
      <c r="BS1277" s="116"/>
      <c r="BT1277" s="115"/>
      <c r="BU1277" s="116"/>
      <c r="BW1277" s="112"/>
      <c r="BX1277" s="113"/>
      <c r="BY1277" s="113"/>
      <c r="BZ1277" s="112"/>
      <c r="CA1277" s="112"/>
      <c r="CB1277" s="112"/>
      <c r="CC1277" s="112"/>
      <c r="CD1277" s="112"/>
    </row>
    <row r="1278" spans="1:82" s="114" customFormat="1">
      <c r="A1278" s="116"/>
      <c r="B1278" s="116"/>
      <c r="C1278" s="135"/>
      <c r="D1278" s="134"/>
      <c r="E1278" s="116"/>
      <c r="F1278" s="116"/>
      <c r="G1278" s="116"/>
      <c r="H1278" s="116"/>
      <c r="I1278" s="133"/>
      <c r="J1278" s="132"/>
      <c r="K1278" s="112"/>
      <c r="L1278" s="116"/>
      <c r="M1278" s="116"/>
      <c r="N1278" s="116"/>
      <c r="O1278" s="116"/>
      <c r="P1278" s="131"/>
      <c r="Q1278" s="131"/>
      <c r="R1278" s="131"/>
      <c r="S1278" s="130"/>
      <c r="T1278" s="130"/>
      <c r="U1278" s="130"/>
      <c r="V1278" s="130"/>
      <c r="W1278" s="130"/>
      <c r="X1278" s="130"/>
      <c r="Y1278" s="129"/>
      <c r="Z1278" s="112"/>
      <c r="AA1278" s="116"/>
      <c r="AB1278" s="128"/>
      <c r="AC1278" s="116"/>
      <c r="AD1278" s="116"/>
      <c r="AE1278" s="116"/>
      <c r="AF1278" s="116"/>
      <c r="AG1278" s="127"/>
      <c r="AH1278" s="126"/>
      <c r="AI1278" s="125"/>
      <c r="AJ1278" s="124"/>
      <c r="AK1278" s="116"/>
      <c r="AL1278" s="123"/>
      <c r="AM1278" s="116"/>
      <c r="AN1278" s="116"/>
      <c r="AO1278" s="122"/>
      <c r="AP1278" s="119"/>
      <c r="AQ1278" s="116"/>
      <c r="AR1278" s="116"/>
      <c r="AS1278" s="121"/>
      <c r="AT1278" s="120"/>
      <c r="AU1278" s="116"/>
      <c r="AV1278" s="116"/>
      <c r="AW1278" s="119"/>
      <c r="AX1278" s="118"/>
      <c r="AY1278" s="118"/>
      <c r="AZ1278" s="118"/>
      <c r="BA1278" s="118"/>
      <c r="BB1278" s="118"/>
      <c r="BC1278" s="118"/>
      <c r="BD1278" s="118"/>
      <c r="BE1278" s="118"/>
      <c r="BF1278" s="118"/>
      <c r="BG1278" s="118"/>
      <c r="BH1278" s="118"/>
      <c r="BI1278" s="118"/>
      <c r="BJ1278" s="117"/>
      <c r="BK1278" s="116"/>
      <c r="BL1278" s="116"/>
      <c r="BM1278" s="116"/>
      <c r="BN1278" s="116"/>
      <c r="BO1278" s="116"/>
      <c r="BP1278" s="116"/>
      <c r="BQ1278" s="116"/>
      <c r="BR1278" s="116"/>
      <c r="BS1278" s="116"/>
      <c r="BT1278" s="115"/>
      <c r="BU1278" s="116"/>
      <c r="BW1278" s="112"/>
      <c r="BX1278" s="113"/>
      <c r="BY1278" s="113"/>
      <c r="BZ1278" s="112"/>
      <c r="CA1278" s="112"/>
      <c r="CB1278" s="112"/>
      <c r="CC1278" s="112"/>
      <c r="CD1278" s="112"/>
    </row>
    <row r="1279" spans="1:82" s="114" customFormat="1">
      <c r="A1279" s="116"/>
      <c r="B1279" s="116"/>
      <c r="C1279" s="135"/>
      <c r="D1279" s="134"/>
      <c r="E1279" s="116"/>
      <c r="F1279" s="116"/>
      <c r="G1279" s="116"/>
      <c r="H1279" s="116"/>
      <c r="I1279" s="133"/>
      <c r="J1279" s="132"/>
      <c r="K1279" s="112"/>
      <c r="L1279" s="116"/>
      <c r="M1279" s="116"/>
      <c r="N1279" s="116"/>
      <c r="O1279" s="116"/>
      <c r="P1279" s="131"/>
      <c r="Q1279" s="131"/>
      <c r="R1279" s="131"/>
      <c r="S1279" s="130"/>
      <c r="T1279" s="130"/>
      <c r="U1279" s="130"/>
      <c r="V1279" s="130"/>
      <c r="W1279" s="130"/>
      <c r="X1279" s="130"/>
      <c r="Y1279" s="129"/>
      <c r="Z1279" s="112"/>
      <c r="AA1279" s="116"/>
      <c r="AB1279" s="128"/>
      <c r="AC1279" s="116"/>
      <c r="AD1279" s="116"/>
      <c r="AE1279" s="116"/>
      <c r="AF1279" s="116"/>
      <c r="AG1279" s="127"/>
      <c r="AH1279" s="126"/>
      <c r="AI1279" s="125"/>
      <c r="AJ1279" s="124"/>
      <c r="AK1279" s="116"/>
      <c r="AL1279" s="123"/>
      <c r="AM1279" s="116"/>
      <c r="AN1279" s="116"/>
      <c r="AO1279" s="122"/>
      <c r="AP1279" s="119"/>
      <c r="AQ1279" s="116"/>
      <c r="AR1279" s="116"/>
      <c r="AS1279" s="121"/>
      <c r="AT1279" s="120"/>
      <c r="AU1279" s="116"/>
      <c r="AV1279" s="116"/>
      <c r="AW1279" s="119"/>
      <c r="AX1279" s="118"/>
      <c r="AY1279" s="118"/>
      <c r="AZ1279" s="118"/>
      <c r="BA1279" s="118"/>
      <c r="BB1279" s="118"/>
      <c r="BC1279" s="118"/>
      <c r="BD1279" s="118"/>
      <c r="BE1279" s="118"/>
      <c r="BF1279" s="118"/>
      <c r="BG1279" s="118"/>
      <c r="BH1279" s="118"/>
      <c r="BI1279" s="118"/>
      <c r="BJ1279" s="117"/>
      <c r="BK1279" s="116"/>
      <c r="BL1279" s="116"/>
      <c r="BM1279" s="116"/>
      <c r="BN1279" s="116"/>
      <c r="BO1279" s="116"/>
      <c r="BP1279" s="116"/>
      <c r="BQ1279" s="116"/>
      <c r="BR1279" s="116"/>
      <c r="BS1279" s="116"/>
      <c r="BT1279" s="115"/>
      <c r="BU1279" s="116"/>
      <c r="BW1279" s="112"/>
      <c r="BX1279" s="113"/>
      <c r="BY1279" s="113"/>
      <c r="BZ1279" s="112"/>
      <c r="CA1279" s="112"/>
      <c r="CB1279" s="112"/>
      <c r="CC1279" s="112"/>
      <c r="CD1279" s="112"/>
    </row>
    <row r="1280" spans="1:82" s="114" customFormat="1">
      <c r="A1280" s="116"/>
      <c r="B1280" s="116"/>
      <c r="C1280" s="135"/>
      <c r="D1280" s="134"/>
      <c r="E1280" s="116"/>
      <c r="F1280" s="116"/>
      <c r="G1280" s="116"/>
      <c r="H1280" s="116"/>
      <c r="I1280" s="133"/>
      <c r="J1280" s="132"/>
      <c r="K1280" s="112"/>
      <c r="L1280" s="116"/>
      <c r="M1280" s="116"/>
      <c r="N1280" s="116"/>
      <c r="O1280" s="116"/>
      <c r="P1280" s="131"/>
      <c r="Q1280" s="131"/>
      <c r="R1280" s="131"/>
      <c r="S1280" s="130"/>
      <c r="T1280" s="130"/>
      <c r="U1280" s="130"/>
      <c r="V1280" s="130"/>
      <c r="W1280" s="130"/>
      <c r="X1280" s="130"/>
      <c r="Y1280" s="129"/>
      <c r="Z1280" s="112"/>
      <c r="AA1280" s="116"/>
      <c r="AB1280" s="128"/>
      <c r="AC1280" s="116"/>
      <c r="AD1280" s="116"/>
      <c r="AE1280" s="116"/>
      <c r="AF1280" s="116"/>
      <c r="AG1280" s="127"/>
      <c r="AH1280" s="126"/>
      <c r="AI1280" s="125"/>
      <c r="AJ1280" s="124"/>
      <c r="AK1280" s="116"/>
      <c r="AL1280" s="123"/>
      <c r="AM1280" s="116"/>
      <c r="AN1280" s="116"/>
      <c r="AO1280" s="122"/>
      <c r="AP1280" s="119"/>
      <c r="AQ1280" s="116"/>
      <c r="AR1280" s="116"/>
      <c r="AS1280" s="121"/>
      <c r="AT1280" s="120"/>
      <c r="AU1280" s="116"/>
      <c r="AV1280" s="116"/>
      <c r="AW1280" s="119"/>
      <c r="AX1280" s="118"/>
      <c r="AY1280" s="118"/>
      <c r="AZ1280" s="118"/>
      <c r="BA1280" s="118"/>
      <c r="BB1280" s="118"/>
      <c r="BC1280" s="118"/>
      <c r="BD1280" s="118"/>
      <c r="BE1280" s="118"/>
      <c r="BF1280" s="118"/>
      <c r="BG1280" s="118"/>
      <c r="BH1280" s="118"/>
      <c r="BI1280" s="118"/>
      <c r="BJ1280" s="117"/>
      <c r="BK1280" s="116"/>
      <c r="BL1280" s="116"/>
      <c r="BM1280" s="116"/>
      <c r="BN1280" s="116"/>
      <c r="BO1280" s="116"/>
      <c r="BP1280" s="116"/>
      <c r="BQ1280" s="116"/>
      <c r="BR1280" s="116"/>
      <c r="BS1280" s="116"/>
      <c r="BT1280" s="115"/>
      <c r="BU1280" s="116"/>
      <c r="BW1280" s="112"/>
      <c r="BX1280" s="113"/>
      <c r="BY1280" s="113"/>
      <c r="BZ1280" s="112"/>
      <c r="CA1280" s="112"/>
      <c r="CB1280" s="112"/>
      <c r="CC1280" s="112"/>
      <c r="CD1280" s="112"/>
    </row>
    <row r="1281" spans="1:82" s="114" customFormat="1">
      <c r="A1281" s="116"/>
      <c r="B1281" s="116"/>
      <c r="C1281" s="135"/>
      <c r="D1281" s="134"/>
      <c r="E1281" s="116"/>
      <c r="F1281" s="116"/>
      <c r="G1281" s="116"/>
      <c r="H1281" s="116"/>
      <c r="I1281" s="133"/>
      <c r="J1281" s="132"/>
      <c r="K1281" s="112"/>
      <c r="L1281" s="116"/>
      <c r="M1281" s="116"/>
      <c r="N1281" s="116"/>
      <c r="O1281" s="116"/>
      <c r="P1281" s="131"/>
      <c r="Q1281" s="131"/>
      <c r="R1281" s="131"/>
      <c r="S1281" s="130"/>
      <c r="T1281" s="130"/>
      <c r="U1281" s="130"/>
      <c r="V1281" s="130"/>
      <c r="W1281" s="130"/>
      <c r="X1281" s="130"/>
      <c r="Y1281" s="129"/>
      <c r="Z1281" s="112"/>
      <c r="AA1281" s="116"/>
      <c r="AB1281" s="128"/>
      <c r="AC1281" s="116"/>
      <c r="AD1281" s="116"/>
      <c r="AE1281" s="116"/>
      <c r="AF1281" s="116"/>
      <c r="AG1281" s="127"/>
      <c r="AH1281" s="126"/>
      <c r="AI1281" s="125"/>
      <c r="AJ1281" s="124"/>
      <c r="AK1281" s="116"/>
      <c r="AL1281" s="123"/>
      <c r="AM1281" s="116"/>
      <c r="AN1281" s="116"/>
      <c r="AO1281" s="122"/>
      <c r="AP1281" s="119"/>
      <c r="AQ1281" s="116"/>
      <c r="AR1281" s="116"/>
      <c r="AS1281" s="121"/>
      <c r="AT1281" s="120"/>
      <c r="AU1281" s="116"/>
      <c r="AV1281" s="116"/>
      <c r="AW1281" s="119"/>
      <c r="AX1281" s="118"/>
      <c r="AY1281" s="118"/>
      <c r="AZ1281" s="118"/>
      <c r="BA1281" s="118"/>
      <c r="BB1281" s="118"/>
      <c r="BC1281" s="118"/>
      <c r="BD1281" s="118"/>
      <c r="BE1281" s="118"/>
      <c r="BF1281" s="118"/>
      <c r="BG1281" s="118"/>
      <c r="BH1281" s="118"/>
      <c r="BI1281" s="118"/>
      <c r="BJ1281" s="117"/>
      <c r="BK1281" s="116"/>
      <c r="BL1281" s="116"/>
      <c r="BM1281" s="116"/>
      <c r="BN1281" s="116"/>
      <c r="BO1281" s="116"/>
      <c r="BP1281" s="116"/>
      <c r="BQ1281" s="116"/>
      <c r="BR1281" s="116"/>
      <c r="BS1281" s="116"/>
      <c r="BT1281" s="115"/>
      <c r="BU1281" s="116"/>
      <c r="BW1281" s="112"/>
      <c r="BX1281" s="113"/>
      <c r="BY1281" s="113"/>
      <c r="BZ1281" s="112"/>
      <c r="CA1281" s="112"/>
      <c r="CB1281" s="112"/>
      <c r="CC1281" s="112"/>
      <c r="CD1281" s="112"/>
    </row>
    <row r="1282" spans="1:82" s="114" customFormat="1">
      <c r="A1282" s="116"/>
      <c r="B1282" s="116"/>
      <c r="C1282" s="135"/>
      <c r="D1282" s="134"/>
      <c r="E1282" s="116"/>
      <c r="F1282" s="116"/>
      <c r="G1282" s="116"/>
      <c r="H1282" s="116"/>
      <c r="I1282" s="133"/>
      <c r="J1282" s="132"/>
      <c r="K1282" s="112"/>
      <c r="L1282" s="116"/>
      <c r="M1282" s="116"/>
      <c r="N1282" s="116"/>
      <c r="O1282" s="116"/>
      <c r="P1282" s="131"/>
      <c r="Q1282" s="131"/>
      <c r="R1282" s="131"/>
      <c r="S1282" s="130"/>
      <c r="T1282" s="130"/>
      <c r="U1282" s="130"/>
      <c r="V1282" s="130"/>
      <c r="W1282" s="130"/>
      <c r="X1282" s="130"/>
      <c r="Y1282" s="129"/>
      <c r="Z1282" s="112"/>
      <c r="AA1282" s="116"/>
      <c r="AB1282" s="128"/>
      <c r="AC1282" s="116"/>
      <c r="AD1282" s="116"/>
      <c r="AE1282" s="116"/>
      <c r="AF1282" s="116"/>
      <c r="AG1282" s="127"/>
      <c r="AH1282" s="126"/>
      <c r="AI1282" s="125"/>
      <c r="AJ1282" s="124"/>
      <c r="AK1282" s="116"/>
      <c r="AL1282" s="123"/>
      <c r="AM1282" s="116"/>
      <c r="AN1282" s="116"/>
      <c r="AO1282" s="122"/>
      <c r="AP1282" s="119"/>
      <c r="AQ1282" s="116"/>
      <c r="AR1282" s="116"/>
      <c r="AS1282" s="121"/>
      <c r="AT1282" s="120"/>
      <c r="AU1282" s="116"/>
      <c r="AV1282" s="116"/>
      <c r="AW1282" s="119"/>
      <c r="AX1282" s="118"/>
      <c r="AY1282" s="118"/>
      <c r="AZ1282" s="118"/>
      <c r="BA1282" s="118"/>
      <c r="BB1282" s="118"/>
      <c r="BC1282" s="118"/>
      <c r="BD1282" s="118"/>
      <c r="BE1282" s="118"/>
      <c r="BF1282" s="118"/>
      <c r="BG1282" s="118"/>
      <c r="BH1282" s="118"/>
      <c r="BI1282" s="118"/>
      <c r="BJ1282" s="117"/>
      <c r="BK1282" s="116"/>
      <c r="BL1282" s="116"/>
      <c r="BM1282" s="116"/>
      <c r="BN1282" s="116"/>
      <c r="BO1282" s="116"/>
      <c r="BP1282" s="116"/>
      <c r="BQ1282" s="116"/>
      <c r="BR1282" s="116"/>
      <c r="BS1282" s="116"/>
      <c r="BT1282" s="115"/>
      <c r="BU1282" s="116"/>
      <c r="BW1282" s="112"/>
      <c r="BX1282" s="113"/>
      <c r="BY1282" s="113"/>
      <c r="BZ1282" s="112"/>
      <c r="CA1282" s="112"/>
      <c r="CB1282" s="112"/>
      <c r="CC1282" s="112"/>
      <c r="CD1282" s="112"/>
    </row>
    <row r="1283" spans="1:82" s="114" customFormat="1">
      <c r="A1283" s="116"/>
      <c r="B1283" s="116"/>
      <c r="C1283" s="135"/>
      <c r="D1283" s="134"/>
      <c r="E1283" s="116"/>
      <c r="F1283" s="116"/>
      <c r="G1283" s="116"/>
      <c r="H1283" s="116"/>
      <c r="I1283" s="133"/>
      <c r="J1283" s="132"/>
      <c r="K1283" s="112"/>
      <c r="L1283" s="116"/>
      <c r="M1283" s="116"/>
      <c r="N1283" s="116"/>
      <c r="O1283" s="116"/>
      <c r="P1283" s="131"/>
      <c r="Q1283" s="131"/>
      <c r="R1283" s="131"/>
      <c r="S1283" s="130"/>
      <c r="T1283" s="130"/>
      <c r="U1283" s="130"/>
      <c r="V1283" s="130"/>
      <c r="W1283" s="130"/>
      <c r="X1283" s="130"/>
      <c r="Y1283" s="129"/>
      <c r="Z1283" s="112"/>
      <c r="AA1283" s="116"/>
      <c r="AB1283" s="128"/>
      <c r="AC1283" s="116"/>
      <c r="AD1283" s="116"/>
      <c r="AE1283" s="116"/>
      <c r="AF1283" s="116"/>
      <c r="AG1283" s="127"/>
      <c r="AH1283" s="126"/>
      <c r="AI1283" s="125"/>
      <c r="AJ1283" s="124"/>
      <c r="AK1283" s="116"/>
      <c r="AL1283" s="123"/>
      <c r="AM1283" s="116"/>
      <c r="AN1283" s="116"/>
      <c r="AO1283" s="122"/>
      <c r="AP1283" s="119"/>
      <c r="AQ1283" s="116"/>
      <c r="AR1283" s="116"/>
      <c r="AS1283" s="121"/>
      <c r="AT1283" s="120"/>
      <c r="AU1283" s="116"/>
      <c r="AV1283" s="116"/>
      <c r="AW1283" s="119"/>
      <c r="AX1283" s="118"/>
      <c r="AY1283" s="118"/>
      <c r="AZ1283" s="118"/>
      <c r="BA1283" s="118"/>
      <c r="BB1283" s="118"/>
      <c r="BC1283" s="118"/>
      <c r="BD1283" s="118"/>
      <c r="BE1283" s="118"/>
      <c r="BF1283" s="118"/>
      <c r="BG1283" s="118"/>
      <c r="BH1283" s="118"/>
      <c r="BI1283" s="118"/>
      <c r="BJ1283" s="117"/>
      <c r="BK1283" s="116"/>
      <c r="BL1283" s="116"/>
      <c r="BM1283" s="116"/>
      <c r="BN1283" s="116"/>
      <c r="BO1283" s="116"/>
      <c r="BP1283" s="116"/>
      <c r="BQ1283" s="116"/>
      <c r="BR1283" s="116"/>
      <c r="BS1283" s="116"/>
      <c r="BT1283" s="115"/>
      <c r="BU1283" s="116"/>
      <c r="BW1283" s="112"/>
      <c r="BX1283" s="113"/>
      <c r="BY1283" s="113"/>
      <c r="BZ1283" s="112"/>
      <c r="CA1283" s="112"/>
      <c r="CB1283" s="112"/>
      <c r="CC1283" s="112"/>
      <c r="CD1283" s="112"/>
    </row>
    <row r="1284" spans="1:82" s="114" customFormat="1">
      <c r="A1284" s="116"/>
      <c r="B1284" s="116"/>
      <c r="C1284" s="135"/>
      <c r="D1284" s="134"/>
      <c r="E1284" s="116"/>
      <c r="F1284" s="116"/>
      <c r="G1284" s="116"/>
      <c r="H1284" s="116"/>
      <c r="I1284" s="133"/>
      <c r="J1284" s="132"/>
      <c r="K1284" s="112"/>
      <c r="L1284" s="116"/>
      <c r="M1284" s="116"/>
      <c r="N1284" s="116"/>
      <c r="O1284" s="116"/>
      <c r="P1284" s="131"/>
      <c r="Q1284" s="131"/>
      <c r="R1284" s="131"/>
      <c r="S1284" s="130"/>
      <c r="T1284" s="130"/>
      <c r="U1284" s="130"/>
      <c r="V1284" s="130"/>
      <c r="W1284" s="130"/>
      <c r="X1284" s="130"/>
      <c r="Y1284" s="129"/>
      <c r="Z1284" s="112"/>
      <c r="AA1284" s="116"/>
      <c r="AB1284" s="128"/>
      <c r="AC1284" s="116"/>
      <c r="AD1284" s="116"/>
      <c r="AE1284" s="116"/>
      <c r="AF1284" s="116"/>
      <c r="AG1284" s="127"/>
      <c r="AH1284" s="126"/>
      <c r="AI1284" s="125"/>
      <c r="AJ1284" s="124"/>
      <c r="AK1284" s="116"/>
      <c r="AL1284" s="123"/>
      <c r="AM1284" s="116"/>
      <c r="AN1284" s="116"/>
      <c r="AO1284" s="122"/>
      <c r="AP1284" s="119"/>
      <c r="AQ1284" s="116"/>
      <c r="AR1284" s="116"/>
      <c r="AS1284" s="121"/>
      <c r="AT1284" s="120"/>
      <c r="AU1284" s="116"/>
      <c r="AV1284" s="116"/>
      <c r="AW1284" s="119"/>
      <c r="AX1284" s="118"/>
      <c r="AY1284" s="118"/>
      <c r="AZ1284" s="118"/>
      <c r="BA1284" s="118"/>
      <c r="BB1284" s="118"/>
      <c r="BC1284" s="118"/>
      <c r="BD1284" s="118"/>
      <c r="BE1284" s="118"/>
      <c r="BF1284" s="118"/>
      <c r="BG1284" s="118"/>
      <c r="BH1284" s="118"/>
      <c r="BI1284" s="118"/>
      <c r="BJ1284" s="117"/>
      <c r="BK1284" s="116"/>
      <c r="BL1284" s="116"/>
      <c r="BM1284" s="116"/>
      <c r="BN1284" s="116"/>
      <c r="BO1284" s="116"/>
      <c r="BP1284" s="116"/>
      <c r="BQ1284" s="116"/>
      <c r="BR1284" s="116"/>
      <c r="BS1284" s="116"/>
      <c r="BT1284" s="115"/>
      <c r="BU1284" s="116"/>
      <c r="BW1284" s="112"/>
      <c r="BX1284" s="113"/>
      <c r="BY1284" s="113"/>
      <c r="BZ1284" s="112"/>
      <c r="CA1284" s="112"/>
      <c r="CB1284" s="112"/>
      <c r="CC1284" s="112"/>
      <c r="CD1284" s="112"/>
    </row>
    <row r="1285" spans="1:82" s="114" customFormat="1">
      <c r="A1285" s="116"/>
      <c r="B1285" s="116"/>
      <c r="C1285" s="135"/>
      <c r="D1285" s="134"/>
      <c r="E1285" s="116"/>
      <c r="F1285" s="116"/>
      <c r="G1285" s="116"/>
      <c r="H1285" s="116"/>
      <c r="I1285" s="133"/>
      <c r="J1285" s="132"/>
      <c r="K1285" s="112"/>
      <c r="L1285" s="116"/>
      <c r="M1285" s="116"/>
      <c r="N1285" s="116"/>
      <c r="O1285" s="116"/>
      <c r="P1285" s="131"/>
      <c r="Q1285" s="131"/>
      <c r="R1285" s="131"/>
      <c r="S1285" s="130"/>
      <c r="T1285" s="130"/>
      <c r="U1285" s="130"/>
      <c r="V1285" s="130"/>
      <c r="W1285" s="130"/>
      <c r="X1285" s="130"/>
      <c r="Y1285" s="129"/>
      <c r="Z1285" s="112"/>
      <c r="AA1285" s="116"/>
      <c r="AB1285" s="128"/>
      <c r="AC1285" s="116"/>
      <c r="AD1285" s="116"/>
      <c r="AE1285" s="116"/>
      <c r="AF1285" s="116"/>
      <c r="AG1285" s="127"/>
      <c r="AH1285" s="126"/>
      <c r="AI1285" s="125"/>
      <c r="AJ1285" s="124"/>
      <c r="AK1285" s="116"/>
      <c r="AL1285" s="123"/>
      <c r="AM1285" s="116"/>
      <c r="AN1285" s="116"/>
      <c r="AO1285" s="122"/>
      <c r="AP1285" s="119"/>
      <c r="AQ1285" s="116"/>
      <c r="AR1285" s="116"/>
      <c r="AS1285" s="121"/>
      <c r="AT1285" s="120"/>
      <c r="AU1285" s="116"/>
      <c r="AV1285" s="116"/>
      <c r="AW1285" s="119"/>
      <c r="AX1285" s="118"/>
      <c r="AY1285" s="118"/>
      <c r="AZ1285" s="118"/>
      <c r="BA1285" s="118"/>
      <c r="BB1285" s="118"/>
      <c r="BC1285" s="118"/>
      <c r="BD1285" s="118"/>
      <c r="BE1285" s="118"/>
      <c r="BF1285" s="118"/>
      <c r="BG1285" s="118"/>
      <c r="BH1285" s="118"/>
      <c r="BI1285" s="118"/>
      <c r="BJ1285" s="117"/>
      <c r="BK1285" s="116"/>
      <c r="BL1285" s="116"/>
      <c r="BM1285" s="116"/>
      <c r="BN1285" s="116"/>
      <c r="BO1285" s="116"/>
      <c r="BP1285" s="116"/>
      <c r="BQ1285" s="116"/>
      <c r="BR1285" s="116"/>
      <c r="BS1285" s="116"/>
      <c r="BT1285" s="115"/>
      <c r="BU1285" s="116"/>
      <c r="BW1285" s="112"/>
      <c r="BX1285" s="113"/>
      <c r="BY1285" s="113"/>
      <c r="BZ1285" s="112"/>
      <c r="CA1285" s="112"/>
      <c r="CB1285" s="112"/>
      <c r="CC1285" s="112"/>
      <c r="CD1285" s="112"/>
    </row>
    <row r="1286" spans="1:82" s="114" customFormat="1">
      <c r="A1286" s="116"/>
      <c r="B1286" s="116"/>
      <c r="C1286" s="135"/>
      <c r="D1286" s="134"/>
      <c r="E1286" s="116"/>
      <c r="F1286" s="116"/>
      <c r="G1286" s="116"/>
      <c r="H1286" s="116"/>
      <c r="I1286" s="133"/>
      <c r="J1286" s="132"/>
      <c r="K1286" s="112"/>
      <c r="L1286" s="116"/>
      <c r="M1286" s="116"/>
      <c r="N1286" s="116"/>
      <c r="O1286" s="116"/>
      <c r="P1286" s="131"/>
      <c r="Q1286" s="131"/>
      <c r="R1286" s="131"/>
      <c r="S1286" s="130"/>
      <c r="T1286" s="130"/>
      <c r="U1286" s="130"/>
      <c r="V1286" s="130"/>
      <c r="W1286" s="130"/>
      <c r="X1286" s="130"/>
      <c r="Y1286" s="129"/>
      <c r="Z1286" s="112"/>
      <c r="AA1286" s="116"/>
      <c r="AB1286" s="128"/>
      <c r="AC1286" s="116"/>
      <c r="AD1286" s="116"/>
      <c r="AE1286" s="116"/>
      <c r="AF1286" s="116"/>
      <c r="AG1286" s="127"/>
      <c r="AH1286" s="126"/>
      <c r="AI1286" s="125"/>
      <c r="AJ1286" s="124"/>
      <c r="AK1286" s="116"/>
      <c r="AL1286" s="123"/>
      <c r="AM1286" s="116"/>
      <c r="AN1286" s="116"/>
      <c r="AO1286" s="122"/>
      <c r="AP1286" s="119"/>
      <c r="AQ1286" s="116"/>
      <c r="AR1286" s="116"/>
      <c r="AS1286" s="121"/>
      <c r="AT1286" s="120"/>
      <c r="AU1286" s="116"/>
      <c r="AV1286" s="116"/>
      <c r="AW1286" s="119"/>
      <c r="AX1286" s="118"/>
      <c r="AY1286" s="118"/>
      <c r="AZ1286" s="118"/>
      <c r="BA1286" s="118"/>
      <c r="BB1286" s="118"/>
      <c r="BC1286" s="118"/>
      <c r="BD1286" s="118"/>
      <c r="BE1286" s="118"/>
      <c r="BF1286" s="118"/>
      <c r="BG1286" s="118"/>
      <c r="BH1286" s="118"/>
      <c r="BI1286" s="118"/>
      <c r="BJ1286" s="117"/>
      <c r="BK1286" s="116"/>
      <c r="BL1286" s="116"/>
      <c r="BM1286" s="116"/>
      <c r="BN1286" s="116"/>
      <c r="BO1286" s="116"/>
      <c r="BP1286" s="116"/>
      <c r="BQ1286" s="116"/>
      <c r="BR1286" s="116"/>
      <c r="BS1286" s="116"/>
      <c r="BT1286" s="115"/>
      <c r="BU1286" s="116"/>
      <c r="BW1286" s="112"/>
      <c r="BX1286" s="113"/>
      <c r="BY1286" s="113"/>
      <c r="BZ1286" s="112"/>
      <c r="CA1286" s="112"/>
      <c r="CB1286" s="112"/>
      <c r="CC1286" s="112"/>
      <c r="CD1286" s="112"/>
    </row>
    <row r="1287" spans="1:82" s="114" customFormat="1">
      <c r="A1287" s="116"/>
      <c r="B1287" s="116"/>
      <c r="C1287" s="135"/>
      <c r="D1287" s="134"/>
      <c r="E1287" s="116"/>
      <c r="F1287" s="116"/>
      <c r="G1287" s="116"/>
      <c r="H1287" s="116"/>
      <c r="I1287" s="133"/>
      <c r="J1287" s="132"/>
      <c r="K1287" s="112"/>
      <c r="L1287" s="116"/>
      <c r="M1287" s="116"/>
      <c r="N1287" s="116"/>
      <c r="O1287" s="116"/>
      <c r="P1287" s="131"/>
      <c r="Q1287" s="131"/>
      <c r="R1287" s="131"/>
      <c r="S1287" s="130"/>
      <c r="T1287" s="130"/>
      <c r="U1287" s="130"/>
      <c r="V1287" s="130"/>
      <c r="W1287" s="130"/>
      <c r="X1287" s="130"/>
      <c r="Y1287" s="129"/>
      <c r="Z1287" s="112"/>
      <c r="AA1287" s="116"/>
      <c r="AB1287" s="128"/>
      <c r="AC1287" s="116"/>
      <c r="AD1287" s="116"/>
      <c r="AE1287" s="116"/>
      <c r="AF1287" s="116"/>
      <c r="AG1287" s="127"/>
      <c r="AH1287" s="126"/>
      <c r="AI1287" s="125"/>
      <c r="AJ1287" s="124"/>
      <c r="AK1287" s="116"/>
      <c r="AL1287" s="123"/>
      <c r="AM1287" s="116"/>
      <c r="AN1287" s="116"/>
      <c r="AO1287" s="122"/>
      <c r="AP1287" s="119"/>
      <c r="AQ1287" s="116"/>
      <c r="AR1287" s="116"/>
      <c r="AS1287" s="121"/>
      <c r="AT1287" s="120"/>
      <c r="AU1287" s="116"/>
      <c r="AV1287" s="116"/>
      <c r="AW1287" s="119"/>
      <c r="AX1287" s="118"/>
      <c r="AY1287" s="118"/>
      <c r="AZ1287" s="118"/>
      <c r="BA1287" s="118"/>
      <c r="BB1287" s="118"/>
      <c r="BC1287" s="118"/>
      <c r="BD1287" s="118"/>
      <c r="BE1287" s="118"/>
      <c r="BF1287" s="118"/>
      <c r="BG1287" s="118"/>
      <c r="BH1287" s="118"/>
      <c r="BI1287" s="118"/>
      <c r="BJ1287" s="117"/>
      <c r="BK1287" s="116"/>
      <c r="BL1287" s="116"/>
      <c r="BM1287" s="116"/>
      <c r="BN1287" s="116"/>
      <c r="BO1287" s="116"/>
      <c r="BP1287" s="116"/>
      <c r="BQ1287" s="116"/>
      <c r="BR1287" s="116"/>
      <c r="BS1287" s="116"/>
      <c r="BT1287" s="115"/>
      <c r="BU1287" s="116"/>
      <c r="BW1287" s="112"/>
      <c r="BX1287" s="113"/>
      <c r="BY1287" s="113"/>
      <c r="BZ1287" s="112"/>
      <c r="CA1287" s="112"/>
      <c r="CB1287" s="112"/>
      <c r="CC1287" s="112"/>
      <c r="CD1287" s="112"/>
    </row>
    <row r="1288" spans="1:82" s="114" customFormat="1">
      <c r="A1288" s="116"/>
      <c r="B1288" s="116"/>
      <c r="C1288" s="135"/>
      <c r="D1288" s="134"/>
      <c r="E1288" s="116"/>
      <c r="F1288" s="116"/>
      <c r="G1288" s="116"/>
      <c r="H1288" s="116"/>
      <c r="I1288" s="133"/>
      <c r="J1288" s="132"/>
      <c r="K1288" s="112"/>
      <c r="L1288" s="116"/>
      <c r="M1288" s="116"/>
      <c r="N1288" s="116"/>
      <c r="O1288" s="116"/>
      <c r="P1288" s="131"/>
      <c r="Q1288" s="131"/>
      <c r="R1288" s="131"/>
      <c r="S1288" s="130"/>
      <c r="T1288" s="130"/>
      <c r="U1288" s="130"/>
      <c r="V1288" s="130"/>
      <c r="W1288" s="130"/>
      <c r="X1288" s="130"/>
      <c r="Y1288" s="129"/>
      <c r="Z1288" s="112"/>
      <c r="AA1288" s="116"/>
      <c r="AB1288" s="128"/>
      <c r="AC1288" s="116"/>
      <c r="AD1288" s="116"/>
      <c r="AE1288" s="116"/>
      <c r="AF1288" s="116"/>
      <c r="AG1288" s="127"/>
      <c r="AH1288" s="126"/>
      <c r="AI1288" s="125"/>
      <c r="AJ1288" s="124"/>
      <c r="AK1288" s="116"/>
      <c r="AL1288" s="123"/>
      <c r="AM1288" s="116"/>
      <c r="AN1288" s="116"/>
      <c r="AO1288" s="122"/>
      <c r="AP1288" s="119"/>
      <c r="AQ1288" s="116"/>
      <c r="AR1288" s="116"/>
      <c r="AS1288" s="121"/>
      <c r="AT1288" s="120"/>
      <c r="AU1288" s="116"/>
      <c r="AV1288" s="116"/>
      <c r="AW1288" s="119"/>
      <c r="AX1288" s="118"/>
      <c r="AY1288" s="118"/>
      <c r="AZ1288" s="118"/>
      <c r="BA1288" s="118"/>
      <c r="BB1288" s="118"/>
      <c r="BC1288" s="118"/>
      <c r="BD1288" s="118"/>
      <c r="BE1288" s="118"/>
      <c r="BF1288" s="118"/>
      <c r="BG1288" s="118"/>
      <c r="BH1288" s="118"/>
      <c r="BI1288" s="118"/>
      <c r="BJ1288" s="117"/>
      <c r="BK1288" s="116"/>
      <c r="BL1288" s="116"/>
      <c r="BM1288" s="116"/>
      <c r="BN1288" s="116"/>
      <c r="BO1288" s="116"/>
      <c r="BP1288" s="116"/>
      <c r="BQ1288" s="116"/>
      <c r="BR1288" s="116"/>
      <c r="BS1288" s="116"/>
      <c r="BT1288" s="115"/>
      <c r="BU1288" s="116"/>
      <c r="BW1288" s="112"/>
      <c r="BX1288" s="113"/>
      <c r="BY1288" s="113"/>
      <c r="BZ1288" s="112"/>
      <c r="CA1288" s="112"/>
      <c r="CB1288" s="112"/>
      <c r="CC1288" s="112"/>
      <c r="CD1288" s="112"/>
    </row>
    <row r="1289" spans="1:82" s="114" customFormat="1">
      <c r="A1289" s="116"/>
      <c r="B1289" s="116"/>
      <c r="C1289" s="135"/>
      <c r="D1289" s="134"/>
      <c r="E1289" s="116"/>
      <c r="F1289" s="116"/>
      <c r="G1289" s="116"/>
      <c r="H1289" s="116"/>
      <c r="I1289" s="133"/>
      <c r="J1289" s="132"/>
      <c r="K1289" s="112"/>
      <c r="L1289" s="116"/>
      <c r="M1289" s="116"/>
      <c r="N1289" s="116"/>
      <c r="O1289" s="116"/>
      <c r="P1289" s="131"/>
      <c r="Q1289" s="131"/>
      <c r="R1289" s="131"/>
      <c r="S1289" s="130"/>
      <c r="T1289" s="130"/>
      <c r="U1289" s="130"/>
      <c r="V1289" s="130"/>
      <c r="W1289" s="130"/>
      <c r="X1289" s="130"/>
      <c r="Y1289" s="129"/>
      <c r="Z1289" s="112"/>
      <c r="AA1289" s="116"/>
      <c r="AB1289" s="128"/>
      <c r="AC1289" s="116"/>
      <c r="AD1289" s="116"/>
      <c r="AE1289" s="116"/>
      <c r="AF1289" s="116"/>
      <c r="AG1289" s="127"/>
      <c r="AH1289" s="126"/>
      <c r="AI1289" s="125"/>
      <c r="AJ1289" s="124"/>
      <c r="AK1289" s="116"/>
      <c r="AL1289" s="123"/>
      <c r="AM1289" s="116"/>
      <c r="AN1289" s="116"/>
      <c r="AO1289" s="122"/>
      <c r="AP1289" s="119"/>
      <c r="AQ1289" s="116"/>
      <c r="AR1289" s="116"/>
      <c r="AS1289" s="121"/>
      <c r="AT1289" s="120"/>
      <c r="AU1289" s="116"/>
      <c r="AV1289" s="116"/>
      <c r="AW1289" s="119"/>
      <c r="AX1289" s="118"/>
      <c r="AY1289" s="118"/>
      <c r="AZ1289" s="118"/>
      <c r="BA1289" s="118"/>
      <c r="BB1289" s="118"/>
      <c r="BC1289" s="118"/>
      <c r="BD1289" s="118"/>
      <c r="BE1289" s="118"/>
      <c r="BF1289" s="118"/>
      <c r="BG1289" s="118"/>
      <c r="BH1289" s="118"/>
      <c r="BI1289" s="118"/>
      <c r="BJ1289" s="117"/>
      <c r="BK1289" s="116"/>
      <c r="BL1289" s="116"/>
      <c r="BM1289" s="116"/>
      <c r="BN1289" s="116"/>
      <c r="BO1289" s="116"/>
      <c r="BP1289" s="116"/>
      <c r="BQ1289" s="116"/>
      <c r="BR1289" s="116"/>
      <c r="BS1289" s="116"/>
      <c r="BT1289" s="115"/>
      <c r="BU1289" s="116"/>
      <c r="BW1289" s="112"/>
      <c r="BX1289" s="113"/>
      <c r="BY1289" s="113"/>
      <c r="BZ1289" s="112"/>
      <c r="CA1289" s="112"/>
      <c r="CB1289" s="112"/>
      <c r="CC1289" s="112"/>
      <c r="CD1289" s="112"/>
    </row>
    <row r="1290" spans="1:82" s="114" customFormat="1">
      <c r="A1290" s="116"/>
      <c r="B1290" s="116"/>
      <c r="C1290" s="135"/>
      <c r="D1290" s="134"/>
      <c r="E1290" s="116"/>
      <c r="F1290" s="116"/>
      <c r="G1290" s="116"/>
      <c r="H1290" s="116"/>
      <c r="I1290" s="133"/>
      <c r="J1290" s="132"/>
      <c r="K1290" s="112"/>
      <c r="L1290" s="116"/>
      <c r="M1290" s="116"/>
      <c r="N1290" s="116"/>
      <c r="O1290" s="116"/>
      <c r="P1290" s="131"/>
      <c r="Q1290" s="131"/>
      <c r="R1290" s="131"/>
      <c r="S1290" s="130"/>
      <c r="T1290" s="130"/>
      <c r="U1290" s="130"/>
      <c r="V1290" s="130"/>
      <c r="W1290" s="130"/>
      <c r="X1290" s="130"/>
      <c r="Y1290" s="129"/>
      <c r="Z1290" s="112"/>
      <c r="AA1290" s="116"/>
      <c r="AB1290" s="128"/>
      <c r="AC1290" s="116"/>
      <c r="AD1290" s="116"/>
      <c r="AE1290" s="116"/>
      <c r="AF1290" s="116"/>
      <c r="AG1290" s="127"/>
      <c r="AH1290" s="126"/>
      <c r="AI1290" s="125"/>
      <c r="AJ1290" s="124"/>
      <c r="AK1290" s="116"/>
      <c r="AL1290" s="123"/>
      <c r="AM1290" s="116"/>
      <c r="AN1290" s="116"/>
      <c r="AO1290" s="122"/>
      <c r="AP1290" s="119"/>
      <c r="AQ1290" s="116"/>
      <c r="AR1290" s="116"/>
      <c r="AS1290" s="121"/>
      <c r="AT1290" s="120"/>
      <c r="AU1290" s="116"/>
      <c r="AV1290" s="116"/>
      <c r="AW1290" s="119"/>
      <c r="AX1290" s="118"/>
      <c r="AY1290" s="118"/>
      <c r="AZ1290" s="118"/>
      <c r="BA1290" s="118"/>
      <c r="BB1290" s="118"/>
      <c r="BC1290" s="118"/>
      <c r="BD1290" s="118"/>
      <c r="BE1290" s="118"/>
      <c r="BF1290" s="118"/>
      <c r="BG1290" s="118"/>
      <c r="BH1290" s="118"/>
      <c r="BI1290" s="118"/>
      <c r="BJ1290" s="117"/>
      <c r="BK1290" s="116"/>
      <c r="BL1290" s="116"/>
      <c r="BM1290" s="116"/>
      <c r="BN1290" s="116"/>
      <c r="BO1290" s="116"/>
      <c r="BP1290" s="116"/>
      <c r="BQ1290" s="116"/>
      <c r="BR1290" s="116"/>
      <c r="BS1290" s="116"/>
      <c r="BT1290" s="115"/>
      <c r="BU1290" s="116"/>
      <c r="BW1290" s="112"/>
      <c r="BX1290" s="113"/>
      <c r="BY1290" s="113"/>
      <c r="BZ1290" s="112"/>
      <c r="CA1290" s="112"/>
      <c r="CB1290" s="112"/>
      <c r="CC1290" s="112"/>
      <c r="CD1290" s="112"/>
    </row>
    <row r="1291" spans="1:82" s="114" customFormat="1">
      <c r="A1291" s="116"/>
      <c r="B1291" s="116"/>
      <c r="C1291" s="135"/>
      <c r="D1291" s="134"/>
      <c r="E1291" s="116"/>
      <c r="F1291" s="116"/>
      <c r="G1291" s="116"/>
      <c r="H1291" s="116"/>
      <c r="I1291" s="133"/>
      <c r="J1291" s="132"/>
      <c r="K1291" s="112"/>
      <c r="L1291" s="116"/>
      <c r="M1291" s="116"/>
      <c r="N1291" s="116"/>
      <c r="O1291" s="116"/>
      <c r="P1291" s="131"/>
      <c r="Q1291" s="131"/>
      <c r="R1291" s="131"/>
      <c r="S1291" s="130"/>
      <c r="T1291" s="130"/>
      <c r="U1291" s="130"/>
      <c r="V1291" s="130"/>
      <c r="W1291" s="130"/>
      <c r="X1291" s="130"/>
      <c r="Y1291" s="129"/>
      <c r="Z1291" s="112"/>
      <c r="AA1291" s="116"/>
      <c r="AB1291" s="128"/>
      <c r="AC1291" s="116"/>
      <c r="AD1291" s="116"/>
      <c r="AE1291" s="116"/>
      <c r="AF1291" s="116"/>
      <c r="AG1291" s="127"/>
      <c r="AH1291" s="126"/>
      <c r="AI1291" s="125"/>
      <c r="AJ1291" s="124"/>
      <c r="AK1291" s="116"/>
      <c r="AL1291" s="123"/>
      <c r="AM1291" s="116"/>
      <c r="AN1291" s="116"/>
      <c r="AO1291" s="122"/>
      <c r="AP1291" s="119"/>
      <c r="AQ1291" s="116"/>
      <c r="AR1291" s="116"/>
      <c r="AS1291" s="121"/>
      <c r="AT1291" s="120"/>
      <c r="AU1291" s="116"/>
      <c r="AV1291" s="116"/>
      <c r="AW1291" s="119"/>
      <c r="AX1291" s="118"/>
      <c r="AY1291" s="118"/>
      <c r="AZ1291" s="118"/>
      <c r="BA1291" s="118"/>
      <c r="BB1291" s="118"/>
      <c r="BC1291" s="118"/>
      <c r="BD1291" s="118"/>
      <c r="BE1291" s="118"/>
      <c r="BF1291" s="118"/>
      <c r="BG1291" s="118"/>
      <c r="BH1291" s="118"/>
      <c r="BI1291" s="118"/>
      <c r="BJ1291" s="117"/>
      <c r="BK1291" s="116"/>
      <c r="BL1291" s="116"/>
      <c r="BM1291" s="116"/>
      <c r="BN1291" s="116"/>
      <c r="BO1291" s="116"/>
      <c r="BP1291" s="116"/>
      <c r="BQ1291" s="116"/>
      <c r="BR1291" s="116"/>
      <c r="BS1291" s="116"/>
      <c r="BT1291" s="115"/>
      <c r="BU1291" s="116"/>
      <c r="BW1291" s="112"/>
      <c r="BX1291" s="113"/>
      <c r="BY1291" s="113"/>
      <c r="BZ1291" s="112"/>
      <c r="CA1291" s="112"/>
      <c r="CB1291" s="112"/>
      <c r="CC1291" s="112"/>
      <c r="CD1291" s="112"/>
    </row>
    <row r="1292" spans="1:82" s="114" customFormat="1">
      <c r="A1292" s="116"/>
      <c r="B1292" s="116"/>
      <c r="C1292" s="135"/>
      <c r="D1292" s="134"/>
      <c r="E1292" s="116"/>
      <c r="F1292" s="116"/>
      <c r="G1292" s="116"/>
      <c r="H1292" s="116"/>
      <c r="I1292" s="133"/>
      <c r="J1292" s="132"/>
      <c r="K1292" s="112"/>
      <c r="L1292" s="116"/>
      <c r="M1292" s="116"/>
      <c r="N1292" s="116"/>
      <c r="O1292" s="116"/>
      <c r="P1292" s="131"/>
      <c r="Q1292" s="131"/>
      <c r="R1292" s="131"/>
      <c r="S1292" s="130"/>
      <c r="T1292" s="130"/>
      <c r="U1292" s="130"/>
      <c r="V1292" s="130"/>
      <c r="W1292" s="130"/>
      <c r="X1292" s="130"/>
      <c r="Y1292" s="129"/>
      <c r="Z1292" s="112"/>
      <c r="AA1292" s="116"/>
      <c r="AB1292" s="128"/>
      <c r="AC1292" s="116"/>
      <c r="AD1292" s="116"/>
      <c r="AE1292" s="116"/>
      <c r="AF1292" s="116"/>
      <c r="AG1292" s="127"/>
      <c r="AH1292" s="126"/>
      <c r="AI1292" s="125"/>
      <c r="AJ1292" s="124"/>
      <c r="AK1292" s="116"/>
      <c r="AL1292" s="123"/>
      <c r="AM1292" s="116"/>
      <c r="AN1292" s="116"/>
      <c r="AO1292" s="122"/>
      <c r="AP1292" s="119"/>
      <c r="AQ1292" s="116"/>
      <c r="AR1292" s="116"/>
      <c r="AS1292" s="121"/>
      <c r="AT1292" s="120"/>
      <c r="AU1292" s="116"/>
      <c r="AV1292" s="116"/>
      <c r="AW1292" s="119"/>
      <c r="AX1292" s="118"/>
      <c r="AY1292" s="118"/>
      <c r="AZ1292" s="118"/>
      <c r="BA1292" s="118"/>
      <c r="BB1292" s="118"/>
      <c r="BC1292" s="118"/>
      <c r="BD1292" s="118"/>
      <c r="BE1292" s="118"/>
      <c r="BF1292" s="118"/>
      <c r="BG1292" s="118"/>
      <c r="BH1292" s="118"/>
      <c r="BI1292" s="118"/>
      <c r="BJ1292" s="117"/>
      <c r="BK1292" s="116"/>
      <c r="BL1292" s="116"/>
      <c r="BM1292" s="116"/>
      <c r="BN1292" s="116"/>
      <c r="BO1292" s="116"/>
      <c r="BP1292" s="116"/>
      <c r="BQ1292" s="116"/>
      <c r="BR1292" s="116"/>
      <c r="BS1292" s="116"/>
      <c r="BT1292" s="115"/>
      <c r="BU1292" s="116"/>
      <c r="BW1292" s="112"/>
      <c r="BX1292" s="113"/>
      <c r="BY1292" s="113"/>
      <c r="BZ1292" s="112"/>
      <c r="CA1292" s="112"/>
      <c r="CB1292" s="112"/>
      <c r="CC1292" s="112"/>
      <c r="CD1292" s="112"/>
    </row>
    <row r="1293" spans="1:82" s="114" customFormat="1">
      <c r="A1293" s="116"/>
      <c r="B1293" s="116"/>
      <c r="C1293" s="135"/>
      <c r="D1293" s="134"/>
      <c r="E1293" s="116"/>
      <c r="F1293" s="116"/>
      <c r="G1293" s="116"/>
      <c r="H1293" s="116"/>
      <c r="I1293" s="133"/>
      <c r="J1293" s="132"/>
      <c r="K1293" s="112"/>
      <c r="L1293" s="116"/>
      <c r="M1293" s="116"/>
      <c r="N1293" s="116"/>
      <c r="O1293" s="116"/>
      <c r="P1293" s="131"/>
      <c r="Q1293" s="131"/>
      <c r="R1293" s="131"/>
      <c r="S1293" s="130"/>
      <c r="T1293" s="130"/>
      <c r="U1293" s="130"/>
      <c r="V1293" s="130"/>
      <c r="W1293" s="130"/>
      <c r="X1293" s="130"/>
      <c r="Y1293" s="129"/>
      <c r="Z1293" s="112"/>
      <c r="AA1293" s="116"/>
      <c r="AB1293" s="128"/>
      <c r="AC1293" s="116"/>
      <c r="AD1293" s="116"/>
      <c r="AE1293" s="116"/>
      <c r="AF1293" s="116"/>
      <c r="AG1293" s="127"/>
      <c r="AH1293" s="126"/>
      <c r="AI1293" s="125"/>
      <c r="AJ1293" s="124"/>
      <c r="AK1293" s="116"/>
      <c r="AL1293" s="123"/>
      <c r="AM1293" s="116"/>
      <c r="AN1293" s="116"/>
      <c r="AO1293" s="122"/>
      <c r="AP1293" s="119"/>
      <c r="AQ1293" s="116"/>
      <c r="AR1293" s="116"/>
      <c r="AS1293" s="121"/>
      <c r="AT1293" s="120"/>
      <c r="AU1293" s="116"/>
      <c r="AV1293" s="116"/>
      <c r="AW1293" s="119"/>
      <c r="AX1293" s="118"/>
      <c r="AY1293" s="118"/>
      <c r="AZ1293" s="118"/>
      <c r="BA1293" s="118"/>
      <c r="BB1293" s="118"/>
      <c r="BC1293" s="118"/>
      <c r="BD1293" s="118"/>
      <c r="BE1293" s="118"/>
      <c r="BF1293" s="118"/>
      <c r="BG1293" s="118"/>
      <c r="BH1293" s="118"/>
      <c r="BI1293" s="118"/>
      <c r="BJ1293" s="117"/>
      <c r="BK1293" s="116"/>
      <c r="BL1293" s="116"/>
      <c r="BM1293" s="116"/>
      <c r="BN1293" s="116"/>
      <c r="BO1293" s="116"/>
      <c r="BP1293" s="116"/>
      <c r="BQ1293" s="116"/>
      <c r="BR1293" s="116"/>
      <c r="BS1293" s="116"/>
      <c r="BT1293" s="115"/>
      <c r="BU1293" s="116"/>
      <c r="BW1293" s="112"/>
      <c r="BX1293" s="113"/>
      <c r="BY1293" s="113"/>
      <c r="BZ1293" s="112"/>
      <c r="CA1293" s="112"/>
      <c r="CB1293" s="112"/>
      <c r="CC1293" s="112"/>
      <c r="CD1293" s="112"/>
    </row>
    <row r="1294" spans="1:82" s="114" customFormat="1">
      <c r="A1294" s="116"/>
      <c r="B1294" s="116"/>
      <c r="C1294" s="135"/>
      <c r="D1294" s="134"/>
      <c r="E1294" s="116"/>
      <c r="F1294" s="116"/>
      <c r="G1294" s="116"/>
      <c r="H1294" s="116"/>
      <c r="I1294" s="133"/>
      <c r="J1294" s="132"/>
      <c r="K1294" s="112"/>
      <c r="L1294" s="116"/>
      <c r="M1294" s="116"/>
      <c r="N1294" s="116"/>
      <c r="O1294" s="116"/>
      <c r="P1294" s="131"/>
      <c r="Q1294" s="131"/>
      <c r="R1294" s="131"/>
      <c r="S1294" s="130"/>
      <c r="T1294" s="130"/>
      <c r="U1294" s="130"/>
      <c r="V1294" s="130"/>
      <c r="W1294" s="130"/>
      <c r="X1294" s="130"/>
      <c r="Y1294" s="129"/>
      <c r="Z1294" s="112"/>
      <c r="AA1294" s="116"/>
      <c r="AB1294" s="128"/>
      <c r="AC1294" s="116"/>
      <c r="AD1294" s="116"/>
      <c r="AE1294" s="116"/>
      <c r="AF1294" s="116"/>
      <c r="AG1294" s="127"/>
      <c r="AH1294" s="126"/>
      <c r="AI1294" s="125"/>
      <c r="AJ1294" s="124"/>
      <c r="AK1294" s="116"/>
      <c r="AL1294" s="123"/>
      <c r="AM1294" s="116"/>
      <c r="AN1294" s="116"/>
      <c r="AO1294" s="122"/>
      <c r="AP1294" s="119"/>
      <c r="AQ1294" s="116"/>
      <c r="AR1294" s="116"/>
      <c r="AS1294" s="121"/>
      <c r="AT1294" s="120"/>
      <c r="AU1294" s="116"/>
      <c r="AV1294" s="116"/>
      <c r="AW1294" s="119"/>
      <c r="AX1294" s="118"/>
      <c r="AY1294" s="118"/>
      <c r="AZ1294" s="118"/>
      <c r="BA1294" s="118"/>
      <c r="BB1294" s="118"/>
      <c r="BC1294" s="118"/>
      <c r="BD1294" s="118"/>
      <c r="BE1294" s="118"/>
      <c r="BF1294" s="118"/>
      <c r="BG1294" s="118"/>
      <c r="BH1294" s="118"/>
      <c r="BI1294" s="118"/>
      <c r="BJ1294" s="117"/>
      <c r="BK1294" s="116"/>
      <c r="BL1294" s="116"/>
      <c r="BM1294" s="116"/>
      <c r="BN1294" s="116"/>
      <c r="BO1294" s="116"/>
      <c r="BP1294" s="116"/>
      <c r="BQ1294" s="116"/>
      <c r="BR1294" s="116"/>
      <c r="BS1294" s="116"/>
      <c r="BT1294" s="115"/>
      <c r="BU1294" s="116"/>
      <c r="BW1294" s="112"/>
      <c r="BX1294" s="113"/>
      <c r="BY1294" s="113"/>
      <c r="BZ1294" s="112"/>
      <c r="CA1294" s="112"/>
      <c r="CB1294" s="112"/>
      <c r="CC1294" s="112"/>
      <c r="CD1294" s="112"/>
    </row>
    <row r="1295" spans="1:82" s="114" customFormat="1">
      <c r="A1295" s="116"/>
      <c r="B1295" s="116"/>
      <c r="C1295" s="135"/>
      <c r="D1295" s="134"/>
      <c r="E1295" s="116"/>
      <c r="F1295" s="116"/>
      <c r="G1295" s="116"/>
      <c r="H1295" s="116"/>
      <c r="I1295" s="133"/>
      <c r="J1295" s="132"/>
      <c r="K1295" s="112"/>
      <c r="L1295" s="116"/>
      <c r="M1295" s="116"/>
      <c r="N1295" s="116"/>
      <c r="O1295" s="116"/>
      <c r="P1295" s="131"/>
      <c r="Q1295" s="131"/>
      <c r="R1295" s="131"/>
      <c r="S1295" s="130"/>
      <c r="T1295" s="130"/>
      <c r="U1295" s="130"/>
      <c r="V1295" s="130"/>
      <c r="W1295" s="130"/>
      <c r="X1295" s="130"/>
      <c r="Y1295" s="129"/>
      <c r="Z1295" s="112"/>
      <c r="AA1295" s="116"/>
      <c r="AB1295" s="128"/>
      <c r="AC1295" s="116"/>
      <c r="AD1295" s="116"/>
      <c r="AE1295" s="116"/>
      <c r="AF1295" s="116"/>
      <c r="AG1295" s="127"/>
      <c r="AH1295" s="126"/>
      <c r="AI1295" s="125"/>
      <c r="AJ1295" s="124"/>
      <c r="AK1295" s="116"/>
      <c r="AL1295" s="123"/>
      <c r="AM1295" s="116"/>
      <c r="AN1295" s="116"/>
      <c r="AO1295" s="122"/>
      <c r="AP1295" s="119"/>
      <c r="AQ1295" s="116"/>
      <c r="AR1295" s="116"/>
      <c r="AS1295" s="121"/>
      <c r="AT1295" s="120"/>
      <c r="AU1295" s="116"/>
      <c r="AV1295" s="116"/>
      <c r="AW1295" s="119"/>
      <c r="AX1295" s="118"/>
      <c r="AY1295" s="118"/>
      <c r="AZ1295" s="118"/>
      <c r="BA1295" s="118"/>
      <c r="BB1295" s="118"/>
      <c r="BC1295" s="118"/>
      <c r="BD1295" s="118"/>
      <c r="BE1295" s="118"/>
      <c r="BF1295" s="118"/>
      <c r="BG1295" s="118"/>
      <c r="BH1295" s="118"/>
      <c r="BI1295" s="118"/>
      <c r="BJ1295" s="117"/>
      <c r="BK1295" s="116"/>
      <c r="BL1295" s="116"/>
      <c r="BM1295" s="116"/>
      <c r="BN1295" s="116"/>
      <c r="BO1295" s="116"/>
      <c r="BP1295" s="116"/>
      <c r="BQ1295" s="116"/>
      <c r="BR1295" s="116"/>
      <c r="BS1295" s="116"/>
      <c r="BT1295" s="115"/>
      <c r="BU1295" s="116"/>
      <c r="BW1295" s="112"/>
      <c r="BX1295" s="113"/>
      <c r="BY1295" s="113"/>
      <c r="BZ1295" s="112"/>
      <c r="CA1295" s="112"/>
      <c r="CB1295" s="112"/>
      <c r="CC1295" s="112"/>
      <c r="CD1295" s="112"/>
    </row>
    <row r="1296" spans="1:82" s="114" customFormat="1">
      <c r="A1296" s="116"/>
      <c r="B1296" s="116"/>
      <c r="C1296" s="135"/>
      <c r="D1296" s="134"/>
      <c r="E1296" s="116"/>
      <c r="F1296" s="116"/>
      <c r="G1296" s="116"/>
      <c r="H1296" s="116"/>
      <c r="I1296" s="133"/>
      <c r="J1296" s="132"/>
      <c r="K1296" s="112"/>
      <c r="L1296" s="116"/>
      <c r="M1296" s="116"/>
      <c r="N1296" s="116"/>
      <c r="O1296" s="116"/>
      <c r="P1296" s="131"/>
      <c r="Q1296" s="131"/>
      <c r="R1296" s="131"/>
      <c r="S1296" s="130"/>
      <c r="T1296" s="130"/>
      <c r="U1296" s="130"/>
      <c r="V1296" s="130"/>
      <c r="W1296" s="130"/>
      <c r="X1296" s="130"/>
      <c r="Y1296" s="129"/>
      <c r="Z1296" s="112"/>
      <c r="AA1296" s="116"/>
      <c r="AB1296" s="128"/>
      <c r="AC1296" s="116"/>
      <c r="AD1296" s="116"/>
      <c r="AE1296" s="116"/>
      <c r="AF1296" s="116"/>
      <c r="AG1296" s="127"/>
      <c r="AH1296" s="126"/>
      <c r="AI1296" s="125"/>
      <c r="AJ1296" s="124"/>
      <c r="AK1296" s="116"/>
      <c r="AL1296" s="123"/>
      <c r="AM1296" s="116"/>
      <c r="AN1296" s="116"/>
      <c r="AO1296" s="122"/>
      <c r="AP1296" s="119"/>
      <c r="AQ1296" s="116"/>
      <c r="AR1296" s="116"/>
      <c r="AS1296" s="121"/>
      <c r="AT1296" s="120"/>
      <c r="AU1296" s="116"/>
      <c r="AV1296" s="116"/>
      <c r="AW1296" s="119"/>
      <c r="AX1296" s="118"/>
      <c r="AY1296" s="118"/>
      <c r="AZ1296" s="118"/>
      <c r="BA1296" s="118"/>
      <c r="BB1296" s="118"/>
      <c r="BC1296" s="118"/>
      <c r="BD1296" s="118"/>
      <c r="BE1296" s="118"/>
      <c r="BF1296" s="118"/>
      <c r="BG1296" s="118"/>
      <c r="BH1296" s="118"/>
      <c r="BI1296" s="118"/>
      <c r="BJ1296" s="117"/>
      <c r="BK1296" s="116"/>
      <c r="BL1296" s="116"/>
      <c r="BM1296" s="116"/>
      <c r="BN1296" s="116"/>
      <c r="BO1296" s="116"/>
      <c r="BP1296" s="116"/>
      <c r="BQ1296" s="116"/>
      <c r="BR1296" s="116"/>
      <c r="BS1296" s="116"/>
      <c r="BT1296" s="115"/>
      <c r="BU1296" s="116"/>
      <c r="BW1296" s="112"/>
      <c r="BX1296" s="113"/>
      <c r="BY1296" s="113"/>
      <c r="BZ1296" s="112"/>
      <c r="CA1296" s="112"/>
      <c r="CB1296" s="112"/>
      <c r="CC1296" s="112"/>
      <c r="CD1296" s="112"/>
    </row>
    <row r="1297" spans="1:82" s="114" customFormat="1">
      <c r="A1297" s="116"/>
      <c r="B1297" s="116"/>
      <c r="C1297" s="135"/>
      <c r="D1297" s="134"/>
      <c r="E1297" s="116"/>
      <c r="F1297" s="116"/>
      <c r="G1297" s="116"/>
      <c r="H1297" s="116"/>
      <c r="I1297" s="133"/>
      <c r="J1297" s="132"/>
      <c r="K1297" s="112"/>
      <c r="L1297" s="116"/>
      <c r="M1297" s="116"/>
      <c r="N1297" s="116"/>
      <c r="O1297" s="116"/>
      <c r="P1297" s="131"/>
      <c r="Q1297" s="131"/>
      <c r="R1297" s="131"/>
      <c r="S1297" s="130"/>
      <c r="T1297" s="130"/>
      <c r="U1297" s="130"/>
      <c r="V1297" s="130"/>
      <c r="W1297" s="130"/>
      <c r="X1297" s="130"/>
      <c r="Y1297" s="129"/>
      <c r="Z1297" s="112"/>
      <c r="AA1297" s="116"/>
      <c r="AB1297" s="128"/>
      <c r="AC1297" s="116"/>
      <c r="AD1297" s="116"/>
      <c r="AE1297" s="116"/>
      <c r="AF1297" s="116"/>
      <c r="AG1297" s="127"/>
      <c r="AH1297" s="126"/>
      <c r="AI1297" s="125"/>
      <c r="AJ1297" s="124"/>
      <c r="AK1297" s="116"/>
      <c r="AL1297" s="123"/>
      <c r="AM1297" s="116"/>
      <c r="AN1297" s="116"/>
      <c r="AO1297" s="122"/>
      <c r="AP1297" s="119"/>
      <c r="AQ1297" s="116"/>
      <c r="AR1297" s="116"/>
      <c r="AS1297" s="121"/>
      <c r="AT1297" s="120"/>
      <c r="AU1297" s="116"/>
      <c r="AV1297" s="116"/>
      <c r="AW1297" s="119"/>
      <c r="AX1297" s="118"/>
      <c r="AY1297" s="118"/>
      <c r="AZ1297" s="118"/>
      <c r="BA1297" s="118"/>
      <c r="BB1297" s="118"/>
      <c r="BC1297" s="118"/>
      <c r="BD1297" s="118"/>
      <c r="BE1297" s="118"/>
      <c r="BF1297" s="118"/>
      <c r="BG1297" s="118"/>
      <c r="BH1297" s="118"/>
      <c r="BI1297" s="118"/>
      <c r="BJ1297" s="117"/>
      <c r="BK1297" s="116"/>
      <c r="BL1297" s="116"/>
      <c r="BM1297" s="116"/>
      <c r="BN1297" s="116"/>
      <c r="BO1297" s="116"/>
      <c r="BP1297" s="116"/>
      <c r="BQ1297" s="116"/>
      <c r="BR1297" s="116"/>
      <c r="BS1297" s="116"/>
      <c r="BT1297" s="115"/>
      <c r="BU1297" s="116"/>
      <c r="BW1297" s="112"/>
      <c r="BX1297" s="113"/>
      <c r="BY1297" s="113"/>
      <c r="BZ1297" s="112"/>
      <c r="CA1297" s="112"/>
      <c r="CB1297" s="112"/>
      <c r="CC1297" s="112"/>
      <c r="CD1297" s="112"/>
    </row>
    <row r="1298" spans="1:82" s="114" customFormat="1">
      <c r="A1298" s="116"/>
      <c r="B1298" s="116"/>
      <c r="C1298" s="135"/>
      <c r="D1298" s="134"/>
      <c r="E1298" s="116"/>
      <c r="F1298" s="116"/>
      <c r="G1298" s="116"/>
      <c r="H1298" s="116"/>
      <c r="I1298" s="133"/>
      <c r="J1298" s="132"/>
      <c r="K1298" s="112"/>
      <c r="L1298" s="116"/>
      <c r="M1298" s="116"/>
      <c r="N1298" s="116"/>
      <c r="O1298" s="116"/>
      <c r="P1298" s="131"/>
      <c r="Q1298" s="131"/>
      <c r="R1298" s="131"/>
      <c r="S1298" s="130"/>
      <c r="T1298" s="130"/>
      <c r="U1298" s="130"/>
      <c r="V1298" s="130"/>
      <c r="W1298" s="130"/>
      <c r="X1298" s="130"/>
      <c r="Y1298" s="129"/>
      <c r="Z1298" s="112"/>
      <c r="AA1298" s="116"/>
      <c r="AB1298" s="128"/>
      <c r="AC1298" s="116"/>
      <c r="AD1298" s="116"/>
      <c r="AE1298" s="116"/>
      <c r="AF1298" s="116"/>
      <c r="AG1298" s="127"/>
      <c r="AH1298" s="126"/>
      <c r="AI1298" s="125"/>
      <c r="AJ1298" s="124"/>
      <c r="AK1298" s="116"/>
      <c r="AL1298" s="123"/>
      <c r="AM1298" s="116"/>
      <c r="AN1298" s="116"/>
      <c r="AO1298" s="122"/>
      <c r="AP1298" s="119"/>
      <c r="AQ1298" s="116"/>
      <c r="AR1298" s="116"/>
      <c r="AS1298" s="121"/>
      <c r="AT1298" s="120"/>
      <c r="AU1298" s="116"/>
      <c r="AV1298" s="116"/>
      <c r="AW1298" s="119"/>
      <c r="AX1298" s="118"/>
      <c r="AY1298" s="118"/>
      <c r="AZ1298" s="118"/>
      <c r="BA1298" s="118"/>
      <c r="BB1298" s="118"/>
      <c r="BC1298" s="118"/>
      <c r="BD1298" s="118"/>
      <c r="BE1298" s="118"/>
      <c r="BF1298" s="118"/>
      <c r="BG1298" s="118"/>
      <c r="BH1298" s="118"/>
      <c r="BI1298" s="118"/>
      <c r="BJ1298" s="117"/>
      <c r="BK1298" s="116"/>
      <c r="BL1298" s="116"/>
      <c r="BM1298" s="116"/>
      <c r="BN1298" s="116"/>
      <c r="BO1298" s="116"/>
      <c r="BP1298" s="116"/>
      <c r="BQ1298" s="116"/>
      <c r="BR1298" s="116"/>
      <c r="BS1298" s="116"/>
      <c r="BT1298" s="115"/>
      <c r="BU1298" s="116"/>
      <c r="BW1298" s="112"/>
      <c r="BX1298" s="113"/>
      <c r="BY1298" s="113"/>
      <c r="BZ1298" s="112"/>
      <c r="CA1298" s="112"/>
      <c r="CB1298" s="112"/>
      <c r="CC1298" s="112"/>
      <c r="CD1298" s="112"/>
    </row>
    <row r="1299" spans="1:82" s="114" customFormat="1">
      <c r="A1299" s="116"/>
      <c r="B1299" s="116"/>
      <c r="C1299" s="135"/>
      <c r="D1299" s="134"/>
      <c r="E1299" s="116"/>
      <c r="F1299" s="116"/>
      <c r="G1299" s="116"/>
      <c r="H1299" s="116"/>
      <c r="I1299" s="133"/>
      <c r="J1299" s="132"/>
      <c r="K1299" s="112"/>
      <c r="L1299" s="116"/>
      <c r="M1299" s="116"/>
      <c r="N1299" s="116"/>
      <c r="O1299" s="116"/>
      <c r="P1299" s="131"/>
      <c r="Q1299" s="131"/>
      <c r="R1299" s="131"/>
      <c r="S1299" s="130"/>
      <c r="T1299" s="130"/>
      <c r="U1299" s="130"/>
      <c r="V1299" s="130"/>
      <c r="W1299" s="130"/>
      <c r="X1299" s="130"/>
      <c r="Y1299" s="129"/>
      <c r="Z1299" s="112"/>
      <c r="AA1299" s="116"/>
      <c r="AB1299" s="128"/>
      <c r="AC1299" s="116"/>
      <c r="AD1299" s="116"/>
      <c r="AE1299" s="116"/>
      <c r="AF1299" s="116"/>
      <c r="AG1299" s="127"/>
      <c r="AH1299" s="126"/>
      <c r="AI1299" s="125"/>
      <c r="AJ1299" s="124"/>
      <c r="AK1299" s="116"/>
      <c r="AL1299" s="123"/>
      <c r="AM1299" s="116"/>
      <c r="AN1299" s="116"/>
      <c r="AO1299" s="122"/>
      <c r="AP1299" s="119"/>
      <c r="AQ1299" s="116"/>
      <c r="AR1299" s="116"/>
      <c r="AS1299" s="121"/>
      <c r="AT1299" s="120"/>
      <c r="AU1299" s="116"/>
      <c r="AV1299" s="116"/>
      <c r="AW1299" s="119"/>
      <c r="AX1299" s="118"/>
      <c r="AY1299" s="118"/>
      <c r="AZ1299" s="118"/>
      <c r="BA1299" s="118"/>
      <c r="BB1299" s="118"/>
      <c r="BC1299" s="118"/>
      <c r="BD1299" s="118"/>
      <c r="BE1299" s="118"/>
      <c r="BF1299" s="118"/>
      <c r="BG1299" s="118"/>
      <c r="BH1299" s="118"/>
      <c r="BI1299" s="118"/>
      <c r="BJ1299" s="117"/>
      <c r="BK1299" s="116"/>
      <c r="BL1299" s="116"/>
      <c r="BM1299" s="116"/>
      <c r="BN1299" s="116"/>
      <c r="BO1299" s="116"/>
      <c r="BP1299" s="116"/>
      <c r="BQ1299" s="116"/>
      <c r="BR1299" s="116"/>
      <c r="BS1299" s="116"/>
      <c r="BT1299" s="115"/>
      <c r="BU1299" s="116"/>
      <c r="BW1299" s="112"/>
      <c r="BX1299" s="113"/>
      <c r="BY1299" s="113"/>
      <c r="BZ1299" s="112"/>
      <c r="CA1299" s="112"/>
      <c r="CB1299" s="112"/>
      <c r="CC1299" s="112"/>
      <c r="CD1299" s="112"/>
    </row>
    <row r="1300" spans="1:82" s="114" customFormat="1">
      <c r="A1300" s="116"/>
      <c r="B1300" s="116"/>
      <c r="C1300" s="135"/>
      <c r="D1300" s="134"/>
      <c r="E1300" s="116"/>
      <c r="F1300" s="116"/>
      <c r="G1300" s="116"/>
      <c r="H1300" s="116"/>
      <c r="I1300" s="133"/>
      <c r="J1300" s="132"/>
      <c r="K1300" s="112"/>
      <c r="L1300" s="116"/>
      <c r="M1300" s="116"/>
      <c r="N1300" s="116"/>
      <c r="O1300" s="116"/>
      <c r="P1300" s="131"/>
      <c r="Q1300" s="131"/>
      <c r="R1300" s="131"/>
      <c r="S1300" s="130"/>
      <c r="T1300" s="130"/>
      <c r="U1300" s="130"/>
      <c r="V1300" s="130"/>
      <c r="W1300" s="130"/>
      <c r="X1300" s="130"/>
      <c r="Y1300" s="129"/>
      <c r="Z1300" s="112"/>
      <c r="AA1300" s="116"/>
      <c r="AB1300" s="128"/>
      <c r="AC1300" s="116"/>
      <c r="AD1300" s="116"/>
      <c r="AE1300" s="116"/>
      <c r="AF1300" s="116"/>
      <c r="AG1300" s="127"/>
      <c r="AH1300" s="126"/>
      <c r="AI1300" s="125"/>
      <c r="AJ1300" s="124"/>
      <c r="AK1300" s="116"/>
      <c r="AL1300" s="123"/>
      <c r="AM1300" s="116"/>
      <c r="AN1300" s="116"/>
      <c r="AO1300" s="122"/>
      <c r="AP1300" s="119"/>
      <c r="AQ1300" s="116"/>
      <c r="AR1300" s="116"/>
      <c r="AS1300" s="121"/>
      <c r="AT1300" s="120"/>
      <c r="AU1300" s="116"/>
      <c r="AV1300" s="116"/>
      <c r="AW1300" s="119"/>
      <c r="AX1300" s="118"/>
      <c r="AY1300" s="118"/>
      <c r="AZ1300" s="118"/>
      <c r="BA1300" s="118"/>
      <c r="BB1300" s="118"/>
      <c r="BC1300" s="118"/>
      <c r="BD1300" s="118"/>
      <c r="BE1300" s="118"/>
      <c r="BF1300" s="118"/>
      <c r="BG1300" s="118"/>
      <c r="BH1300" s="118"/>
      <c r="BI1300" s="118"/>
      <c r="BJ1300" s="117"/>
      <c r="BK1300" s="116"/>
      <c r="BL1300" s="116"/>
      <c r="BM1300" s="116"/>
      <c r="BN1300" s="116"/>
      <c r="BO1300" s="116"/>
      <c r="BP1300" s="116"/>
      <c r="BQ1300" s="116"/>
      <c r="BR1300" s="116"/>
      <c r="BS1300" s="116"/>
      <c r="BT1300" s="115"/>
      <c r="BU1300" s="116"/>
      <c r="BW1300" s="112"/>
      <c r="BX1300" s="113"/>
      <c r="BY1300" s="113"/>
      <c r="BZ1300" s="112"/>
      <c r="CA1300" s="112"/>
      <c r="CB1300" s="112"/>
      <c r="CC1300" s="112"/>
      <c r="CD1300" s="112"/>
    </row>
    <row r="1301" spans="1:82" s="114" customFormat="1">
      <c r="A1301" s="116"/>
      <c r="B1301" s="116"/>
      <c r="C1301" s="135"/>
      <c r="D1301" s="134"/>
      <c r="E1301" s="116"/>
      <c r="F1301" s="116"/>
      <c r="G1301" s="116"/>
      <c r="H1301" s="116"/>
      <c r="I1301" s="133"/>
      <c r="J1301" s="132"/>
      <c r="K1301" s="112"/>
      <c r="L1301" s="116"/>
      <c r="M1301" s="116"/>
      <c r="N1301" s="116"/>
      <c r="O1301" s="116"/>
      <c r="P1301" s="131"/>
      <c r="Q1301" s="131"/>
      <c r="R1301" s="131"/>
      <c r="S1301" s="130"/>
      <c r="T1301" s="130"/>
      <c r="U1301" s="130"/>
      <c r="V1301" s="130"/>
      <c r="W1301" s="130"/>
      <c r="X1301" s="130"/>
      <c r="Y1301" s="129"/>
      <c r="Z1301" s="112"/>
      <c r="AA1301" s="116"/>
      <c r="AB1301" s="128"/>
      <c r="AC1301" s="116"/>
      <c r="AD1301" s="116"/>
      <c r="AE1301" s="116"/>
      <c r="AF1301" s="116"/>
      <c r="AG1301" s="127"/>
      <c r="AH1301" s="126"/>
      <c r="AI1301" s="125"/>
      <c r="AJ1301" s="124"/>
      <c r="AK1301" s="116"/>
      <c r="AL1301" s="123"/>
      <c r="AM1301" s="116"/>
      <c r="AN1301" s="116"/>
      <c r="AO1301" s="122"/>
      <c r="AP1301" s="119"/>
      <c r="AQ1301" s="116"/>
      <c r="AR1301" s="116"/>
      <c r="AS1301" s="121"/>
      <c r="AT1301" s="120"/>
      <c r="AU1301" s="116"/>
      <c r="AV1301" s="116"/>
      <c r="AW1301" s="119"/>
      <c r="AX1301" s="118"/>
      <c r="AY1301" s="118"/>
      <c r="AZ1301" s="118"/>
      <c r="BA1301" s="118"/>
      <c r="BB1301" s="118"/>
      <c r="BC1301" s="118"/>
      <c r="BD1301" s="118"/>
      <c r="BE1301" s="118"/>
      <c r="BF1301" s="118"/>
      <c r="BG1301" s="118"/>
      <c r="BH1301" s="118"/>
      <c r="BI1301" s="118"/>
      <c r="BJ1301" s="117"/>
      <c r="BK1301" s="116"/>
      <c r="BL1301" s="116"/>
      <c r="BM1301" s="116"/>
      <c r="BN1301" s="116"/>
      <c r="BO1301" s="116"/>
      <c r="BP1301" s="116"/>
      <c r="BQ1301" s="116"/>
      <c r="BR1301" s="116"/>
      <c r="BS1301" s="116"/>
      <c r="BT1301" s="115"/>
      <c r="BU1301" s="116"/>
      <c r="BW1301" s="112"/>
      <c r="BX1301" s="113"/>
      <c r="BY1301" s="113"/>
      <c r="BZ1301" s="112"/>
      <c r="CA1301" s="112"/>
      <c r="CB1301" s="112"/>
      <c r="CC1301" s="112"/>
      <c r="CD1301" s="112"/>
    </row>
    <row r="1302" spans="1:82" s="114" customFormat="1">
      <c r="A1302" s="116"/>
      <c r="B1302" s="116"/>
      <c r="C1302" s="135"/>
      <c r="D1302" s="134"/>
      <c r="E1302" s="116"/>
      <c r="F1302" s="116"/>
      <c r="G1302" s="116"/>
      <c r="H1302" s="116"/>
      <c r="I1302" s="133"/>
      <c r="J1302" s="132"/>
      <c r="K1302" s="112"/>
      <c r="L1302" s="116"/>
      <c r="M1302" s="116"/>
      <c r="N1302" s="116"/>
      <c r="O1302" s="116"/>
      <c r="P1302" s="131"/>
      <c r="Q1302" s="131"/>
      <c r="R1302" s="131"/>
      <c r="S1302" s="130"/>
      <c r="T1302" s="130"/>
      <c r="U1302" s="130"/>
      <c r="V1302" s="130"/>
      <c r="W1302" s="130"/>
      <c r="X1302" s="130"/>
      <c r="Y1302" s="129"/>
      <c r="Z1302" s="112"/>
      <c r="AA1302" s="116"/>
      <c r="AB1302" s="128"/>
      <c r="AC1302" s="116"/>
      <c r="AD1302" s="116"/>
      <c r="AE1302" s="116"/>
      <c r="AF1302" s="116"/>
      <c r="AG1302" s="127"/>
      <c r="AH1302" s="126"/>
      <c r="AI1302" s="125"/>
      <c r="AJ1302" s="124"/>
      <c r="AK1302" s="116"/>
      <c r="AL1302" s="123"/>
      <c r="AM1302" s="116"/>
      <c r="AN1302" s="116"/>
      <c r="AO1302" s="122"/>
      <c r="AP1302" s="119"/>
      <c r="AQ1302" s="116"/>
      <c r="AR1302" s="116"/>
      <c r="AS1302" s="121"/>
      <c r="AT1302" s="120"/>
      <c r="AU1302" s="116"/>
      <c r="AV1302" s="116"/>
      <c r="AW1302" s="119"/>
      <c r="AX1302" s="118"/>
      <c r="AY1302" s="118"/>
      <c r="AZ1302" s="118"/>
      <c r="BA1302" s="118"/>
      <c r="BB1302" s="118"/>
      <c r="BC1302" s="118"/>
      <c r="BD1302" s="118"/>
      <c r="BE1302" s="118"/>
      <c r="BF1302" s="118"/>
      <c r="BG1302" s="118"/>
      <c r="BH1302" s="118"/>
      <c r="BI1302" s="118"/>
      <c r="BJ1302" s="117"/>
      <c r="BK1302" s="116"/>
      <c r="BL1302" s="116"/>
      <c r="BM1302" s="116"/>
      <c r="BN1302" s="116"/>
      <c r="BO1302" s="116"/>
      <c r="BP1302" s="116"/>
      <c r="BQ1302" s="116"/>
      <c r="BR1302" s="116"/>
      <c r="BS1302" s="116"/>
      <c r="BT1302" s="115"/>
      <c r="BU1302" s="116"/>
      <c r="BW1302" s="112"/>
      <c r="BX1302" s="113"/>
      <c r="BY1302" s="113"/>
      <c r="BZ1302" s="112"/>
      <c r="CA1302" s="112"/>
      <c r="CB1302" s="112"/>
      <c r="CC1302" s="112"/>
      <c r="CD1302" s="112"/>
    </row>
    <row r="1303" spans="1:82" s="114" customFormat="1">
      <c r="A1303" s="116"/>
      <c r="B1303" s="116"/>
      <c r="C1303" s="135"/>
      <c r="D1303" s="134"/>
      <c r="E1303" s="116"/>
      <c r="F1303" s="116"/>
      <c r="G1303" s="116"/>
      <c r="H1303" s="116"/>
      <c r="I1303" s="133"/>
      <c r="J1303" s="132"/>
      <c r="K1303" s="112"/>
      <c r="L1303" s="116"/>
      <c r="M1303" s="116"/>
      <c r="N1303" s="116"/>
      <c r="O1303" s="116"/>
      <c r="P1303" s="131"/>
      <c r="Q1303" s="131"/>
      <c r="R1303" s="131"/>
      <c r="S1303" s="130"/>
      <c r="T1303" s="130"/>
      <c r="U1303" s="130"/>
      <c r="V1303" s="130"/>
      <c r="W1303" s="130"/>
      <c r="X1303" s="130"/>
      <c r="Y1303" s="129"/>
      <c r="Z1303" s="112"/>
      <c r="AA1303" s="116"/>
      <c r="AB1303" s="128"/>
      <c r="AC1303" s="116"/>
      <c r="AD1303" s="116"/>
      <c r="AE1303" s="116"/>
      <c r="AF1303" s="116"/>
      <c r="AG1303" s="127"/>
      <c r="AH1303" s="126"/>
      <c r="AI1303" s="125"/>
      <c r="AJ1303" s="124"/>
      <c r="AK1303" s="116"/>
      <c r="AL1303" s="123"/>
      <c r="AM1303" s="116"/>
      <c r="AN1303" s="116"/>
      <c r="AO1303" s="122"/>
      <c r="AP1303" s="119"/>
      <c r="AQ1303" s="116"/>
      <c r="AR1303" s="116"/>
      <c r="AS1303" s="121"/>
      <c r="AT1303" s="120"/>
      <c r="AU1303" s="116"/>
      <c r="AV1303" s="116"/>
      <c r="AW1303" s="119"/>
      <c r="AX1303" s="118"/>
      <c r="AY1303" s="118"/>
      <c r="AZ1303" s="118"/>
      <c r="BA1303" s="118"/>
      <c r="BB1303" s="118"/>
      <c r="BC1303" s="118"/>
      <c r="BD1303" s="118"/>
      <c r="BE1303" s="118"/>
      <c r="BF1303" s="118"/>
      <c r="BG1303" s="118"/>
      <c r="BH1303" s="118"/>
      <c r="BI1303" s="118"/>
      <c r="BJ1303" s="117"/>
      <c r="BK1303" s="116"/>
      <c r="BL1303" s="116"/>
      <c r="BM1303" s="116"/>
      <c r="BN1303" s="116"/>
      <c r="BO1303" s="116"/>
      <c r="BP1303" s="116"/>
      <c r="BQ1303" s="116"/>
      <c r="BR1303" s="116"/>
      <c r="BS1303" s="116"/>
      <c r="BT1303" s="115"/>
      <c r="BU1303" s="116"/>
      <c r="BW1303" s="112"/>
      <c r="BX1303" s="113"/>
      <c r="BY1303" s="113"/>
      <c r="BZ1303" s="112"/>
      <c r="CA1303" s="112"/>
      <c r="CB1303" s="112"/>
      <c r="CC1303" s="112"/>
      <c r="CD1303" s="112"/>
    </row>
    <row r="1304" spans="1:82" s="114" customFormat="1">
      <c r="A1304" s="116"/>
      <c r="B1304" s="116"/>
      <c r="C1304" s="135"/>
      <c r="D1304" s="134"/>
      <c r="E1304" s="116"/>
      <c r="F1304" s="116"/>
      <c r="G1304" s="116"/>
      <c r="H1304" s="116"/>
      <c r="I1304" s="133"/>
      <c r="J1304" s="132"/>
      <c r="K1304" s="112"/>
      <c r="L1304" s="116"/>
      <c r="M1304" s="116"/>
      <c r="N1304" s="116"/>
      <c r="O1304" s="116"/>
      <c r="P1304" s="131"/>
      <c r="Q1304" s="131"/>
      <c r="R1304" s="131"/>
      <c r="S1304" s="130"/>
      <c r="T1304" s="130"/>
      <c r="U1304" s="130"/>
      <c r="V1304" s="130"/>
      <c r="W1304" s="130"/>
      <c r="X1304" s="130"/>
      <c r="Y1304" s="129"/>
      <c r="Z1304" s="112"/>
      <c r="AA1304" s="116"/>
      <c r="AB1304" s="128"/>
      <c r="AC1304" s="116"/>
      <c r="AD1304" s="116"/>
      <c r="AE1304" s="116"/>
      <c r="AF1304" s="116"/>
      <c r="AG1304" s="127"/>
      <c r="AH1304" s="126"/>
      <c r="AI1304" s="125"/>
      <c r="AJ1304" s="124"/>
      <c r="AK1304" s="116"/>
      <c r="AL1304" s="123"/>
      <c r="AM1304" s="116"/>
      <c r="AN1304" s="116"/>
      <c r="AO1304" s="122"/>
      <c r="AP1304" s="119"/>
      <c r="AQ1304" s="116"/>
      <c r="AR1304" s="116"/>
      <c r="AS1304" s="121"/>
      <c r="AT1304" s="120"/>
      <c r="AU1304" s="116"/>
      <c r="AV1304" s="116"/>
      <c r="AW1304" s="119"/>
      <c r="AX1304" s="118"/>
      <c r="AY1304" s="118"/>
      <c r="AZ1304" s="118"/>
      <c r="BA1304" s="118"/>
      <c r="BB1304" s="118"/>
      <c r="BC1304" s="118"/>
      <c r="BD1304" s="118"/>
      <c r="BE1304" s="118"/>
      <c r="BF1304" s="118"/>
      <c r="BG1304" s="118"/>
      <c r="BH1304" s="118"/>
      <c r="BI1304" s="118"/>
      <c r="BJ1304" s="117"/>
      <c r="BK1304" s="116"/>
      <c r="BL1304" s="116"/>
      <c r="BM1304" s="116"/>
      <c r="BN1304" s="116"/>
      <c r="BO1304" s="116"/>
      <c r="BP1304" s="116"/>
      <c r="BQ1304" s="116"/>
      <c r="BR1304" s="116"/>
      <c r="BS1304" s="116"/>
      <c r="BT1304" s="115"/>
      <c r="BU1304" s="116"/>
      <c r="BW1304" s="112"/>
      <c r="BX1304" s="113"/>
      <c r="BY1304" s="113"/>
      <c r="BZ1304" s="112"/>
      <c r="CA1304" s="112"/>
      <c r="CB1304" s="112"/>
      <c r="CC1304" s="112"/>
      <c r="CD1304" s="112"/>
    </row>
    <row r="1305" spans="1:82" s="114" customFormat="1">
      <c r="A1305" s="116"/>
      <c r="B1305" s="116"/>
      <c r="C1305" s="135"/>
      <c r="D1305" s="134"/>
      <c r="E1305" s="116"/>
      <c r="F1305" s="116"/>
      <c r="G1305" s="116"/>
      <c r="H1305" s="116"/>
      <c r="I1305" s="133"/>
      <c r="J1305" s="132"/>
      <c r="K1305" s="112"/>
      <c r="L1305" s="116"/>
      <c r="M1305" s="116"/>
      <c r="N1305" s="116"/>
      <c r="O1305" s="116"/>
      <c r="P1305" s="131"/>
      <c r="Q1305" s="131"/>
      <c r="R1305" s="131"/>
      <c r="S1305" s="130"/>
      <c r="T1305" s="130"/>
      <c r="U1305" s="130"/>
      <c r="V1305" s="130"/>
      <c r="W1305" s="130"/>
      <c r="X1305" s="130"/>
      <c r="Y1305" s="129"/>
      <c r="Z1305" s="112"/>
      <c r="AA1305" s="116"/>
      <c r="AB1305" s="128"/>
      <c r="AC1305" s="116"/>
      <c r="AD1305" s="116"/>
      <c r="AE1305" s="116"/>
      <c r="AF1305" s="116"/>
      <c r="AG1305" s="127"/>
      <c r="AH1305" s="126"/>
      <c r="AI1305" s="125"/>
      <c r="AJ1305" s="124"/>
      <c r="AK1305" s="116"/>
      <c r="AL1305" s="123"/>
      <c r="AM1305" s="116"/>
      <c r="AN1305" s="116"/>
      <c r="AO1305" s="122"/>
      <c r="AP1305" s="119"/>
      <c r="AQ1305" s="116"/>
      <c r="AR1305" s="116"/>
      <c r="AS1305" s="121"/>
      <c r="AT1305" s="120"/>
      <c r="AU1305" s="116"/>
      <c r="AV1305" s="116"/>
      <c r="AW1305" s="119"/>
      <c r="AX1305" s="118"/>
      <c r="AY1305" s="118"/>
      <c r="AZ1305" s="118"/>
      <c r="BA1305" s="118"/>
      <c r="BB1305" s="118"/>
      <c r="BC1305" s="118"/>
      <c r="BD1305" s="118"/>
      <c r="BE1305" s="118"/>
      <c r="BF1305" s="118"/>
      <c r="BG1305" s="118"/>
      <c r="BH1305" s="118"/>
      <c r="BI1305" s="118"/>
      <c r="BJ1305" s="117"/>
      <c r="BK1305" s="116"/>
      <c r="BL1305" s="116"/>
      <c r="BM1305" s="116"/>
      <c r="BN1305" s="116"/>
      <c r="BO1305" s="116"/>
      <c r="BP1305" s="116"/>
      <c r="BQ1305" s="116"/>
      <c r="BR1305" s="116"/>
      <c r="BS1305" s="116"/>
      <c r="BT1305" s="115"/>
      <c r="BU1305" s="116"/>
      <c r="BW1305" s="112"/>
      <c r="BX1305" s="113"/>
      <c r="BY1305" s="113"/>
      <c r="BZ1305" s="112"/>
      <c r="CA1305" s="112"/>
      <c r="CB1305" s="112"/>
      <c r="CC1305" s="112"/>
      <c r="CD1305" s="112"/>
    </row>
    <row r="1306" spans="1:82" s="114" customFormat="1">
      <c r="A1306" s="116"/>
      <c r="B1306" s="116"/>
      <c r="C1306" s="135"/>
      <c r="D1306" s="134"/>
      <c r="E1306" s="116"/>
      <c r="F1306" s="116"/>
      <c r="G1306" s="116"/>
      <c r="H1306" s="116"/>
      <c r="I1306" s="133"/>
      <c r="J1306" s="132"/>
      <c r="K1306" s="112"/>
      <c r="L1306" s="116"/>
      <c r="M1306" s="116"/>
      <c r="N1306" s="116"/>
      <c r="O1306" s="116"/>
      <c r="P1306" s="131"/>
      <c r="Q1306" s="131"/>
      <c r="R1306" s="131"/>
      <c r="S1306" s="130"/>
      <c r="T1306" s="130"/>
      <c r="U1306" s="130"/>
      <c r="V1306" s="130"/>
      <c r="W1306" s="130"/>
      <c r="X1306" s="130"/>
      <c r="Y1306" s="129"/>
      <c r="Z1306" s="112"/>
      <c r="AA1306" s="116"/>
      <c r="AB1306" s="128"/>
      <c r="AC1306" s="116"/>
      <c r="AD1306" s="116"/>
      <c r="AE1306" s="116"/>
      <c r="AF1306" s="116"/>
      <c r="AG1306" s="127"/>
      <c r="AH1306" s="126"/>
      <c r="AI1306" s="125"/>
      <c r="AJ1306" s="124"/>
      <c r="AK1306" s="116"/>
      <c r="AL1306" s="123"/>
      <c r="AM1306" s="116"/>
      <c r="AN1306" s="116"/>
      <c r="AO1306" s="122"/>
      <c r="AP1306" s="119"/>
      <c r="AQ1306" s="116"/>
      <c r="AR1306" s="116"/>
      <c r="AS1306" s="121"/>
      <c r="AT1306" s="120"/>
      <c r="AU1306" s="116"/>
      <c r="AV1306" s="116"/>
      <c r="AW1306" s="119"/>
      <c r="AX1306" s="118"/>
      <c r="AY1306" s="118"/>
      <c r="AZ1306" s="118"/>
      <c r="BA1306" s="118"/>
      <c r="BB1306" s="118"/>
      <c r="BC1306" s="118"/>
      <c r="BD1306" s="118"/>
      <c r="BE1306" s="118"/>
      <c r="BF1306" s="118"/>
      <c r="BG1306" s="118"/>
      <c r="BH1306" s="118"/>
      <c r="BI1306" s="118"/>
      <c r="BJ1306" s="117"/>
      <c r="BK1306" s="116"/>
      <c r="BL1306" s="116"/>
      <c r="BM1306" s="116"/>
      <c r="BN1306" s="116"/>
      <c r="BO1306" s="116"/>
      <c r="BP1306" s="116"/>
      <c r="BQ1306" s="116"/>
      <c r="BR1306" s="116"/>
      <c r="BS1306" s="116"/>
      <c r="BT1306" s="115"/>
      <c r="BU1306" s="116"/>
      <c r="BW1306" s="112"/>
      <c r="BX1306" s="113"/>
      <c r="BY1306" s="113"/>
      <c r="BZ1306" s="112"/>
      <c r="CA1306" s="112"/>
      <c r="CB1306" s="112"/>
      <c r="CC1306" s="112"/>
      <c r="CD1306" s="112"/>
    </row>
    <row r="1307" spans="1:82" s="114" customFormat="1">
      <c r="A1307" s="116"/>
      <c r="B1307" s="116"/>
      <c r="C1307" s="135"/>
      <c r="D1307" s="134"/>
      <c r="E1307" s="116"/>
      <c r="F1307" s="116"/>
      <c r="G1307" s="116"/>
      <c r="H1307" s="116"/>
      <c r="I1307" s="133"/>
      <c r="J1307" s="132"/>
      <c r="K1307" s="112"/>
      <c r="L1307" s="116"/>
      <c r="M1307" s="116"/>
      <c r="N1307" s="116"/>
      <c r="O1307" s="116"/>
      <c r="P1307" s="131"/>
      <c r="Q1307" s="131"/>
      <c r="R1307" s="131"/>
      <c r="S1307" s="130"/>
      <c r="T1307" s="130"/>
      <c r="U1307" s="130"/>
      <c r="V1307" s="130"/>
      <c r="W1307" s="130"/>
      <c r="X1307" s="130"/>
      <c r="Y1307" s="129"/>
      <c r="Z1307" s="112"/>
      <c r="AA1307" s="116"/>
      <c r="AB1307" s="128"/>
      <c r="AC1307" s="116"/>
      <c r="AD1307" s="116"/>
      <c r="AE1307" s="116"/>
      <c r="AF1307" s="116"/>
      <c r="AG1307" s="127"/>
      <c r="AH1307" s="126"/>
      <c r="AI1307" s="125"/>
      <c r="AJ1307" s="124"/>
      <c r="AK1307" s="116"/>
      <c r="AL1307" s="123"/>
      <c r="AM1307" s="116"/>
      <c r="AN1307" s="116"/>
      <c r="AO1307" s="122"/>
      <c r="AP1307" s="119"/>
      <c r="AQ1307" s="116"/>
      <c r="AR1307" s="116"/>
      <c r="AS1307" s="121"/>
      <c r="AT1307" s="120"/>
      <c r="AU1307" s="116"/>
      <c r="AV1307" s="116"/>
      <c r="AW1307" s="119"/>
      <c r="AX1307" s="118"/>
      <c r="AY1307" s="118"/>
      <c r="AZ1307" s="118"/>
      <c r="BA1307" s="118"/>
      <c r="BB1307" s="118"/>
      <c r="BC1307" s="118"/>
      <c r="BD1307" s="118"/>
      <c r="BE1307" s="118"/>
      <c r="BF1307" s="118"/>
      <c r="BG1307" s="118"/>
      <c r="BH1307" s="118"/>
      <c r="BI1307" s="118"/>
      <c r="BJ1307" s="117"/>
      <c r="BK1307" s="116"/>
      <c r="BL1307" s="116"/>
      <c r="BM1307" s="116"/>
      <c r="BN1307" s="116"/>
      <c r="BO1307" s="116"/>
      <c r="BP1307" s="116"/>
      <c r="BQ1307" s="116"/>
      <c r="BR1307" s="116"/>
      <c r="BS1307" s="116"/>
      <c r="BT1307" s="115"/>
      <c r="BU1307" s="116"/>
      <c r="BW1307" s="112"/>
      <c r="BX1307" s="113"/>
      <c r="BY1307" s="113"/>
      <c r="BZ1307" s="112"/>
      <c r="CA1307" s="112"/>
      <c r="CB1307" s="112"/>
      <c r="CC1307" s="112"/>
      <c r="CD1307" s="112"/>
    </row>
    <row r="1308" spans="1:82" s="114" customFormat="1">
      <c r="A1308" s="116"/>
      <c r="B1308" s="116"/>
      <c r="C1308" s="135"/>
      <c r="D1308" s="134"/>
      <c r="E1308" s="116"/>
      <c r="F1308" s="116"/>
      <c r="G1308" s="116"/>
      <c r="H1308" s="116"/>
      <c r="I1308" s="133"/>
      <c r="J1308" s="132"/>
      <c r="K1308" s="112"/>
      <c r="L1308" s="116"/>
      <c r="M1308" s="116"/>
      <c r="N1308" s="116"/>
      <c r="O1308" s="116"/>
      <c r="P1308" s="131"/>
      <c r="Q1308" s="131"/>
      <c r="R1308" s="131"/>
      <c r="S1308" s="130"/>
      <c r="T1308" s="130"/>
      <c r="U1308" s="130"/>
      <c r="V1308" s="130"/>
      <c r="W1308" s="130"/>
      <c r="X1308" s="130"/>
      <c r="Y1308" s="129"/>
      <c r="Z1308" s="112"/>
      <c r="AA1308" s="116"/>
      <c r="AB1308" s="128"/>
      <c r="AC1308" s="116"/>
      <c r="AD1308" s="116"/>
      <c r="AE1308" s="116"/>
      <c r="AF1308" s="116"/>
      <c r="AG1308" s="127"/>
      <c r="AH1308" s="126"/>
      <c r="AI1308" s="125"/>
      <c r="AJ1308" s="124"/>
      <c r="AK1308" s="116"/>
      <c r="AL1308" s="123"/>
      <c r="AM1308" s="116"/>
      <c r="AN1308" s="116"/>
      <c r="AO1308" s="122"/>
      <c r="AP1308" s="119"/>
      <c r="AQ1308" s="116"/>
      <c r="AR1308" s="116"/>
      <c r="AS1308" s="121"/>
      <c r="AT1308" s="120"/>
      <c r="AU1308" s="116"/>
      <c r="AV1308" s="116"/>
      <c r="AW1308" s="119"/>
      <c r="AX1308" s="118"/>
      <c r="AY1308" s="118"/>
      <c r="AZ1308" s="118"/>
      <c r="BA1308" s="118"/>
      <c r="BB1308" s="118"/>
      <c r="BC1308" s="118"/>
      <c r="BD1308" s="118"/>
      <c r="BE1308" s="118"/>
      <c r="BF1308" s="118"/>
      <c r="BG1308" s="118"/>
      <c r="BH1308" s="118"/>
      <c r="BI1308" s="118"/>
      <c r="BJ1308" s="117"/>
      <c r="BK1308" s="116"/>
      <c r="BL1308" s="116"/>
      <c r="BM1308" s="116"/>
      <c r="BN1308" s="116"/>
      <c r="BO1308" s="116"/>
      <c r="BP1308" s="116"/>
      <c r="BQ1308" s="116"/>
      <c r="BR1308" s="116"/>
      <c r="BS1308" s="116"/>
      <c r="BT1308" s="115"/>
      <c r="BU1308" s="116"/>
      <c r="BW1308" s="112"/>
      <c r="BX1308" s="113"/>
      <c r="BY1308" s="113"/>
      <c r="BZ1308" s="112"/>
      <c r="CA1308" s="112"/>
      <c r="CB1308" s="112"/>
      <c r="CC1308" s="112"/>
      <c r="CD1308" s="112"/>
    </row>
    <row r="1309" spans="1:82" s="114" customFormat="1">
      <c r="A1309" s="116"/>
      <c r="B1309" s="116"/>
      <c r="C1309" s="135"/>
      <c r="D1309" s="134"/>
      <c r="E1309" s="116"/>
      <c r="F1309" s="116"/>
      <c r="G1309" s="116"/>
      <c r="H1309" s="116"/>
      <c r="I1309" s="133"/>
      <c r="J1309" s="132"/>
      <c r="K1309" s="112"/>
      <c r="L1309" s="116"/>
      <c r="M1309" s="116"/>
      <c r="N1309" s="116"/>
      <c r="O1309" s="116"/>
      <c r="P1309" s="131"/>
      <c r="Q1309" s="131"/>
      <c r="R1309" s="131"/>
      <c r="S1309" s="130"/>
      <c r="T1309" s="130"/>
      <c r="U1309" s="130"/>
      <c r="V1309" s="130"/>
      <c r="W1309" s="130"/>
      <c r="X1309" s="130"/>
      <c r="Y1309" s="129"/>
      <c r="Z1309" s="112"/>
      <c r="AA1309" s="116"/>
      <c r="AB1309" s="128"/>
      <c r="AC1309" s="116"/>
      <c r="AD1309" s="116"/>
      <c r="AE1309" s="116"/>
      <c r="AF1309" s="116"/>
      <c r="AG1309" s="127"/>
      <c r="AH1309" s="126"/>
      <c r="AI1309" s="125"/>
      <c r="AJ1309" s="124"/>
      <c r="AK1309" s="116"/>
      <c r="AL1309" s="123"/>
      <c r="AM1309" s="116"/>
      <c r="AN1309" s="116"/>
      <c r="AO1309" s="122"/>
      <c r="AP1309" s="119"/>
      <c r="AQ1309" s="116"/>
      <c r="AR1309" s="116"/>
      <c r="AS1309" s="121"/>
      <c r="AT1309" s="120"/>
      <c r="AU1309" s="116"/>
      <c r="AV1309" s="116"/>
      <c r="AW1309" s="119"/>
      <c r="AX1309" s="118"/>
      <c r="AY1309" s="118"/>
      <c r="AZ1309" s="118"/>
      <c r="BA1309" s="118"/>
      <c r="BB1309" s="118"/>
      <c r="BC1309" s="118"/>
      <c r="BD1309" s="118"/>
      <c r="BE1309" s="118"/>
      <c r="BF1309" s="118"/>
      <c r="BG1309" s="118"/>
      <c r="BH1309" s="118"/>
      <c r="BI1309" s="118"/>
      <c r="BJ1309" s="117"/>
      <c r="BK1309" s="116"/>
      <c r="BL1309" s="116"/>
      <c r="BM1309" s="116"/>
      <c r="BN1309" s="116"/>
      <c r="BO1309" s="116"/>
      <c r="BP1309" s="116"/>
      <c r="BQ1309" s="116"/>
      <c r="BR1309" s="116"/>
      <c r="BS1309" s="116"/>
      <c r="BT1309" s="115"/>
      <c r="BU1309" s="116"/>
      <c r="BW1309" s="112"/>
      <c r="BX1309" s="113"/>
      <c r="BY1309" s="113"/>
      <c r="BZ1309" s="112"/>
      <c r="CA1309" s="112"/>
      <c r="CB1309" s="112"/>
      <c r="CC1309" s="112"/>
      <c r="CD1309" s="112"/>
    </row>
    <row r="1310" spans="1:82" s="114" customFormat="1">
      <c r="A1310" s="116"/>
      <c r="B1310" s="116"/>
      <c r="C1310" s="135"/>
      <c r="D1310" s="134"/>
      <c r="E1310" s="116"/>
      <c r="F1310" s="116"/>
      <c r="G1310" s="116"/>
      <c r="H1310" s="116"/>
      <c r="I1310" s="133"/>
      <c r="J1310" s="132"/>
      <c r="K1310" s="112"/>
      <c r="L1310" s="116"/>
      <c r="M1310" s="116"/>
      <c r="N1310" s="116"/>
      <c r="O1310" s="116"/>
      <c r="P1310" s="131"/>
      <c r="Q1310" s="131"/>
      <c r="R1310" s="131"/>
      <c r="S1310" s="130"/>
      <c r="T1310" s="130"/>
      <c r="U1310" s="130"/>
      <c r="V1310" s="130"/>
      <c r="W1310" s="130"/>
      <c r="X1310" s="130"/>
      <c r="Y1310" s="129"/>
      <c r="Z1310" s="112"/>
      <c r="AA1310" s="116"/>
      <c r="AB1310" s="128"/>
      <c r="AC1310" s="116"/>
      <c r="AD1310" s="116"/>
      <c r="AE1310" s="116"/>
      <c r="AF1310" s="116"/>
      <c r="AG1310" s="127"/>
      <c r="AH1310" s="126"/>
      <c r="AI1310" s="125"/>
      <c r="AJ1310" s="124"/>
      <c r="AK1310" s="116"/>
      <c r="AL1310" s="123"/>
      <c r="AM1310" s="116"/>
      <c r="AN1310" s="116"/>
      <c r="AO1310" s="122"/>
      <c r="AP1310" s="119"/>
      <c r="AQ1310" s="116"/>
      <c r="AR1310" s="116"/>
      <c r="AS1310" s="121"/>
      <c r="AT1310" s="120"/>
      <c r="AU1310" s="116"/>
      <c r="AV1310" s="116"/>
      <c r="AW1310" s="119"/>
      <c r="AX1310" s="118"/>
      <c r="AY1310" s="118"/>
      <c r="AZ1310" s="118"/>
      <c r="BA1310" s="118"/>
      <c r="BB1310" s="118"/>
      <c r="BC1310" s="118"/>
      <c r="BD1310" s="118"/>
      <c r="BE1310" s="118"/>
      <c r="BF1310" s="118"/>
      <c r="BG1310" s="118"/>
      <c r="BH1310" s="118"/>
      <c r="BI1310" s="118"/>
      <c r="BJ1310" s="117"/>
      <c r="BK1310" s="116"/>
      <c r="BL1310" s="116"/>
      <c r="BM1310" s="116"/>
      <c r="BN1310" s="116"/>
      <c r="BO1310" s="116"/>
      <c r="BP1310" s="116"/>
      <c r="BQ1310" s="116"/>
      <c r="BR1310" s="116"/>
      <c r="BS1310" s="116"/>
      <c r="BT1310" s="115"/>
      <c r="BU1310" s="116"/>
      <c r="BW1310" s="112"/>
      <c r="BX1310" s="113"/>
      <c r="BY1310" s="113"/>
      <c r="BZ1310" s="112"/>
      <c r="CA1310" s="112"/>
      <c r="CB1310" s="112"/>
      <c r="CC1310" s="112"/>
      <c r="CD1310" s="112"/>
    </row>
    <row r="1311" spans="1:82" s="114" customFormat="1">
      <c r="A1311" s="116"/>
      <c r="B1311" s="116"/>
      <c r="C1311" s="135"/>
      <c r="D1311" s="134"/>
      <c r="E1311" s="116"/>
      <c r="F1311" s="116"/>
      <c r="G1311" s="116"/>
      <c r="H1311" s="116"/>
      <c r="I1311" s="133"/>
      <c r="J1311" s="132"/>
      <c r="K1311" s="112"/>
      <c r="L1311" s="116"/>
      <c r="M1311" s="116"/>
      <c r="N1311" s="116"/>
      <c r="O1311" s="116"/>
      <c r="P1311" s="131"/>
      <c r="Q1311" s="131"/>
      <c r="R1311" s="131"/>
      <c r="S1311" s="130"/>
      <c r="T1311" s="130"/>
      <c r="U1311" s="130"/>
      <c r="V1311" s="130"/>
      <c r="W1311" s="130"/>
      <c r="X1311" s="130"/>
      <c r="Y1311" s="129"/>
      <c r="Z1311" s="112"/>
      <c r="AA1311" s="116"/>
      <c r="AB1311" s="128"/>
      <c r="AC1311" s="116"/>
      <c r="AD1311" s="116"/>
      <c r="AE1311" s="116"/>
      <c r="AF1311" s="116"/>
      <c r="AG1311" s="127"/>
      <c r="AH1311" s="126"/>
      <c r="AI1311" s="125"/>
      <c r="AJ1311" s="124"/>
      <c r="AK1311" s="116"/>
      <c r="AL1311" s="123"/>
      <c r="AM1311" s="116"/>
      <c r="AN1311" s="116"/>
      <c r="AO1311" s="122"/>
      <c r="AP1311" s="119"/>
      <c r="AQ1311" s="116"/>
      <c r="AR1311" s="116"/>
      <c r="AS1311" s="121"/>
      <c r="AT1311" s="120"/>
      <c r="AU1311" s="116"/>
      <c r="AV1311" s="116"/>
      <c r="AW1311" s="119"/>
      <c r="AX1311" s="118"/>
      <c r="AY1311" s="118"/>
      <c r="AZ1311" s="118"/>
      <c r="BA1311" s="118"/>
      <c r="BB1311" s="118"/>
      <c r="BC1311" s="118"/>
      <c r="BD1311" s="118"/>
      <c r="BE1311" s="118"/>
      <c r="BF1311" s="118"/>
      <c r="BG1311" s="118"/>
      <c r="BH1311" s="118"/>
      <c r="BI1311" s="118"/>
      <c r="BJ1311" s="117"/>
      <c r="BK1311" s="116"/>
      <c r="BL1311" s="116"/>
      <c r="BM1311" s="116"/>
      <c r="BN1311" s="116"/>
      <c r="BO1311" s="116"/>
      <c r="BP1311" s="116"/>
      <c r="BQ1311" s="116"/>
      <c r="BR1311" s="116"/>
      <c r="BS1311" s="116"/>
      <c r="BT1311" s="115"/>
      <c r="BU1311" s="116"/>
      <c r="BW1311" s="112"/>
      <c r="BX1311" s="113"/>
      <c r="BY1311" s="113"/>
      <c r="BZ1311" s="112"/>
      <c r="CA1311" s="112"/>
      <c r="CB1311" s="112"/>
      <c r="CC1311" s="112"/>
      <c r="CD1311" s="112"/>
    </row>
    <row r="1312" spans="1:82" s="114" customFormat="1">
      <c r="A1312" s="116"/>
      <c r="B1312" s="116"/>
      <c r="C1312" s="135"/>
      <c r="D1312" s="134"/>
      <c r="E1312" s="116"/>
      <c r="F1312" s="116"/>
      <c r="G1312" s="116"/>
      <c r="H1312" s="116"/>
      <c r="I1312" s="133"/>
      <c r="J1312" s="132"/>
      <c r="K1312" s="112"/>
      <c r="L1312" s="116"/>
      <c r="M1312" s="116"/>
      <c r="N1312" s="116"/>
      <c r="O1312" s="116"/>
      <c r="P1312" s="131"/>
      <c r="Q1312" s="131"/>
      <c r="R1312" s="131"/>
      <c r="S1312" s="130"/>
      <c r="T1312" s="130"/>
      <c r="U1312" s="130"/>
      <c r="V1312" s="130"/>
      <c r="W1312" s="130"/>
      <c r="X1312" s="130"/>
      <c r="Y1312" s="129"/>
      <c r="Z1312" s="112"/>
      <c r="AA1312" s="116"/>
      <c r="AB1312" s="128"/>
      <c r="AC1312" s="116"/>
      <c r="AD1312" s="116"/>
      <c r="AE1312" s="116"/>
      <c r="AF1312" s="116"/>
      <c r="AG1312" s="127"/>
      <c r="AH1312" s="126"/>
      <c r="AI1312" s="125"/>
      <c r="AJ1312" s="124"/>
      <c r="AK1312" s="116"/>
      <c r="AL1312" s="123"/>
      <c r="AM1312" s="116"/>
      <c r="AN1312" s="116"/>
      <c r="AO1312" s="122"/>
      <c r="AP1312" s="119"/>
      <c r="AQ1312" s="116"/>
      <c r="AR1312" s="116"/>
      <c r="AS1312" s="121"/>
      <c r="AT1312" s="120"/>
      <c r="AU1312" s="116"/>
      <c r="AV1312" s="116"/>
      <c r="AW1312" s="119"/>
      <c r="AX1312" s="118"/>
      <c r="AY1312" s="118"/>
      <c r="AZ1312" s="118"/>
      <c r="BA1312" s="118"/>
      <c r="BB1312" s="118"/>
      <c r="BC1312" s="118"/>
      <c r="BD1312" s="118"/>
      <c r="BE1312" s="118"/>
      <c r="BF1312" s="118"/>
      <c r="BG1312" s="118"/>
      <c r="BH1312" s="118"/>
      <c r="BI1312" s="118"/>
      <c r="BJ1312" s="117"/>
      <c r="BK1312" s="116"/>
      <c r="BL1312" s="116"/>
      <c r="BM1312" s="116"/>
      <c r="BN1312" s="116"/>
      <c r="BO1312" s="116"/>
      <c r="BP1312" s="116"/>
      <c r="BQ1312" s="116"/>
      <c r="BR1312" s="116"/>
      <c r="BS1312" s="116"/>
      <c r="BT1312" s="115"/>
      <c r="BU1312" s="116"/>
      <c r="BW1312" s="112"/>
      <c r="BX1312" s="113"/>
      <c r="BY1312" s="113"/>
      <c r="BZ1312" s="112"/>
      <c r="CA1312" s="112"/>
      <c r="CB1312" s="112"/>
      <c r="CC1312" s="112"/>
      <c r="CD1312" s="112"/>
    </row>
    <row r="1313" spans="1:82" s="114" customFormat="1">
      <c r="A1313" s="116"/>
      <c r="B1313" s="116"/>
      <c r="C1313" s="135"/>
      <c r="D1313" s="134"/>
      <c r="E1313" s="116"/>
      <c r="F1313" s="116"/>
      <c r="G1313" s="116"/>
      <c r="H1313" s="116"/>
      <c r="I1313" s="133"/>
      <c r="J1313" s="132"/>
      <c r="K1313" s="112"/>
      <c r="L1313" s="116"/>
      <c r="M1313" s="116"/>
      <c r="N1313" s="116"/>
      <c r="O1313" s="116"/>
      <c r="P1313" s="131"/>
      <c r="Q1313" s="131"/>
      <c r="R1313" s="131"/>
      <c r="S1313" s="130"/>
      <c r="T1313" s="130"/>
      <c r="U1313" s="130"/>
      <c r="V1313" s="130"/>
      <c r="W1313" s="130"/>
      <c r="X1313" s="130"/>
      <c r="Y1313" s="129"/>
      <c r="Z1313" s="112"/>
      <c r="AA1313" s="116"/>
      <c r="AB1313" s="128"/>
      <c r="AC1313" s="116"/>
      <c r="AD1313" s="116"/>
      <c r="AE1313" s="116"/>
      <c r="AF1313" s="116"/>
      <c r="AG1313" s="127"/>
      <c r="AH1313" s="126"/>
      <c r="AI1313" s="125"/>
      <c r="AJ1313" s="124"/>
      <c r="AK1313" s="116"/>
      <c r="AL1313" s="123"/>
      <c r="AM1313" s="116"/>
      <c r="AN1313" s="116"/>
      <c r="AO1313" s="122"/>
      <c r="AP1313" s="119"/>
      <c r="AQ1313" s="116"/>
      <c r="AR1313" s="116"/>
      <c r="AS1313" s="121"/>
      <c r="AT1313" s="120"/>
      <c r="AU1313" s="116"/>
      <c r="AV1313" s="116"/>
      <c r="AW1313" s="119"/>
      <c r="AX1313" s="118"/>
      <c r="AY1313" s="118"/>
      <c r="AZ1313" s="118"/>
      <c r="BA1313" s="118"/>
      <c r="BB1313" s="118"/>
      <c r="BC1313" s="118"/>
      <c r="BD1313" s="118"/>
      <c r="BE1313" s="118"/>
      <c r="BF1313" s="118"/>
      <c r="BG1313" s="118"/>
      <c r="BH1313" s="118"/>
      <c r="BI1313" s="118"/>
      <c r="BJ1313" s="117"/>
      <c r="BK1313" s="116"/>
      <c r="BL1313" s="116"/>
      <c r="BM1313" s="116"/>
      <c r="BN1313" s="116"/>
      <c r="BO1313" s="116"/>
      <c r="BP1313" s="116"/>
      <c r="BQ1313" s="116"/>
      <c r="BR1313" s="116"/>
      <c r="BS1313" s="116"/>
      <c r="BT1313" s="115"/>
      <c r="BU1313" s="116"/>
      <c r="BW1313" s="112"/>
      <c r="BX1313" s="113"/>
      <c r="BY1313" s="113"/>
      <c r="BZ1313" s="112"/>
      <c r="CA1313" s="112"/>
      <c r="CB1313" s="112"/>
      <c r="CC1313" s="112"/>
      <c r="CD1313" s="112"/>
    </row>
    <row r="1314" spans="1:82" s="114" customFormat="1">
      <c r="A1314" s="116"/>
      <c r="B1314" s="116"/>
      <c r="C1314" s="135"/>
      <c r="D1314" s="134"/>
      <c r="E1314" s="116"/>
      <c r="F1314" s="116"/>
      <c r="G1314" s="116"/>
      <c r="H1314" s="116"/>
      <c r="I1314" s="133"/>
      <c r="J1314" s="132"/>
      <c r="K1314" s="112"/>
      <c r="L1314" s="116"/>
      <c r="M1314" s="116"/>
      <c r="N1314" s="116"/>
      <c r="O1314" s="116"/>
      <c r="P1314" s="131"/>
      <c r="Q1314" s="131"/>
      <c r="R1314" s="131"/>
      <c r="S1314" s="130"/>
      <c r="T1314" s="130"/>
      <c r="U1314" s="130"/>
      <c r="V1314" s="130"/>
      <c r="W1314" s="130"/>
      <c r="X1314" s="130"/>
      <c r="Y1314" s="129"/>
      <c r="Z1314" s="112"/>
      <c r="AA1314" s="116"/>
      <c r="AB1314" s="128"/>
      <c r="AC1314" s="116"/>
      <c r="AD1314" s="116"/>
      <c r="AE1314" s="116"/>
      <c r="AF1314" s="116"/>
      <c r="AG1314" s="127"/>
      <c r="AH1314" s="126"/>
      <c r="AI1314" s="125"/>
      <c r="AJ1314" s="124"/>
      <c r="AK1314" s="116"/>
      <c r="AL1314" s="123"/>
      <c r="AM1314" s="116"/>
      <c r="AN1314" s="116"/>
      <c r="AO1314" s="122"/>
      <c r="AP1314" s="119"/>
      <c r="AQ1314" s="116"/>
      <c r="AR1314" s="116"/>
      <c r="AS1314" s="121"/>
      <c r="AT1314" s="120"/>
      <c r="AU1314" s="116"/>
      <c r="AV1314" s="116"/>
      <c r="AW1314" s="119"/>
      <c r="AX1314" s="118"/>
      <c r="AY1314" s="118"/>
      <c r="AZ1314" s="118"/>
      <c r="BA1314" s="118"/>
      <c r="BB1314" s="118"/>
      <c r="BC1314" s="118"/>
      <c r="BD1314" s="118"/>
      <c r="BE1314" s="118"/>
      <c r="BF1314" s="118"/>
      <c r="BG1314" s="118"/>
      <c r="BH1314" s="118"/>
      <c r="BI1314" s="118"/>
      <c r="BJ1314" s="117"/>
      <c r="BK1314" s="116"/>
      <c r="BL1314" s="116"/>
      <c r="BM1314" s="116"/>
      <c r="BN1314" s="116"/>
      <c r="BO1314" s="116"/>
      <c r="BP1314" s="116"/>
      <c r="BQ1314" s="116"/>
      <c r="BR1314" s="116"/>
      <c r="BS1314" s="116"/>
      <c r="BT1314" s="115"/>
      <c r="BU1314" s="116"/>
      <c r="BW1314" s="112"/>
      <c r="BX1314" s="113"/>
      <c r="BY1314" s="113"/>
      <c r="BZ1314" s="112"/>
      <c r="CA1314" s="112"/>
      <c r="CB1314" s="112"/>
      <c r="CC1314" s="112"/>
      <c r="CD1314" s="112"/>
    </row>
    <row r="1315" spans="1:82" s="114" customFormat="1">
      <c r="A1315" s="116"/>
      <c r="B1315" s="116"/>
      <c r="C1315" s="135"/>
      <c r="D1315" s="134"/>
      <c r="E1315" s="116"/>
      <c r="F1315" s="116"/>
      <c r="G1315" s="116"/>
      <c r="H1315" s="116"/>
      <c r="I1315" s="133"/>
      <c r="J1315" s="132"/>
      <c r="K1315" s="112"/>
      <c r="L1315" s="116"/>
      <c r="M1315" s="116"/>
      <c r="N1315" s="116"/>
      <c r="O1315" s="116"/>
      <c r="P1315" s="131"/>
      <c r="Q1315" s="131"/>
      <c r="R1315" s="131"/>
      <c r="S1315" s="130"/>
      <c r="T1315" s="130"/>
      <c r="U1315" s="130"/>
      <c r="V1315" s="130"/>
      <c r="W1315" s="130"/>
      <c r="X1315" s="130"/>
      <c r="Y1315" s="129"/>
      <c r="Z1315" s="112"/>
      <c r="AA1315" s="116"/>
      <c r="AB1315" s="128"/>
      <c r="AC1315" s="116"/>
      <c r="AD1315" s="116"/>
      <c r="AE1315" s="116"/>
      <c r="AF1315" s="116"/>
      <c r="AG1315" s="127"/>
      <c r="AH1315" s="126"/>
      <c r="AI1315" s="125"/>
      <c r="AJ1315" s="124"/>
      <c r="AK1315" s="116"/>
      <c r="AL1315" s="123"/>
      <c r="AM1315" s="116"/>
      <c r="AN1315" s="116"/>
      <c r="AO1315" s="122"/>
      <c r="AP1315" s="119"/>
      <c r="AQ1315" s="116"/>
      <c r="AR1315" s="116"/>
      <c r="AS1315" s="121"/>
      <c r="AT1315" s="120"/>
      <c r="AU1315" s="116"/>
      <c r="AV1315" s="116"/>
      <c r="AW1315" s="119"/>
      <c r="AX1315" s="118"/>
      <c r="AY1315" s="118"/>
      <c r="AZ1315" s="118"/>
      <c r="BA1315" s="118"/>
      <c r="BB1315" s="118"/>
      <c r="BC1315" s="118"/>
      <c r="BD1315" s="118"/>
      <c r="BE1315" s="118"/>
      <c r="BF1315" s="118"/>
      <c r="BG1315" s="118"/>
      <c r="BH1315" s="118"/>
      <c r="BI1315" s="118"/>
      <c r="BJ1315" s="117"/>
      <c r="BK1315" s="116"/>
      <c r="BL1315" s="116"/>
      <c r="BM1315" s="116"/>
      <c r="BN1315" s="116"/>
      <c r="BO1315" s="116"/>
      <c r="BP1315" s="116"/>
      <c r="BQ1315" s="116"/>
      <c r="BR1315" s="116"/>
      <c r="BS1315" s="116"/>
      <c r="BT1315" s="115"/>
      <c r="BU1315" s="116"/>
      <c r="BW1315" s="112"/>
      <c r="BX1315" s="113"/>
      <c r="BY1315" s="113"/>
      <c r="BZ1315" s="112"/>
      <c r="CA1315" s="112"/>
      <c r="CB1315" s="112"/>
      <c r="CC1315" s="112"/>
      <c r="CD1315" s="112"/>
    </row>
    <row r="1316" spans="1:82" s="114" customFormat="1">
      <c r="A1316" s="116"/>
      <c r="B1316" s="116"/>
      <c r="C1316" s="135"/>
      <c r="D1316" s="134"/>
      <c r="E1316" s="116"/>
      <c r="F1316" s="116"/>
      <c r="G1316" s="116"/>
      <c r="H1316" s="116"/>
      <c r="I1316" s="133"/>
      <c r="J1316" s="132"/>
      <c r="K1316" s="112"/>
      <c r="L1316" s="116"/>
      <c r="M1316" s="116"/>
      <c r="N1316" s="116"/>
      <c r="O1316" s="116"/>
      <c r="P1316" s="131"/>
      <c r="Q1316" s="131"/>
      <c r="R1316" s="131"/>
      <c r="S1316" s="130"/>
      <c r="T1316" s="130"/>
      <c r="U1316" s="130"/>
      <c r="V1316" s="130"/>
      <c r="W1316" s="130"/>
      <c r="X1316" s="130"/>
      <c r="Y1316" s="129"/>
      <c r="Z1316" s="112"/>
      <c r="AA1316" s="116"/>
      <c r="AB1316" s="128"/>
      <c r="AC1316" s="116"/>
      <c r="AD1316" s="116"/>
      <c r="AE1316" s="116"/>
      <c r="AF1316" s="116"/>
      <c r="AG1316" s="127"/>
      <c r="AH1316" s="126"/>
      <c r="AI1316" s="125"/>
      <c r="AJ1316" s="124"/>
      <c r="AK1316" s="116"/>
      <c r="AL1316" s="123"/>
      <c r="AM1316" s="116"/>
      <c r="AN1316" s="116"/>
      <c r="AO1316" s="122"/>
      <c r="AP1316" s="119"/>
      <c r="AQ1316" s="116"/>
      <c r="AR1316" s="116"/>
      <c r="AS1316" s="121"/>
      <c r="AT1316" s="120"/>
      <c r="AU1316" s="116"/>
      <c r="AV1316" s="116"/>
      <c r="AW1316" s="119"/>
      <c r="AX1316" s="118"/>
      <c r="AY1316" s="118"/>
      <c r="AZ1316" s="118"/>
      <c r="BA1316" s="118"/>
      <c r="BB1316" s="118"/>
      <c r="BC1316" s="118"/>
      <c r="BD1316" s="118"/>
      <c r="BE1316" s="118"/>
      <c r="BF1316" s="118"/>
      <c r="BG1316" s="118"/>
      <c r="BH1316" s="118"/>
      <c r="BI1316" s="118"/>
      <c r="BJ1316" s="117"/>
      <c r="BK1316" s="116"/>
      <c r="BL1316" s="116"/>
      <c r="BM1316" s="116"/>
      <c r="BN1316" s="116"/>
      <c r="BO1316" s="116"/>
      <c r="BP1316" s="116"/>
      <c r="BQ1316" s="116"/>
      <c r="BR1316" s="116"/>
      <c r="BS1316" s="116"/>
      <c r="BT1316" s="115"/>
      <c r="BU1316" s="116"/>
      <c r="BW1316" s="112"/>
      <c r="BX1316" s="113"/>
      <c r="BY1316" s="113"/>
      <c r="BZ1316" s="112"/>
      <c r="CA1316" s="112"/>
      <c r="CB1316" s="112"/>
      <c r="CC1316" s="112"/>
      <c r="CD1316" s="112"/>
    </row>
    <row r="1317" spans="1:82" s="114" customFormat="1">
      <c r="A1317" s="116"/>
      <c r="B1317" s="116"/>
      <c r="C1317" s="135"/>
      <c r="D1317" s="134"/>
      <c r="E1317" s="116"/>
      <c r="F1317" s="116"/>
      <c r="G1317" s="116"/>
      <c r="H1317" s="116"/>
      <c r="I1317" s="133"/>
      <c r="J1317" s="132"/>
      <c r="K1317" s="112"/>
      <c r="L1317" s="116"/>
      <c r="M1317" s="116"/>
      <c r="N1317" s="116"/>
      <c r="O1317" s="116"/>
      <c r="P1317" s="131"/>
      <c r="Q1317" s="131"/>
      <c r="R1317" s="131"/>
      <c r="S1317" s="130"/>
      <c r="T1317" s="130"/>
      <c r="U1317" s="130"/>
      <c r="V1317" s="130"/>
      <c r="W1317" s="130"/>
      <c r="X1317" s="130"/>
      <c r="Y1317" s="129"/>
      <c r="Z1317" s="112"/>
      <c r="AA1317" s="116"/>
      <c r="AB1317" s="128"/>
      <c r="AC1317" s="116"/>
      <c r="AD1317" s="116"/>
      <c r="AE1317" s="116"/>
      <c r="AF1317" s="116"/>
      <c r="AG1317" s="127"/>
      <c r="AH1317" s="126"/>
      <c r="AI1317" s="125"/>
      <c r="AJ1317" s="124"/>
      <c r="AK1317" s="116"/>
      <c r="AL1317" s="123"/>
      <c r="AM1317" s="116"/>
      <c r="AN1317" s="116"/>
      <c r="AO1317" s="122"/>
      <c r="AP1317" s="119"/>
      <c r="AQ1317" s="116"/>
      <c r="AR1317" s="116"/>
      <c r="AS1317" s="121"/>
      <c r="AT1317" s="120"/>
      <c r="AU1317" s="116"/>
      <c r="AV1317" s="116"/>
      <c r="AW1317" s="119"/>
      <c r="AX1317" s="118"/>
      <c r="AY1317" s="118"/>
      <c r="AZ1317" s="118"/>
      <c r="BA1317" s="118"/>
      <c r="BB1317" s="118"/>
      <c r="BC1317" s="118"/>
      <c r="BD1317" s="118"/>
      <c r="BE1317" s="118"/>
      <c r="BF1317" s="118"/>
      <c r="BG1317" s="118"/>
      <c r="BH1317" s="118"/>
      <c r="BI1317" s="118"/>
      <c r="BJ1317" s="117"/>
      <c r="BK1317" s="116"/>
      <c r="BL1317" s="116"/>
      <c r="BM1317" s="116"/>
      <c r="BN1317" s="116"/>
      <c r="BO1317" s="116"/>
      <c r="BP1317" s="116"/>
      <c r="BQ1317" s="116"/>
      <c r="BR1317" s="116"/>
      <c r="BS1317" s="116"/>
      <c r="BT1317" s="115"/>
      <c r="BU1317" s="116"/>
      <c r="BW1317" s="112"/>
      <c r="BX1317" s="113"/>
      <c r="BY1317" s="113"/>
      <c r="BZ1317" s="112"/>
      <c r="CA1317" s="112"/>
      <c r="CB1317" s="112"/>
      <c r="CC1317" s="112"/>
      <c r="CD1317" s="112"/>
    </row>
    <row r="1318" spans="1:82" s="114" customFormat="1">
      <c r="A1318" s="116"/>
      <c r="B1318" s="116"/>
      <c r="C1318" s="135"/>
      <c r="D1318" s="134"/>
      <c r="E1318" s="116"/>
      <c r="F1318" s="116"/>
      <c r="G1318" s="116"/>
      <c r="H1318" s="116"/>
      <c r="I1318" s="133"/>
      <c r="J1318" s="132"/>
      <c r="K1318" s="112"/>
      <c r="L1318" s="116"/>
      <c r="M1318" s="116"/>
      <c r="N1318" s="116"/>
      <c r="O1318" s="116"/>
      <c r="P1318" s="131"/>
      <c r="Q1318" s="131"/>
      <c r="R1318" s="131"/>
      <c r="S1318" s="130"/>
      <c r="T1318" s="130"/>
      <c r="U1318" s="130"/>
      <c r="V1318" s="130"/>
      <c r="W1318" s="130"/>
      <c r="X1318" s="130"/>
      <c r="Y1318" s="129"/>
      <c r="Z1318" s="112"/>
      <c r="AA1318" s="116"/>
      <c r="AB1318" s="128"/>
      <c r="AC1318" s="116"/>
      <c r="AD1318" s="116"/>
      <c r="AE1318" s="116"/>
      <c r="AF1318" s="116"/>
      <c r="AG1318" s="127"/>
      <c r="AH1318" s="126"/>
      <c r="AI1318" s="125"/>
      <c r="AJ1318" s="124"/>
      <c r="AK1318" s="116"/>
      <c r="AL1318" s="123"/>
      <c r="AM1318" s="116"/>
      <c r="AN1318" s="116"/>
      <c r="AO1318" s="122"/>
      <c r="AP1318" s="119"/>
      <c r="AQ1318" s="116"/>
      <c r="AR1318" s="116"/>
      <c r="AS1318" s="121"/>
      <c r="AT1318" s="120"/>
      <c r="AU1318" s="116"/>
      <c r="AV1318" s="116"/>
      <c r="AW1318" s="119"/>
      <c r="AX1318" s="118"/>
      <c r="AY1318" s="118"/>
      <c r="AZ1318" s="118"/>
      <c r="BA1318" s="118"/>
      <c r="BB1318" s="118"/>
      <c r="BC1318" s="118"/>
      <c r="BD1318" s="118"/>
      <c r="BE1318" s="118"/>
      <c r="BF1318" s="118"/>
      <c r="BG1318" s="118"/>
      <c r="BH1318" s="118"/>
      <c r="BI1318" s="118"/>
      <c r="BJ1318" s="117"/>
      <c r="BK1318" s="116"/>
      <c r="BL1318" s="116"/>
      <c r="BM1318" s="116"/>
      <c r="BN1318" s="116"/>
      <c r="BO1318" s="116"/>
      <c r="BP1318" s="116"/>
      <c r="BQ1318" s="116"/>
      <c r="BR1318" s="116"/>
      <c r="BS1318" s="116"/>
      <c r="BT1318" s="115"/>
      <c r="BU1318" s="116"/>
      <c r="BW1318" s="112"/>
      <c r="BX1318" s="113"/>
      <c r="BY1318" s="113"/>
      <c r="BZ1318" s="112"/>
      <c r="CA1318" s="112"/>
      <c r="CB1318" s="112"/>
      <c r="CC1318" s="112"/>
      <c r="CD1318" s="112"/>
    </row>
    <row r="1319" spans="1:82" s="114" customFormat="1">
      <c r="A1319" s="116"/>
      <c r="B1319" s="116"/>
      <c r="C1319" s="135"/>
      <c r="D1319" s="134"/>
      <c r="E1319" s="116"/>
      <c r="F1319" s="116"/>
      <c r="G1319" s="116"/>
      <c r="H1319" s="116"/>
      <c r="I1319" s="133"/>
      <c r="J1319" s="132"/>
      <c r="K1319" s="112"/>
      <c r="L1319" s="116"/>
      <c r="M1319" s="116"/>
      <c r="N1319" s="116"/>
      <c r="O1319" s="116"/>
      <c r="P1319" s="131"/>
      <c r="Q1319" s="131"/>
      <c r="R1319" s="131"/>
      <c r="S1319" s="130"/>
      <c r="T1319" s="130"/>
      <c r="U1319" s="130"/>
      <c r="V1319" s="130"/>
      <c r="W1319" s="130"/>
      <c r="X1319" s="130"/>
      <c r="Y1319" s="129"/>
      <c r="Z1319" s="112"/>
      <c r="AA1319" s="116"/>
      <c r="AB1319" s="128"/>
      <c r="AC1319" s="116"/>
      <c r="AD1319" s="116"/>
      <c r="AE1319" s="116"/>
      <c r="AF1319" s="116"/>
      <c r="AG1319" s="127"/>
      <c r="AH1319" s="126"/>
      <c r="AI1319" s="125"/>
      <c r="AJ1319" s="124"/>
      <c r="AK1319" s="116"/>
      <c r="AL1319" s="123"/>
      <c r="AM1319" s="116"/>
      <c r="AN1319" s="116"/>
      <c r="AO1319" s="122"/>
      <c r="AP1319" s="119"/>
      <c r="AQ1319" s="116"/>
      <c r="AR1319" s="116"/>
      <c r="AS1319" s="121"/>
      <c r="AT1319" s="120"/>
      <c r="AU1319" s="116"/>
      <c r="AV1319" s="116"/>
      <c r="AW1319" s="119"/>
      <c r="AX1319" s="118"/>
      <c r="AY1319" s="118"/>
      <c r="AZ1319" s="118"/>
      <c r="BA1319" s="118"/>
      <c r="BB1319" s="118"/>
      <c r="BC1319" s="118"/>
      <c r="BD1319" s="118"/>
      <c r="BE1319" s="118"/>
      <c r="BF1319" s="118"/>
      <c r="BG1319" s="118"/>
      <c r="BH1319" s="118"/>
      <c r="BI1319" s="118"/>
      <c r="BJ1319" s="117"/>
      <c r="BK1319" s="116"/>
      <c r="BL1319" s="116"/>
      <c r="BM1319" s="116"/>
      <c r="BN1319" s="116"/>
      <c r="BO1319" s="116"/>
      <c r="BP1319" s="116"/>
      <c r="BQ1319" s="116"/>
      <c r="BR1319" s="116"/>
      <c r="BS1319" s="116"/>
      <c r="BT1319" s="115"/>
      <c r="BU1319" s="116"/>
      <c r="BW1319" s="112"/>
      <c r="BX1319" s="113"/>
      <c r="BY1319" s="113"/>
      <c r="BZ1319" s="112"/>
      <c r="CA1319" s="112"/>
      <c r="CB1319" s="112"/>
      <c r="CC1319" s="112"/>
      <c r="CD1319" s="112"/>
    </row>
    <row r="1320" spans="1:82" s="114" customFormat="1">
      <c r="A1320" s="116"/>
      <c r="B1320" s="116"/>
      <c r="C1320" s="135"/>
      <c r="D1320" s="134"/>
      <c r="E1320" s="116"/>
      <c r="F1320" s="116"/>
      <c r="G1320" s="116"/>
      <c r="H1320" s="116"/>
      <c r="I1320" s="133"/>
      <c r="J1320" s="132"/>
      <c r="K1320" s="112"/>
      <c r="L1320" s="116"/>
      <c r="M1320" s="116"/>
      <c r="N1320" s="116"/>
      <c r="O1320" s="116"/>
      <c r="P1320" s="131"/>
      <c r="Q1320" s="131"/>
      <c r="R1320" s="131"/>
      <c r="S1320" s="130"/>
      <c r="T1320" s="130"/>
      <c r="U1320" s="130"/>
      <c r="V1320" s="130"/>
      <c r="W1320" s="130"/>
      <c r="X1320" s="130"/>
      <c r="Y1320" s="129"/>
      <c r="Z1320" s="112"/>
      <c r="AA1320" s="116"/>
      <c r="AB1320" s="128"/>
      <c r="AC1320" s="116"/>
      <c r="AD1320" s="116"/>
      <c r="AE1320" s="116"/>
      <c r="AF1320" s="116"/>
      <c r="AG1320" s="127"/>
      <c r="AH1320" s="126"/>
      <c r="AI1320" s="125"/>
      <c r="AJ1320" s="124"/>
      <c r="AK1320" s="116"/>
      <c r="AL1320" s="123"/>
      <c r="AM1320" s="116"/>
      <c r="AN1320" s="116"/>
      <c r="AO1320" s="122"/>
      <c r="AP1320" s="119"/>
      <c r="AQ1320" s="116"/>
      <c r="AR1320" s="116"/>
      <c r="AS1320" s="121"/>
      <c r="AT1320" s="120"/>
      <c r="AU1320" s="116"/>
      <c r="AV1320" s="116"/>
      <c r="AW1320" s="119"/>
      <c r="AX1320" s="118"/>
      <c r="AY1320" s="118"/>
      <c r="AZ1320" s="118"/>
      <c r="BA1320" s="118"/>
      <c r="BB1320" s="118"/>
      <c r="BC1320" s="118"/>
      <c r="BD1320" s="118"/>
      <c r="BE1320" s="118"/>
      <c r="BF1320" s="118"/>
      <c r="BG1320" s="118"/>
      <c r="BH1320" s="118"/>
      <c r="BI1320" s="118"/>
      <c r="BJ1320" s="117"/>
      <c r="BK1320" s="116"/>
      <c r="BL1320" s="116"/>
      <c r="BM1320" s="116"/>
      <c r="BN1320" s="116"/>
      <c r="BO1320" s="116"/>
      <c r="BP1320" s="116"/>
      <c r="BQ1320" s="116"/>
      <c r="BR1320" s="116"/>
      <c r="BS1320" s="116"/>
      <c r="BT1320" s="115"/>
      <c r="BU1320" s="116"/>
      <c r="BW1320" s="112"/>
      <c r="BX1320" s="113"/>
      <c r="BY1320" s="113"/>
      <c r="BZ1320" s="112"/>
      <c r="CA1320" s="112"/>
      <c r="CB1320" s="112"/>
      <c r="CC1320" s="112"/>
      <c r="CD1320" s="112"/>
    </row>
    <row r="1321" spans="1:82" s="114" customFormat="1">
      <c r="A1321" s="116"/>
      <c r="B1321" s="116"/>
      <c r="C1321" s="135"/>
      <c r="D1321" s="134"/>
      <c r="E1321" s="116"/>
      <c r="F1321" s="116"/>
      <c r="G1321" s="116"/>
      <c r="H1321" s="116"/>
      <c r="I1321" s="133"/>
      <c r="J1321" s="132"/>
      <c r="K1321" s="112"/>
      <c r="L1321" s="116"/>
      <c r="M1321" s="116"/>
      <c r="N1321" s="116"/>
      <c r="O1321" s="116"/>
      <c r="P1321" s="131"/>
      <c r="Q1321" s="131"/>
      <c r="R1321" s="131"/>
      <c r="S1321" s="130"/>
      <c r="T1321" s="130"/>
      <c r="U1321" s="130"/>
      <c r="V1321" s="130"/>
      <c r="W1321" s="130"/>
      <c r="X1321" s="130"/>
      <c r="Y1321" s="129"/>
      <c r="Z1321" s="112"/>
      <c r="AA1321" s="116"/>
      <c r="AB1321" s="128"/>
      <c r="AC1321" s="116"/>
      <c r="AD1321" s="116"/>
      <c r="AE1321" s="116"/>
      <c r="AF1321" s="116"/>
      <c r="AG1321" s="127"/>
      <c r="AH1321" s="126"/>
      <c r="AI1321" s="125"/>
      <c r="AJ1321" s="124"/>
      <c r="AK1321" s="116"/>
      <c r="AL1321" s="123"/>
      <c r="AM1321" s="116"/>
      <c r="AN1321" s="116"/>
      <c r="AO1321" s="122"/>
      <c r="AP1321" s="119"/>
      <c r="AQ1321" s="116"/>
      <c r="AR1321" s="116"/>
      <c r="AS1321" s="121"/>
      <c r="AT1321" s="120"/>
      <c r="AU1321" s="116"/>
      <c r="AV1321" s="116"/>
      <c r="AW1321" s="119"/>
      <c r="AX1321" s="118"/>
      <c r="AY1321" s="118"/>
      <c r="AZ1321" s="118"/>
      <c r="BA1321" s="118"/>
      <c r="BB1321" s="118"/>
      <c r="BC1321" s="118"/>
      <c r="BD1321" s="118"/>
      <c r="BE1321" s="118"/>
      <c r="BF1321" s="118"/>
      <c r="BG1321" s="118"/>
      <c r="BH1321" s="118"/>
      <c r="BI1321" s="118"/>
      <c r="BJ1321" s="117"/>
      <c r="BK1321" s="116"/>
      <c r="BL1321" s="116"/>
      <c r="BM1321" s="116"/>
      <c r="BN1321" s="116"/>
      <c r="BO1321" s="116"/>
      <c r="BP1321" s="116"/>
      <c r="BQ1321" s="116"/>
      <c r="BR1321" s="116"/>
      <c r="BS1321" s="116"/>
      <c r="BT1321" s="115"/>
      <c r="BU1321" s="116"/>
      <c r="BW1321" s="112"/>
      <c r="BX1321" s="113"/>
      <c r="BY1321" s="113"/>
      <c r="BZ1321" s="112"/>
      <c r="CA1321" s="112"/>
      <c r="CB1321" s="112"/>
      <c r="CC1321" s="112"/>
      <c r="CD1321" s="112"/>
    </row>
    <row r="1322" spans="1:82" s="114" customFormat="1">
      <c r="A1322" s="116"/>
      <c r="B1322" s="116"/>
      <c r="C1322" s="135"/>
      <c r="D1322" s="134"/>
      <c r="E1322" s="116"/>
      <c r="F1322" s="116"/>
      <c r="G1322" s="116"/>
      <c r="H1322" s="116"/>
      <c r="I1322" s="133"/>
      <c r="J1322" s="132"/>
      <c r="K1322" s="112"/>
      <c r="L1322" s="116"/>
      <c r="M1322" s="116"/>
      <c r="N1322" s="116"/>
      <c r="O1322" s="116"/>
      <c r="P1322" s="131"/>
      <c r="Q1322" s="131"/>
      <c r="R1322" s="131"/>
      <c r="S1322" s="130"/>
      <c r="T1322" s="130"/>
      <c r="U1322" s="130"/>
      <c r="V1322" s="130"/>
      <c r="W1322" s="130"/>
      <c r="X1322" s="130"/>
      <c r="Y1322" s="129"/>
      <c r="Z1322" s="112"/>
      <c r="AA1322" s="116"/>
      <c r="AB1322" s="128"/>
      <c r="AC1322" s="116"/>
      <c r="AD1322" s="116"/>
      <c r="AE1322" s="116"/>
      <c r="AF1322" s="116"/>
      <c r="AG1322" s="127"/>
      <c r="AH1322" s="126"/>
      <c r="AI1322" s="125"/>
      <c r="AJ1322" s="124"/>
      <c r="AK1322" s="116"/>
      <c r="AL1322" s="123"/>
      <c r="AM1322" s="116"/>
      <c r="AN1322" s="116"/>
      <c r="AO1322" s="122"/>
      <c r="AP1322" s="119"/>
      <c r="AQ1322" s="116"/>
      <c r="AR1322" s="116"/>
      <c r="AS1322" s="121"/>
      <c r="AT1322" s="120"/>
      <c r="AU1322" s="116"/>
      <c r="AV1322" s="116"/>
      <c r="AW1322" s="119"/>
      <c r="AX1322" s="118"/>
      <c r="AY1322" s="118"/>
      <c r="AZ1322" s="118"/>
      <c r="BA1322" s="118"/>
      <c r="BB1322" s="118"/>
      <c r="BC1322" s="118"/>
      <c r="BD1322" s="118"/>
      <c r="BE1322" s="118"/>
      <c r="BF1322" s="118"/>
      <c r="BG1322" s="118"/>
      <c r="BH1322" s="118"/>
      <c r="BI1322" s="118"/>
      <c r="BJ1322" s="117"/>
      <c r="BK1322" s="116"/>
      <c r="BL1322" s="116"/>
      <c r="BM1322" s="116"/>
      <c r="BN1322" s="116"/>
      <c r="BO1322" s="116"/>
      <c r="BP1322" s="116"/>
      <c r="BQ1322" s="116"/>
      <c r="BR1322" s="116"/>
      <c r="BS1322" s="116"/>
      <c r="BT1322" s="115"/>
      <c r="BU1322" s="116"/>
      <c r="BW1322" s="112"/>
      <c r="BX1322" s="113"/>
      <c r="BY1322" s="113"/>
      <c r="BZ1322" s="112"/>
      <c r="CA1322" s="112"/>
      <c r="CB1322" s="112"/>
      <c r="CC1322" s="112"/>
      <c r="CD1322" s="112"/>
    </row>
    <row r="1323" spans="1:82" s="114" customFormat="1">
      <c r="A1323" s="116"/>
      <c r="B1323" s="116"/>
      <c r="C1323" s="135"/>
      <c r="D1323" s="134"/>
      <c r="E1323" s="116"/>
      <c r="F1323" s="116"/>
      <c r="G1323" s="116"/>
      <c r="H1323" s="116"/>
      <c r="I1323" s="133"/>
      <c r="J1323" s="132"/>
      <c r="K1323" s="112"/>
      <c r="L1323" s="116"/>
      <c r="M1323" s="116"/>
      <c r="N1323" s="116"/>
      <c r="O1323" s="116"/>
      <c r="P1323" s="131"/>
      <c r="Q1323" s="131"/>
      <c r="R1323" s="131"/>
      <c r="S1323" s="130"/>
      <c r="T1323" s="130"/>
      <c r="U1323" s="130"/>
      <c r="V1323" s="130"/>
      <c r="W1323" s="130"/>
      <c r="X1323" s="130"/>
      <c r="Y1323" s="129"/>
      <c r="Z1323" s="112"/>
      <c r="AA1323" s="116"/>
      <c r="AB1323" s="128"/>
      <c r="AC1323" s="116"/>
      <c r="AD1323" s="116"/>
      <c r="AE1323" s="116"/>
      <c r="AF1323" s="116"/>
      <c r="AG1323" s="127"/>
      <c r="AH1323" s="126"/>
      <c r="AI1323" s="125"/>
      <c r="AJ1323" s="124"/>
      <c r="AK1323" s="116"/>
      <c r="AL1323" s="123"/>
      <c r="AM1323" s="116"/>
      <c r="AN1323" s="116"/>
      <c r="AO1323" s="122"/>
      <c r="AP1323" s="119"/>
      <c r="AQ1323" s="116"/>
      <c r="AR1323" s="116"/>
      <c r="AS1323" s="121"/>
      <c r="AT1323" s="120"/>
      <c r="AU1323" s="116"/>
      <c r="AV1323" s="116"/>
      <c r="AW1323" s="119"/>
      <c r="AX1323" s="118"/>
      <c r="AY1323" s="118"/>
      <c r="AZ1323" s="118"/>
      <c r="BA1323" s="118"/>
      <c r="BB1323" s="118"/>
      <c r="BC1323" s="118"/>
      <c r="BD1323" s="118"/>
      <c r="BE1323" s="118"/>
      <c r="BF1323" s="118"/>
      <c r="BG1323" s="118"/>
      <c r="BH1323" s="118"/>
      <c r="BI1323" s="118"/>
      <c r="BJ1323" s="117"/>
      <c r="BK1323" s="116"/>
      <c r="BL1323" s="116"/>
      <c r="BM1323" s="116"/>
      <c r="BN1323" s="116"/>
      <c r="BO1323" s="116"/>
      <c r="BP1323" s="116"/>
      <c r="BQ1323" s="116"/>
      <c r="BR1323" s="116"/>
      <c r="BS1323" s="116"/>
      <c r="BT1323" s="115"/>
      <c r="BU1323" s="116"/>
      <c r="BW1323" s="112"/>
      <c r="BX1323" s="113"/>
      <c r="BY1323" s="113"/>
      <c r="BZ1323" s="112"/>
      <c r="CA1323" s="112"/>
      <c r="CB1323" s="112"/>
      <c r="CC1323" s="112"/>
      <c r="CD1323" s="112"/>
    </row>
    <row r="1324" spans="1:82" s="114" customFormat="1">
      <c r="A1324" s="116"/>
      <c r="B1324" s="116"/>
      <c r="C1324" s="135"/>
      <c r="D1324" s="134"/>
      <c r="E1324" s="116"/>
      <c r="F1324" s="116"/>
      <c r="G1324" s="116"/>
      <c r="H1324" s="116"/>
      <c r="I1324" s="133"/>
      <c r="J1324" s="132"/>
      <c r="K1324" s="112"/>
      <c r="L1324" s="116"/>
      <c r="M1324" s="116"/>
      <c r="N1324" s="116"/>
      <c r="O1324" s="116"/>
      <c r="P1324" s="131"/>
      <c r="Q1324" s="131"/>
      <c r="R1324" s="131"/>
      <c r="S1324" s="130"/>
      <c r="T1324" s="130"/>
      <c r="U1324" s="130"/>
      <c r="V1324" s="130"/>
      <c r="W1324" s="130"/>
      <c r="X1324" s="130"/>
      <c r="Y1324" s="129"/>
      <c r="Z1324" s="112"/>
      <c r="AA1324" s="116"/>
      <c r="AB1324" s="128"/>
      <c r="AC1324" s="116"/>
      <c r="AD1324" s="116"/>
      <c r="AE1324" s="116"/>
      <c r="AF1324" s="116"/>
      <c r="AG1324" s="127"/>
      <c r="AH1324" s="126"/>
      <c r="AI1324" s="125"/>
      <c r="AJ1324" s="124"/>
      <c r="AK1324" s="116"/>
      <c r="AL1324" s="123"/>
      <c r="AM1324" s="116"/>
      <c r="AN1324" s="116"/>
      <c r="AO1324" s="122"/>
      <c r="AP1324" s="119"/>
      <c r="AQ1324" s="116"/>
      <c r="AR1324" s="116"/>
      <c r="AS1324" s="121"/>
      <c r="AT1324" s="120"/>
      <c r="AU1324" s="116"/>
      <c r="AV1324" s="116"/>
      <c r="AW1324" s="119"/>
      <c r="AX1324" s="118"/>
      <c r="AY1324" s="118"/>
      <c r="AZ1324" s="118"/>
      <c r="BA1324" s="118"/>
      <c r="BB1324" s="118"/>
      <c r="BC1324" s="118"/>
      <c r="BD1324" s="118"/>
      <c r="BE1324" s="118"/>
      <c r="BF1324" s="118"/>
      <c r="BG1324" s="118"/>
      <c r="BH1324" s="118"/>
      <c r="BI1324" s="118"/>
      <c r="BJ1324" s="117"/>
      <c r="BK1324" s="116"/>
      <c r="BL1324" s="116"/>
      <c r="BM1324" s="116"/>
      <c r="BN1324" s="116"/>
      <c r="BO1324" s="116"/>
      <c r="BP1324" s="116"/>
      <c r="BQ1324" s="116"/>
      <c r="BR1324" s="116"/>
      <c r="BS1324" s="116"/>
      <c r="BT1324" s="115"/>
      <c r="BU1324" s="116"/>
      <c r="BW1324" s="112"/>
      <c r="BX1324" s="113"/>
      <c r="BY1324" s="113"/>
      <c r="BZ1324" s="112"/>
      <c r="CA1324" s="112"/>
      <c r="CB1324" s="112"/>
      <c r="CC1324" s="112"/>
      <c r="CD1324" s="112"/>
    </row>
    <row r="1325" spans="1:82" s="114" customFormat="1">
      <c r="A1325" s="116"/>
      <c r="B1325" s="116"/>
      <c r="C1325" s="135"/>
      <c r="D1325" s="134"/>
      <c r="E1325" s="116"/>
      <c r="F1325" s="116"/>
      <c r="G1325" s="116"/>
      <c r="H1325" s="116"/>
      <c r="I1325" s="133"/>
      <c r="J1325" s="132"/>
      <c r="K1325" s="112"/>
      <c r="L1325" s="116"/>
      <c r="M1325" s="116"/>
      <c r="N1325" s="116"/>
      <c r="O1325" s="116"/>
      <c r="P1325" s="131"/>
      <c r="Q1325" s="131"/>
      <c r="R1325" s="131"/>
      <c r="S1325" s="130"/>
      <c r="T1325" s="130"/>
      <c r="U1325" s="130"/>
      <c r="V1325" s="130"/>
      <c r="W1325" s="130"/>
      <c r="X1325" s="130"/>
      <c r="Y1325" s="129"/>
      <c r="Z1325" s="112"/>
      <c r="AA1325" s="116"/>
      <c r="AB1325" s="128"/>
      <c r="AC1325" s="116"/>
      <c r="AD1325" s="116"/>
      <c r="AE1325" s="116"/>
      <c r="AF1325" s="116"/>
      <c r="AG1325" s="127"/>
      <c r="AH1325" s="126"/>
      <c r="AI1325" s="125"/>
      <c r="AJ1325" s="124"/>
      <c r="AK1325" s="116"/>
      <c r="AL1325" s="123"/>
      <c r="AM1325" s="116"/>
      <c r="AN1325" s="116"/>
      <c r="AO1325" s="122"/>
      <c r="AP1325" s="119"/>
      <c r="AQ1325" s="116"/>
      <c r="AR1325" s="116"/>
      <c r="AS1325" s="121"/>
      <c r="AT1325" s="120"/>
      <c r="AU1325" s="116"/>
      <c r="AV1325" s="116"/>
      <c r="AW1325" s="119"/>
      <c r="AX1325" s="118"/>
      <c r="AY1325" s="118"/>
      <c r="AZ1325" s="118"/>
      <c r="BA1325" s="118"/>
      <c r="BB1325" s="118"/>
      <c r="BC1325" s="118"/>
      <c r="BD1325" s="118"/>
      <c r="BE1325" s="118"/>
      <c r="BF1325" s="118"/>
      <c r="BG1325" s="118"/>
      <c r="BH1325" s="118"/>
      <c r="BI1325" s="118"/>
      <c r="BJ1325" s="117"/>
      <c r="BK1325" s="116"/>
      <c r="BL1325" s="116"/>
      <c r="BM1325" s="116"/>
      <c r="BN1325" s="116"/>
      <c r="BO1325" s="116"/>
      <c r="BP1325" s="116"/>
      <c r="BQ1325" s="116"/>
      <c r="BR1325" s="116"/>
      <c r="BS1325" s="116"/>
      <c r="BT1325" s="115"/>
      <c r="BU1325" s="116"/>
      <c r="BW1325" s="112"/>
      <c r="BX1325" s="113"/>
      <c r="BY1325" s="113"/>
      <c r="BZ1325" s="112"/>
      <c r="CA1325" s="112"/>
      <c r="CB1325" s="112"/>
      <c r="CC1325" s="112"/>
      <c r="CD1325" s="112"/>
    </row>
    <row r="1326" spans="1:82" s="114" customFormat="1">
      <c r="A1326" s="116"/>
      <c r="B1326" s="116"/>
      <c r="C1326" s="135"/>
      <c r="D1326" s="134"/>
      <c r="E1326" s="116"/>
      <c r="F1326" s="116"/>
      <c r="G1326" s="116"/>
      <c r="H1326" s="116"/>
      <c r="I1326" s="133"/>
      <c r="J1326" s="132"/>
      <c r="K1326" s="112"/>
      <c r="L1326" s="116"/>
      <c r="M1326" s="116"/>
      <c r="N1326" s="116"/>
      <c r="O1326" s="116"/>
      <c r="P1326" s="131"/>
      <c r="Q1326" s="131"/>
      <c r="R1326" s="131"/>
      <c r="S1326" s="130"/>
      <c r="T1326" s="130"/>
      <c r="U1326" s="130"/>
      <c r="V1326" s="130"/>
      <c r="W1326" s="130"/>
      <c r="X1326" s="130"/>
      <c r="Y1326" s="129"/>
      <c r="Z1326" s="112"/>
      <c r="AA1326" s="116"/>
      <c r="AB1326" s="128"/>
      <c r="AC1326" s="116"/>
      <c r="AD1326" s="116"/>
      <c r="AE1326" s="116"/>
      <c r="AF1326" s="116"/>
      <c r="AG1326" s="127"/>
      <c r="AH1326" s="126"/>
      <c r="AI1326" s="125"/>
      <c r="AJ1326" s="124"/>
      <c r="AK1326" s="116"/>
      <c r="AL1326" s="123"/>
      <c r="AM1326" s="116"/>
      <c r="AN1326" s="116"/>
      <c r="AO1326" s="122"/>
      <c r="AP1326" s="119"/>
      <c r="AQ1326" s="116"/>
      <c r="AR1326" s="116"/>
      <c r="AS1326" s="121"/>
      <c r="AT1326" s="120"/>
      <c r="AU1326" s="116"/>
      <c r="AV1326" s="116"/>
      <c r="AW1326" s="119"/>
      <c r="AX1326" s="118"/>
      <c r="AY1326" s="118"/>
      <c r="AZ1326" s="118"/>
      <c r="BA1326" s="118"/>
      <c r="BB1326" s="118"/>
      <c r="BC1326" s="118"/>
      <c r="BD1326" s="118"/>
      <c r="BE1326" s="118"/>
      <c r="BF1326" s="118"/>
      <c r="BG1326" s="118"/>
      <c r="BH1326" s="118"/>
      <c r="BI1326" s="118"/>
      <c r="BJ1326" s="117"/>
      <c r="BK1326" s="116"/>
      <c r="BL1326" s="116"/>
      <c r="BM1326" s="116"/>
      <c r="BN1326" s="116"/>
      <c r="BO1326" s="116"/>
      <c r="BP1326" s="116"/>
      <c r="BQ1326" s="116"/>
      <c r="BR1326" s="116"/>
      <c r="BS1326" s="116"/>
      <c r="BT1326" s="115"/>
      <c r="BU1326" s="116"/>
      <c r="BW1326" s="112"/>
      <c r="BX1326" s="113"/>
      <c r="BY1326" s="113"/>
      <c r="BZ1326" s="112"/>
      <c r="CA1326" s="112"/>
      <c r="CB1326" s="112"/>
      <c r="CC1326" s="112"/>
      <c r="CD1326" s="112"/>
    </row>
    <row r="1327" spans="1:82" s="114" customFormat="1">
      <c r="A1327" s="116"/>
      <c r="B1327" s="116"/>
      <c r="C1327" s="135"/>
      <c r="D1327" s="134"/>
      <c r="E1327" s="116"/>
      <c r="F1327" s="116"/>
      <c r="G1327" s="116"/>
      <c r="H1327" s="116"/>
      <c r="I1327" s="133"/>
      <c r="J1327" s="132"/>
      <c r="K1327" s="112"/>
      <c r="L1327" s="116"/>
      <c r="M1327" s="116"/>
      <c r="N1327" s="116"/>
      <c r="O1327" s="116"/>
      <c r="P1327" s="131"/>
      <c r="Q1327" s="131"/>
      <c r="R1327" s="131"/>
      <c r="S1327" s="130"/>
      <c r="T1327" s="130"/>
      <c r="U1327" s="130"/>
      <c r="V1327" s="130"/>
      <c r="W1327" s="130"/>
      <c r="X1327" s="130"/>
      <c r="Y1327" s="129"/>
      <c r="Z1327" s="112"/>
      <c r="AA1327" s="116"/>
      <c r="AB1327" s="128"/>
      <c r="AC1327" s="116"/>
      <c r="AD1327" s="116"/>
      <c r="AE1327" s="116"/>
      <c r="AF1327" s="116"/>
      <c r="AG1327" s="127"/>
      <c r="AH1327" s="126"/>
      <c r="AI1327" s="125"/>
      <c r="AJ1327" s="124"/>
      <c r="AK1327" s="116"/>
      <c r="AL1327" s="123"/>
      <c r="AM1327" s="116"/>
      <c r="AN1327" s="116"/>
      <c r="AO1327" s="122"/>
      <c r="AP1327" s="119"/>
      <c r="AQ1327" s="116"/>
      <c r="AR1327" s="116"/>
      <c r="AS1327" s="121"/>
      <c r="AT1327" s="120"/>
      <c r="AU1327" s="116"/>
      <c r="AV1327" s="116"/>
      <c r="AW1327" s="119"/>
      <c r="AX1327" s="118"/>
      <c r="AY1327" s="118"/>
      <c r="AZ1327" s="118"/>
      <c r="BA1327" s="118"/>
      <c r="BB1327" s="118"/>
      <c r="BC1327" s="118"/>
      <c r="BD1327" s="118"/>
      <c r="BE1327" s="118"/>
      <c r="BF1327" s="118"/>
      <c r="BG1327" s="118"/>
      <c r="BH1327" s="118"/>
      <c r="BI1327" s="118"/>
      <c r="BJ1327" s="117"/>
      <c r="BK1327" s="116"/>
      <c r="BL1327" s="116"/>
      <c r="BM1327" s="116"/>
      <c r="BN1327" s="116"/>
      <c r="BO1327" s="116"/>
      <c r="BP1327" s="116"/>
      <c r="BQ1327" s="116"/>
      <c r="BR1327" s="116"/>
      <c r="BS1327" s="116"/>
      <c r="BT1327" s="115"/>
      <c r="BU1327" s="116"/>
      <c r="BW1327" s="112"/>
      <c r="BX1327" s="113"/>
      <c r="BY1327" s="113"/>
      <c r="BZ1327" s="112"/>
      <c r="CA1327" s="112"/>
      <c r="CB1327" s="112"/>
      <c r="CC1327" s="112"/>
      <c r="CD1327" s="112"/>
    </row>
    <row r="1328" spans="1:82" s="114" customFormat="1">
      <c r="A1328" s="116"/>
      <c r="B1328" s="116"/>
      <c r="C1328" s="135"/>
      <c r="D1328" s="134"/>
      <c r="E1328" s="116"/>
      <c r="F1328" s="116"/>
      <c r="G1328" s="116"/>
      <c r="H1328" s="116"/>
      <c r="I1328" s="133"/>
      <c r="J1328" s="132"/>
      <c r="K1328" s="112"/>
      <c r="L1328" s="116"/>
      <c r="M1328" s="116"/>
      <c r="N1328" s="116"/>
      <c r="O1328" s="116"/>
      <c r="P1328" s="131"/>
      <c r="Q1328" s="131"/>
      <c r="R1328" s="131"/>
      <c r="S1328" s="130"/>
      <c r="T1328" s="130"/>
      <c r="U1328" s="130"/>
      <c r="V1328" s="130"/>
      <c r="W1328" s="130"/>
      <c r="X1328" s="130"/>
      <c r="Y1328" s="129"/>
      <c r="Z1328" s="112"/>
      <c r="AA1328" s="116"/>
      <c r="AB1328" s="128"/>
      <c r="AC1328" s="116"/>
      <c r="AD1328" s="116"/>
      <c r="AE1328" s="116"/>
      <c r="AF1328" s="116"/>
      <c r="AG1328" s="127"/>
      <c r="AH1328" s="126"/>
      <c r="AI1328" s="125"/>
      <c r="AJ1328" s="124"/>
      <c r="AK1328" s="116"/>
      <c r="AL1328" s="123"/>
      <c r="AM1328" s="116"/>
      <c r="AN1328" s="116"/>
      <c r="AO1328" s="122"/>
      <c r="AP1328" s="119"/>
      <c r="AQ1328" s="116"/>
      <c r="AR1328" s="116"/>
      <c r="AS1328" s="121"/>
      <c r="AT1328" s="120"/>
      <c r="AU1328" s="116"/>
      <c r="AV1328" s="116"/>
      <c r="AW1328" s="119"/>
      <c r="AX1328" s="118"/>
      <c r="AY1328" s="118"/>
      <c r="AZ1328" s="118"/>
      <c r="BA1328" s="118"/>
      <c r="BB1328" s="118"/>
      <c r="BC1328" s="118"/>
      <c r="BD1328" s="118"/>
      <c r="BE1328" s="118"/>
      <c r="BF1328" s="118"/>
      <c r="BG1328" s="118"/>
      <c r="BH1328" s="118"/>
      <c r="BI1328" s="118"/>
      <c r="BJ1328" s="117"/>
      <c r="BK1328" s="116"/>
      <c r="BL1328" s="116"/>
      <c r="BM1328" s="116"/>
      <c r="BN1328" s="116"/>
      <c r="BO1328" s="116"/>
      <c r="BP1328" s="116"/>
      <c r="BQ1328" s="116"/>
      <c r="BR1328" s="116"/>
      <c r="BS1328" s="116"/>
      <c r="BT1328" s="115"/>
      <c r="BU1328" s="116"/>
      <c r="BW1328" s="112"/>
      <c r="BX1328" s="113"/>
      <c r="BY1328" s="113"/>
      <c r="BZ1328" s="112"/>
      <c r="CA1328" s="112"/>
      <c r="CB1328" s="112"/>
      <c r="CC1328" s="112"/>
      <c r="CD1328" s="112"/>
    </row>
    <row r="1329" spans="1:82" s="114" customFormat="1">
      <c r="A1329" s="116"/>
      <c r="B1329" s="116"/>
      <c r="C1329" s="135"/>
      <c r="D1329" s="134"/>
      <c r="E1329" s="116"/>
      <c r="F1329" s="116"/>
      <c r="G1329" s="116"/>
      <c r="H1329" s="116"/>
      <c r="I1329" s="133"/>
      <c r="J1329" s="132"/>
      <c r="K1329" s="112"/>
      <c r="L1329" s="116"/>
      <c r="M1329" s="116"/>
      <c r="N1329" s="116"/>
      <c r="O1329" s="116"/>
      <c r="P1329" s="131"/>
      <c r="Q1329" s="131"/>
      <c r="R1329" s="131"/>
      <c r="S1329" s="130"/>
      <c r="T1329" s="130"/>
      <c r="U1329" s="130"/>
      <c r="V1329" s="130"/>
      <c r="W1329" s="130"/>
      <c r="X1329" s="130"/>
      <c r="Y1329" s="129"/>
      <c r="Z1329" s="112"/>
      <c r="AA1329" s="116"/>
      <c r="AB1329" s="128"/>
      <c r="AC1329" s="116"/>
      <c r="AD1329" s="116"/>
      <c r="AE1329" s="116"/>
      <c r="AF1329" s="116"/>
      <c r="AG1329" s="127"/>
      <c r="AH1329" s="126"/>
      <c r="AI1329" s="125"/>
      <c r="AJ1329" s="124"/>
      <c r="AK1329" s="116"/>
      <c r="AL1329" s="123"/>
      <c r="AM1329" s="116"/>
      <c r="AN1329" s="116"/>
      <c r="AO1329" s="122"/>
      <c r="AP1329" s="119"/>
      <c r="AQ1329" s="116"/>
      <c r="AR1329" s="116"/>
      <c r="AS1329" s="121"/>
      <c r="AT1329" s="120"/>
      <c r="AU1329" s="116"/>
      <c r="AV1329" s="116"/>
      <c r="AW1329" s="119"/>
      <c r="AX1329" s="118"/>
      <c r="AY1329" s="118"/>
      <c r="AZ1329" s="118"/>
      <c r="BA1329" s="118"/>
      <c r="BB1329" s="118"/>
      <c r="BC1329" s="118"/>
      <c r="BD1329" s="118"/>
      <c r="BE1329" s="118"/>
      <c r="BF1329" s="118"/>
      <c r="BG1329" s="118"/>
      <c r="BH1329" s="118"/>
      <c r="BI1329" s="118"/>
      <c r="BJ1329" s="117"/>
      <c r="BK1329" s="116"/>
      <c r="BL1329" s="116"/>
      <c r="BM1329" s="116"/>
      <c r="BN1329" s="116"/>
      <c r="BO1329" s="116"/>
      <c r="BP1329" s="116"/>
      <c r="BQ1329" s="116"/>
      <c r="BR1329" s="116"/>
      <c r="BS1329" s="116"/>
      <c r="BT1329" s="115"/>
      <c r="BU1329" s="116"/>
      <c r="BW1329" s="112"/>
      <c r="BX1329" s="113"/>
      <c r="BY1329" s="113"/>
      <c r="BZ1329" s="112"/>
      <c r="CA1329" s="112"/>
      <c r="CB1329" s="112"/>
      <c r="CC1329" s="112"/>
      <c r="CD1329" s="112"/>
    </row>
    <row r="1330" spans="1:82" s="114" customFormat="1">
      <c r="A1330" s="116"/>
      <c r="B1330" s="116"/>
      <c r="C1330" s="135"/>
      <c r="D1330" s="134"/>
      <c r="E1330" s="116"/>
      <c r="F1330" s="116"/>
      <c r="G1330" s="116"/>
      <c r="H1330" s="116"/>
      <c r="I1330" s="133"/>
      <c r="J1330" s="132"/>
      <c r="K1330" s="112"/>
      <c r="L1330" s="116"/>
      <c r="M1330" s="116"/>
      <c r="N1330" s="116"/>
      <c r="O1330" s="116"/>
      <c r="P1330" s="131"/>
      <c r="Q1330" s="131"/>
      <c r="R1330" s="131"/>
      <c r="S1330" s="130"/>
      <c r="T1330" s="130"/>
      <c r="U1330" s="130"/>
      <c r="V1330" s="130"/>
      <c r="W1330" s="130"/>
      <c r="X1330" s="130"/>
      <c r="Y1330" s="129"/>
      <c r="Z1330" s="112"/>
      <c r="AA1330" s="116"/>
      <c r="AB1330" s="128"/>
      <c r="AC1330" s="116"/>
      <c r="AD1330" s="116"/>
      <c r="AE1330" s="116"/>
      <c r="AF1330" s="116"/>
      <c r="AG1330" s="127"/>
      <c r="AH1330" s="126"/>
      <c r="AI1330" s="125"/>
      <c r="AJ1330" s="124"/>
      <c r="AK1330" s="116"/>
      <c r="AL1330" s="123"/>
      <c r="AM1330" s="116"/>
      <c r="AN1330" s="116"/>
      <c r="AO1330" s="122"/>
      <c r="AP1330" s="119"/>
      <c r="AQ1330" s="116"/>
      <c r="AR1330" s="116"/>
      <c r="AS1330" s="121"/>
      <c r="AT1330" s="120"/>
      <c r="AU1330" s="116"/>
      <c r="AV1330" s="116"/>
      <c r="AW1330" s="119"/>
      <c r="AX1330" s="118"/>
      <c r="AY1330" s="118"/>
      <c r="AZ1330" s="118"/>
      <c r="BA1330" s="118"/>
      <c r="BB1330" s="118"/>
      <c r="BC1330" s="118"/>
      <c r="BD1330" s="118"/>
      <c r="BE1330" s="118"/>
      <c r="BF1330" s="118"/>
      <c r="BG1330" s="118"/>
      <c r="BH1330" s="118"/>
      <c r="BI1330" s="118"/>
      <c r="BJ1330" s="117"/>
      <c r="BK1330" s="116"/>
      <c r="BL1330" s="116"/>
      <c r="BM1330" s="116"/>
      <c r="BN1330" s="116"/>
      <c r="BO1330" s="116"/>
      <c r="BP1330" s="116"/>
      <c r="BQ1330" s="116"/>
      <c r="BR1330" s="116"/>
      <c r="BS1330" s="116"/>
      <c r="BT1330" s="115"/>
      <c r="BU1330" s="116"/>
      <c r="BW1330" s="112"/>
      <c r="BX1330" s="113"/>
      <c r="BY1330" s="113"/>
      <c r="BZ1330" s="112"/>
      <c r="CA1330" s="112"/>
      <c r="CB1330" s="112"/>
      <c r="CC1330" s="112"/>
      <c r="CD1330" s="112"/>
    </row>
    <row r="1331" spans="1:82" s="114" customFormat="1">
      <c r="A1331" s="116"/>
      <c r="B1331" s="116"/>
      <c r="C1331" s="135"/>
      <c r="D1331" s="134"/>
      <c r="E1331" s="116"/>
      <c r="F1331" s="116"/>
      <c r="G1331" s="116"/>
      <c r="H1331" s="116"/>
      <c r="I1331" s="133"/>
      <c r="J1331" s="132"/>
      <c r="K1331" s="112"/>
      <c r="L1331" s="116"/>
      <c r="M1331" s="116"/>
      <c r="N1331" s="116"/>
      <c r="O1331" s="116"/>
      <c r="P1331" s="131"/>
      <c r="Q1331" s="131"/>
      <c r="R1331" s="131"/>
      <c r="S1331" s="130"/>
      <c r="T1331" s="130"/>
      <c r="U1331" s="130"/>
      <c r="V1331" s="130"/>
      <c r="W1331" s="130"/>
      <c r="X1331" s="130"/>
      <c r="Y1331" s="129"/>
      <c r="Z1331" s="112"/>
      <c r="AA1331" s="116"/>
      <c r="AB1331" s="128"/>
      <c r="AC1331" s="116"/>
      <c r="AD1331" s="116"/>
      <c r="AE1331" s="116"/>
      <c r="AF1331" s="116"/>
      <c r="AG1331" s="127"/>
      <c r="AH1331" s="126"/>
      <c r="AI1331" s="125"/>
      <c r="AJ1331" s="124"/>
      <c r="AK1331" s="116"/>
      <c r="AL1331" s="123"/>
      <c r="AM1331" s="116"/>
      <c r="AN1331" s="116"/>
      <c r="AO1331" s="122"/>
      <c r="AP1331" s="119"/>
      <c r="AQ1331" s="116"/>
      <c r="AR1331" s="116"/>
      <c r="AS1331" s="121"/>
      <c r="AT1331" s="120"/>
      <c r="AU1331" s="116"/>
      <c r="AV1331" s="116"/>
      <c r="AW1331" s="119"/>
      <c r="AX1331" s="118"/>
      <c r="AY1331" s="118"/>
      <c r="AZ1331" s="118"/>
      <c r="BA1331" s="118"/>
      <c r="BB1331" s="118"/>
      <c r="BC1331" s="118"/>
      <c r="BD1331" s="118"/>
      <c r="BE1331" s="118"/>
      <c r="BF1331" s="118"/>
      <c r="BG1331" s="118"/>
      <c r="BH1331" s="118"/>
      <c r="BI1331" s="118"/>
      <c r="BJ1331" s="117"/>
      <c r="BK1331" s="116"/>
      <c r="BL1331" s="116"/>
      <c r="BM1331" s="116"/>
      <c r="BN1331" s="116"/>
      <c r="BO1331" s="116"/>
      <c r="BP1331" s="116"/>
      <c r="BQ1331" s="116"/>
      <c r="BR1331" s="116"/>
      <c r="BS1331" s="116"/>
      <c r="BT1331" s="115"/>
      <c r="BU1331" s="116"/>
      <c r="BW1331" s="112"/>
      <c r="BX1331" s="113"/>
      <c r="BY1331" s="113"/>
      <c r="BZ1331" s="112"/>
      <c r="CA1331" s="112"/>
      <c r="CB1331" s="112"/>
      <c r="CC1331" s="112"/>
      <c r="CD1331" s="112"/>
    </row>
    <row r="1332" spans="1:82" s="114" customFormat="1">
      <c r="A1332" s="116"/>
      <c r="B1332" s="116"/>
      <c r="C1332" s="135"/>
      <c r="D1332" s="134"/>
      <c r="E1332" s="116"/>
      <c r="F1332" s="116"/>
      <c r="G1332" s="116"/>
      <c r="H1332" s="116"/>
      <c r="I1332" s="133"/>
      <c r="J1332" s="132"/>
      <c r="K1332" s="112"/>
      <c r="L1332" s="116"/>
      <c r="M1332" s="116"/>
      <c r="N1332" s="116"/>
      <c r="O1332" s="116"/>
      <c r="P1332" s="131"/>
      <c r="Q1332" s="131"/>
      <c r="R1332" s="131"/>
      <c r="S1332" s="130"/>
      <c r="T1332" s="130"/>
      <c r="U1332" s="130"/>
      <c r="V1332" s="130"/>
      <c r="W1332" s="130"/>
      <c r="X1332" s="130"/>
      <c r="Y1332" s="129"/>
      <c r="Z1332" s="112"/>
      <c r="AA1332" s="116"/>
      <c r="AB1332" s="128"/>
      <c r="AC1332" s="116"/>
      <c r="AD1332" s="116"/>
      <c r="AE1332" s="116"/>
      <c r="AF1332" s="116"/>
      <c r="AG1332" s="127"/>
      <c r="AH1332" s="126"/>
      <c r="AI1332" s="125"/>
      <c r="AJ1332" s="124"/>
      <c r="AK1332" s="116"/>
      <c r="AL1332" s="123"/>
      <c r="AM1332" s="116"/>
      <c r="AN1332" s="116"/>
      <c r="AO1332" s="122"/>
      <c r="AP1332" s="119"/>
      <c r="AQ1332" s="116"/>
      <c r="AR1332" s="116"/>
      <c r="AS1332" s="121"/>
      <c r="AT1332" s="120"/>
      <c r="AU1332" s="116"/>
      <c r="AV1332" s="116"/>
      <c r="AW1332" s="119"/>
      <c r="AX1332" s="118"/>
      <c r="AY1332" s="118"/>
      <c r="AZ1332" s="118"/>
      <c r="BA1332" s="118"/>
      <c r="BB1332" s="118"/>
      <c r="BC1332" s="118"/>
      <c r="BD1332" s="118"/>
      <c r="BE1332" s="118"/>
      <c r="BF1332" s="118"/>
      <c r="BG1332" s="118"/>
      <c r="BH1332" s="118"/>
      <c r="BI1332" s="118"/>
      <c r="BJ1332" s="117"/>
      <c r="BK1332" s="116"/>
      <c r="BL1332" s="116"/>
      <c r="BM1332" s="116"/>
      <c r="BN1332" s="116"/>
      <c r="BO1332" s="116"/>
      <c r="BP1332" s="116"/>
      <c r="BQ1332" s="116"/>
      <c r="BR1332" s="116"/>
      <c r="BS1332" s="116"/>
      <c r="BT1332" s="115"/>
      <c r="BU1332" s="116"/>
      <c r="BW1332" s="112"/>
      <c r="BX1332" s="113"/>
      <c r="BY1332" s="113"/>
      <c r="BZ1332" s="112"/>
      <c r="CA1332" s="112"/>
      <c r="CB1332" s="112"/>
      <c r="CC1332" s="112"/>
      <c r="CD1332" s="112"/>
    </row>
    <row r="1333" spans="1:82" s="114" customFormat="1">
      <c r="A1333" s="116"/>
      <c r="B1333" s="116"/>
      <c r="C1333" s="135"/>
      <c r="D1333" s="134"/>
      <c r="E1333" s="116"/>
      <c r="F1333" s="116"/>
      <c r="G1333" s="116"/>
      <c r="H1333" s="116"/>
      <c r="I1333" s="133"/>
      <c r="J1333" s="132"/>
      <c r="K1333" s="112"/>
      <c r="L1333" s="116"/>
      <c r="M1333" s="116"/>
      <c r="N1333" s="116"/>
      <c r="O1333" s="116"/>
      <c r="P1333" s="131"/>
      <c r="Q1333" s="131"/>
      <c r="R1333" s="131"/>
      <c r="S1333" s="130"/>
      <c r="T1333" s="130"/>
      <c r="U1333" s="130"/>
      <c r="V1333" s="130"/>
      <c r="W1333" s="130"/>
      <c r="X1333" s="130"/>
      <c r="Y1333" s="129"/>
      <c r="Z1333" s="112"/>
      <c r="AA1333" s="116"/>
      <c r="AB1333" s="128"/>
      <c r="AC1333" s="116"/>
      <c r="AD1333" s="116"/>
      <c r="AE1333" s="116"/>
      <c r="AF1333" s="116"/>
      <c r="AG1333" s="127"/>
      <c r="AH1333" s="126"/>
      <c r="AI1333" s="125"/>
      <c r="AJ1333" s="124"/>
      <c r="AK1333" s="116"/>
      <c r="AL1333" s="123"/>
      <c r="AM1333" s="116"/>
      <c r="AN1333" s="116"/>
      <c r="AO1333" s="122"/>
      <c r="AP1333" s="119"/>
      <c r="AQ1333" s="116"/>
      <c r="AR1333" s="116"/>
      <c r="AS1333" s="121"/>
      <c r="AT1333" s="120"/>
      <c r="AU1333" s="116"/>
      <c r="AV1333" s="116"/>
      <c r="AW1333" s="119"/>
      <c r="AX1333" s="118"/>
      <c r="AY1333" s="118"/>
      <c r="AZ1333" s="118"/>
      <c r="BA1333" s="118"/>
      <c r="BB1333" s="118"/>
      <c r="BC1333" s="118"/>
      <c r="BD1333" s="118"/>
      <c r="BE1333" s="118"/>
      <c r="BF1333" s="118"/>
      <c r="BG1333" s="118"/>
      <c r="BH1333" s="118"/>
      <c r="BI1333" s="118"/>
      <c r="BJ1333" s="117"/>
      <c r="BK1333" s="116"/>
      <c r="BL1333" s="116"/>
      <c r="BM1333" s="116"/>
      <c r="BN1333" s="116"/>
      <c r="BO1333" s="116"/>
      <c r="BP1333" s="116"/>
      <c r="BQ1333" s="116"/>
      <c r="BR1333" s="116"/>
      <c r="BS1333" s="116"/>
      <c r="BT1333" s="115"/>
      <c r="BU1333" s="116"/>
      <c r="BW1333" s="112"/>
      <c r="BX1333" s="113"/>
      <c r="BY1333" s="113"/>
      <c r="BZ1333" s="112"/>
      <c r="CA1333" s="112"/>
      <c r="CB1333" s="112"/>
      <c r="CC1333" s="112"/>
      <c r="CD1333" s="112"/>
    </row>
    <row r="1334" spans="1:82" s="114" customFormat="1">
      <c r="A1334" s="116"/>
      <c r="B1334" s="116"/>
      <c r="C1334" s="135"/>
      <c r="D1334" s="134"/>
      <c r="E1334" s="116"/>
      <c r="F1334" s="116"/>
      <c r="G1334" s="116"/>
      <c r="H1334" s="116"/>
      <c r="I1334" s="133"/>
      <c r="J1334" s="132"/>
      <c r="K1334" s="112"/>
      <c r="L1334" s="116"/>
      <c r="M1334" s="116"/>
      <c r="N1334" s="116"/>
      <c r="O1334" s="116"/>
      <c r="P1334" s="131"/>
      <c r="Q1334" s="131"/>
      <c r="R1334" s="131"/>
      <c r="S1334" s="130"/>
      <c r="T1334" s="130"/>
      <c r="U1334" s="130"/>
      <c r="V1334" s="130"/>
      <c r="W1334" s="130"/>
      <c r="X1334" s="130"/>
      <c r="Y1334" s="129"/>
      <c r="Z1334" s="112"/>
      <c r="AA1334" s="116"/>
      <c r="AB1334" s="128"/>
      <c r="AC1334" s="116"/>
      <c r="AD1334" s="116"/>
      <c r="AE1334" s="116"/>
      <c r="AF1334" s="116"/>
      <c r="AG1334" s="127"/>
      <c r="AH1334" s="126"/>
      <c r="AI1334" s="125"/>
      <c r="AJ1334" s="124"/>
      <c r="AK1334" s="116"/>
      <c r="AL1334" s="123"/>
      <c r="AM1334" s="116"/>
      <c r="AN1334" s="116"/>
      <c r="AO1334" s="122"/>
      <c r="AP1334" s="119"/>
      <c r="AQ1334" s="116"/>
      <c r="AR1334" s="116"/>
      <c r="AS1334" s="121"/>
      <c r="AT1334" s="120"/>
      <c r="AU1334" s="116"/>
      <c r="AV1334" s="116"/>
      <c r="AW1334" s="119"/>
      <c r="AX1334" s="118"/>
      <c r="AY1334" s="118"/>
      <c r="AZ1334" s="118"/>
      <c r="BA1334" s="118"/>
      <c r="BB1334" s="118"/>
      <c r="BC1334" s="118"/>
      <c r="BD1334" s="118"/>
      <c r="BE1334" s="118"/>
      <c r="BF1334" s="118"/>
      <c r="BG1334" s="118"/>
      <c r="BH1334" s="118"/>
      <c r="BI1334" s="118"/>
      <c r="BJ1334" s="117"/>
      <c r="BK1334" s="116"/>
      <c r="BL1334" s="116"/>
      <c r="BM1334" s="116"/>
      <c r="BN1334" s="116"/>
      <c r="BO1334" s="116"/>
      <c r="BP1334" s="116"/>
      <c r="BQ1334" s="116"/>
      <c r="BR1334" s="116"/>
      <c r="BS1334" s="116"/>
      <c r="BT1334" s="115"/>
      <c r="BU1334" s="116"/>
      <c r="BW1334" s="112"/>
      <c r="BX1334" s="113"/>
      <c r="BY1334" s="113"/>
      <c r="BZ1334" s="112"/>
      <c r="CA1334" s="112"/>
      <c r="CB1334" s="112"/>
      <c r="CC1334" s="112"/>
      <c r="CD1334" s="112"/>
    </row>
    <row r="1335" spans="1:82" s="114" customFormat="1">
      <c r="A1335" s="116"/>
      <c r="B1335" s="116"/>
      <c r="C1335" s="135"/>
      <c r="D1335" s="134"/>
      <c r="E1335" s="116"/>
      <c r="F1335" s="116"/>
      <c r="G1335" s="116"/>
      <c r="H1335" s="116"/>
      <c r="I1335" s="133"/>
      <c r="J1335" s="132"/>
      <c r="K1335" s="112"/>
      <c r="L1335" s="116"/>
      <c r="M1335" s="116"/>
      <c r="N1335" s="116"/>
      <c r="O1335" s="116"/>
      <c r="P1335" s="131"/>
      <c r="Q1335" s="131"/>
      <c r="R1335" s="131"/>
      <c r="S1335" s="130"/>
      <c r="T1335" s="130"/>
      <c r="U1335" s="130"/>
      <c r="V1335" s="130"/>
      <c r="W1335" s="130"/>
      <c r="X1335" s="130"/>
      <c r="Y1335" s="129"/>
      <c r="Z1335" s="112"/>
      <c r="AA1335" s="116"/>
      <c r="AB1335" s="128"/>
      <c r="AC1335" s="116"/>
      <c r="AD1335" s="116"/>
      <c r="AE1335" s="116"/>
      <c r="AF1335" s="116"/>
      <c r="AG1335" s="127"/>
      <c r="AH1335" s="126"/>
      <c r="AI1335" s="125"/>
      <c r="AJ1335" s="124"/>
      <c r="AK1335" s="116"/>
      <c r="AL1335" s="123"/>
      <c r="AM1335" s="116"/>
      <c r="AN1335" s="116"/>
      <c r="AO1335" s="122"/>
      <c r="AP1335" s="119"/>
      <c r="AQ1335" s="116"/>
      <c r="AR1335" s="116"/>
      <c r="AS1335" s="121"/>
      <c r="AT1335" s="120"/>
      <c r="AU1335" s="116"/>
      <c r="AV1335" s="116"/>
      <c r="AW1335" s="119"/>
      <c r="AX1335" s="118"/>
      <c r="AY1335" s="118"/>
      <c r="AZ1335" s="118"/>
      <c r="BA1335" s="118"/>
      <c r="BB1335" s="118"/>
      <c r="BC1335" s="118"/>
      <c r="BD1335" s="118"/>
      <c r="BE1335" s="118"/>
      <c r="BF1335" s="118"/>
      <c r="BG1335" s="118"/>
      <c r="BH1335" s="118"/>
      <c r="BI1335" s="118"/>
      <c r="BJ1335" s="117"/>
      <c r="BK1335" s="116"/>
      <c r="BL1335" s="116"/>
      <c r="BM1335" s="116"/>
      <c r="BN1335" s="116"/>
      <c r="BO1335" s="116"/>
      <c r="BP1335" s="116"/>
      <c r="BQ1335" s="116"/>
      <c r="BR1335" s="116"/>
      <c r="BS1335" s="116"/>
      <c r="BT1335" s="115"/>
      <c r="BU1335" s="116"/>
      <c r="BW1335" s="112"/>
      <c r="BX1335" s="113"/>
      <c r="BY1335" s="113"/>
      <c r="BZ1335" s="112"/>
      <c r="CA1335" s="112"/>
      <c r="CB1335" s="112"/>
      <c r="CC1335" s="112"/>
      <c r="CD1335" s="112"/>
    </row>
    <row r="1336" spans="1:82" s="114" customFormat="1">
      <c r="A1336" s="116"/>
      <c r="B1336" s="116"/>
      <c r="C1336" s="135"/>
      <c r="D1336" s="134"/>
      <c r="E1336" s="116"/>
      <c r="F1336" s="116"/>
      <c r="G1336" s="116"/>
      <c r="H1336" s="116"/>
      <c r="I1336" s="133"/>
      <c r="J1336" s="132"/>
      <c r="K1336" s="112"/>
      <c r="L1336" s="116"/>
      <c r="M1336" s="116"/>
      <c r="N1336" s="116"/>
      <c r="O1336" s="116"/>
      <c r="P1336" s="131"/>
      <c r="Q1336" s="131"/>
      <c r="R1336" s="131"/>
      <c r="S1336" s="130"/>
      <c r="T1336" s="130"/>
      <c r="U1336" s="130"/>
      <c r="V1336" s="130"/>
      <c r="W1336" s="130"/>
      <c r="X1336" s="130"/>
      <c r="Y1336" s="129"/>
      <c r="Z1336" s="112"/>
      <c r="AA1336" s="116"/>
      <c r="AB1336" s="128"/>
      <c r="AC1336" s="116"/>
      <c r="AD1336" s="116"/>
      <c r="AE1336" s="116"/>
      <c r="AF1336" s="116"/>
      <c r="AG1336" s="127"/>
      <c r="AH1336" s="126"/>
      <c r="AI1336" s="125"/>
      <c r="AJ1336" s="124"/>
      <c r="AK1336" s="116"/>
      <c r="AL1336" s="123"/>
      <c r="AM1336" s="116"/>
      <c r="AN1336" s="116"/>
      <c r="AO1336" s="122"/>
      <c r="AP1336" s="119"/>
      <c r="AQ1336" s="116"/>
      <c r="AR1336" s="116"/>
      <c r="AS1336" s="121"/>
      <c r="AT1336" s="120"/>
      <c r="AU1336" s="116"/>
      <c r="AV1336" s="116"/>
      <c r="AW1336" s="119"/>
      <c r="AX1336" s="118"/>
      <c r="AY1336" s="118"/>
      <c r="AZ1336" s="118"/>
      <c r="BA1336" s="118"/>
      <c r="BB1336" s="118"/>
      <c r="BC1336" s="118"/>
      <c r="BD1336" s="118"/>
      <c r="BE1336" s="118"/>
      <c r="BF1336" s="118"/>
      <c r="BG1336" s="118"/>
      <c r="BH1336" s="118"/>
      <c r="BI1336" s="118"/>
      <c r="BJ1336" s="117"/>
      <c r="BK1336" s="116"/>
      <c r="BL1336" s="116"/>
      <c r="BM1336" s="116"/>
      <c r="BN1336" s="116"/>
      <c r="BO1336" s="116"/>
      <c r="BP1336" s="116"/>
      <c r="BQ1336" s="116"/>
      <c r="BR1336" s="116"/>
      <c r="BS1336" s="116"/>
      <c r="BT1336" s="115"/>
      <c r="BU1336" s="116"/>
      <c r="BW1336" s="112"/>
      <c r="BX1336" s="113"/>
      <c r="BY1336" s="113"/>
      <c r="BZ1336" s="112"/>
      <c r="CA1336" s="112"/>
      <c r="CB1336" s="112"/>
      <c r="CC1336" s="112"/>
      <c r="CD1336" s="112"/>
    </row>
    <row r="1337" spans="1:82" s="114" customFormat="1">
      <c r="A1337" s="116"/>
      <c r="B1337" s="116"/>
      <c r="C1337" s="135"/>
      <c r="D1337" s="134"/>
      <c r="E1337" s="116"/>
      <c r="F1337" s="116"/>
      <c r="G1337" s="116"/>
      <c r="H1337" s="116"/>
      <c r="I1337" s="133"/>
      <c r="J1337" s="132"/>
      <c r="K1337" s="112"/>
      <c r="L1337" s="116"/>
      <c r="M1337" s="116"/>
      <c r="N1337" s="116"/>
      <c r="O1337" s="116"/>
      <c r="P1337" s="131"/>
      <c r="Q1337" s="131"/>
      <c r="R1337" s="131"/>
      <c r="S1337" s="130"/>
      <c r="T1337" s="130"/>
      <c r="U1337" s="130"/>
      <c r="V1337" s="130"/>
      <c r="W1337" s="130"/>
      <c r="X1337" s="130"/>
      <c r="Y1337" s="129"/>
      <c r="Z1337" s="112"/>
      <c r="AA1337" s="116"/>
      <c r="AB1337" s="128"/>
      <c r="AC1337" s="116"/>
      <c r="AD1337" s="116"/>
      <c r="AE1337" s="116"/>
      <c r="AF1337" s="116"/>
      <c r="AG1337" s="127"/>
      <c r="AH1337" s="126"/>
      <c r="AI1337" s="125"/>
      <c r="AJ1337" s="124"/>
      <c r="AK1337" s="116"/>
      <c r="AL1337" s="123"/>
      <c r="AM1337" s="116"/>
      <c r="AN1337" s="116"/>
      <c r="AO1337" s="122"/>
      <c r="AP1337" s="119"/>
      <c r="AQ1337" s="116"/>
      <c r="AR1337" s="116"/>
      <c r="AS1337" s="121"/>
      <c r="AT1337" s="120"/>
      <c r="AU1337" s="116"/>
      <c r="AV1337" s="116"/>
      <c r="AW1337" s="119"/>
      <c r="AX1337" s="118"/>
      <c r="AY1337" s="118"/>
      <c r="AZ1337" s="118"/>
      <c r="BA1337" s="118"/>
      <c r="BB1337" s="118"/>
      <c r="BC1337" s="118"/>
      <c r="BD1337" s="118"/>
      <c r="BE1337" s="118"/>
      <c r="BF1337" s="118"/>
      <c r="BG1337" s="118"/>
      <c r="BH1337" s="118"/>
      <c r="BI1337" s="118"/>
      <c r="BJ1337" s="117"/>
      <c r="BK1337" s="116"/>
      <c r="BL1337" s="116"/>
      <c r="BM1337" s="116"/>
      <c r="BN1337" s="116"/>
      <c r="BO1337" s="116"/>
      <c r="BP1337" s="116"/>
      <c r="BQ1337" s="116"/>
      <c r="BR1337" s="116"/>
      <c r="BS1337" s="116"/>
      <c r="BT1337" s="115"/>
      <c r="BU1337" s="116"/>
      <c r="BW1337" s="112"/>
      <c r="BX1337" s="113"/>
      <c r="BY1337" s="113"/>
      <c r="BZ1337" s="112"/>
      <c r="CA1337" s="112"/>
      <c r="CB1337" s="112"/>
      <c r="CC1337" s="112"/>
      <c r="CD1337" s="112"/>
    </row>
    <row r="1338" spans="1:82" s="114" customFormat="1">
      <c r="A1338" s="116"/>
      <c r="B1338" s="116"/>
      <c r="C1338" s="135"/>
      <c r="D1338" s="134"/>
      <c r="E1338" s="116"/>
      <c r="F1338" s="116"/>
      <c r="G1338" s="116"/>
      <c r="H1338" s="116"/>
      <c r="I1338" s="133"/>
      <c r="J1338" s="132"/>
      <c r="K1338" s="112"/>
      <c r="L1338" s="116"/>
      <c r="M1338" s="116"/>
      <c r="N1338" s="116"/>
      <c r="O1338" s="116"/>
      <c r="P1338" s="131"/>
      <c r="Q1338" s="131"/>
      <c r="R1338" s="131"/>
      <c r="S1338" s="130"/>
      <c r="T1338" s="130"/>
      <c r="U1338" s="130"/>
      <c r="V1338" s="130"/>
      <c r="W1338" s="130"/>
      <c r="X1338" s="130"/>
      <c r="Y1338" s="129"/>
      <c r="Z1338" s="112"/>
      <c r="AA1338" s="116"/>
      <c r="AB1338" s="128"/>
      <c r="AC1338" s="116"/>
      <c r="AD1338" s="116"/>
      <c r="AE1338" s="116"/>
      <c r="AF1338" s="116"/>
      <c r="AG1338" s="127"/>
      <c r="AH1338" s="126"/>
      <c r="AI1338" s="125"/>
      <c r="AJ1338" s="124"/>
      <c r="AK1338" s="116"/>
      <c r="AL1338" s="123"/>
      <c r="AM1338" s="116"/>
      <c r="AN1338" s="116"/>
      <c r="AO1338" s="122"/>
      <c r="AP1338" s="119"/>
      <c r="AQ1338" s="116"/>
      <c r="AR1338" s="116"/>
      <c r="AS1338" s="121"/>
      <c r="AT1338" s="120"/>
      <c r="AU1338" s="116"/>
      <c r="AV1338" s="116"/>
      <c r="AW1338" s="119"/>
      <c r="AX1338" s="118"/>
      <c r="AY1338" s="118"/>
      <c r="AZ1338" s="118"/>
      <c r="BA1338" s="118"/>
      <c r="BB1338" s="118"/>
      <c r="BC1338" s="118"/>
      <c r="BD1338" s="118"/>
      <c r="BE1338" s="118"/>
      <c r="BF1338" s="118"/>
      <c r="BG1338" s="118"/>
      <c r="BH1338" s="118"/>
      <c r="BI1338" s="118"/>
      <c r="BJ1338" s="117"/>
      <c r="BK1338" s="116"/>
      <c r="BL1338" s="116"/>
      <c r="BM1338" s="116"/>
      <c r="BN1338" s="116"/>
      <c r="BO1338" s="116"/>
      <c r="BP1338" s="116"/>
      <c r="BQ1338" s="116"/>
      <c r="BR1338" s="116"/>
      <c r="BS1338" s="116"/>
      <c r="BT1338" s="115"/>
      <c r="BU1338" s="116"/>
      <c r="BW1338" s="112"/>
      <c r="BX1338" s="113"/>
      <c r="BY1338" s="113"/>
      <c r="BZ1338" s="112"/>
      <c r="CA1338" s="112"/>
      <c r="CB1338" s="112"/>
      <c r="CC1338" s="112"/>
      <c r="CD1338" s="112"/>
    </row>
    <row r="1339" spans="1:82" s="114" customFormat="1">
      <c r="A1339" s="116"/>
      <c r="B1339" s="116"/>
      <c r="C1339" s="135"/>
      <c r="D1339" s="134"/>
      <c r="E1339" s="116"/>
      <c r="F1339" s="116"/>
      <c r="G1339" s="116"/>
      <c r="H1339" s="116"/>
      <c r="I1339" s="133"/>
      <c r="J1339" s="132"/>
      <c r="K1339" s="112"/>
      <c r="L1339" s="116"/>
      <c r="M1339" s="116"/>
      <c r="N1339" s="116"/>
      <c r="O1339" s="116"/>
      <c r="P1339" s="131"/>
      <c r="Q1339" s="131"/>
      <c r="R1339" s="131"/>
      <c r="S1339" s="130"/>
      <c r="T1339" s="130"/>
      <c r="U1339" s="130"/>
      <c r="V1339" s="130"/>
      <c r="W1339" s="130"/>
      <c r="X1339" s="130"/>
      <c r="Y1339" s="129"/>
      <c r="Z1339" s="112"/>
      <c r="AA1339" s="116"/>
      <c r="AB1339" s="128"/>
      <c r="AC1339" s="116"/>
      <c r="AD1339" s="116"/>
      <c r="AE1339" s="116"/>
      <c r="AF1339" s="116"/>
      <c r="AG1339" s="127"/>
      <c r="AH1339" s="126"/>
      <c r="AI1339" s="125"/>
      <c r="AJ1339" s="124"/>
      <c r="AK1339" s="116"/>
      <c r="AL1339" s="123"/>
      <c r="AM1339" s="116"/>
      <c r="AN1339" s="116"/>
      <c r="AO1339" s="122"/>
      <c r="AP1339" s="119"/>
      <c r="AQ1339" s="116"/>
      <c r="AR1339" s="116"/>
      <c r="AS1339" s="121"/>
      <c r="AT1339" s="120"/>
      <c r="AU1339" s="116"/>
      <c r="AV1339" s="116"/>
      <c r="AW1339" s="119"/>
      <c r="AX1339" s="118"/>
      <c r="AY1339" s="118"/>
      <c r="AZ1339" s="118"/>
      <c r="BA1339" s="118"/>
      <c r="BB1339" s="118"/>
      <c r="BC1339" s="118"/>
      <c r="BD1339" s="118"/>
      <c r="BE1339" s="118"/>
      <c r="BF1339" s="118"/>
      <c r="BG1339" s="118"/>
      <c r="BH1339" s="118"/>
      <c r="BI1339" s="118"/>
      <c r="BJ1339" s="117"/>
      <c r="BK1339" s="116"/>
      <c r="BL1339" s="116"/>
      <c r="BM1339" s="116"/>
      <c r="BN1339" s="116"/>
      <c r="BO1339" s="116"/>
      <c r="BP1339" s="116"/>
      <c r="BQ1339" s="116"/>
      <c r="BR1339" s="116"/>
      <c r="BS1339" s="116"/>
      <c r="BT1339" s="115"/>
      <c r="BU1339" s="116"/>
      <c r="BW1339" s="112"/>
      <c r="BX1339" s="113"/>
      <c r="BY1339" s="113"/>
      <c r="BZ1339" s="112"/>
      <c r="CA1339" s="112"/>
      <c r="CB1339" s="112"/>
      <c r="CC1339" s="112"/>
      <c r="CD1339" s="112"/>
    </row>
    <row r="1340" spans="1:82" s="114" customFormat="1">
      <c r="A1340" s="116"/>
      <c r="B1340" s="116"/>
      <c r="C1340" s="135"/>
      <c r="D1340" s="134"/>
      <c r="E1340" s="116"/>
      <c r="F1340" s="116"/>
      <c r="G1340" s="116"/>
      <c r="H1340" s="116"/>
      <c r="I1340" s="133"/>
      <c r="J1340" s="132"/>
      <c r="K1340" s="112"/>
      <c r="L1340" s="116"/>
      <c r="M1340" s="116"/>
      <c r="N1340" s="116"/>
      <c r="O1340" s="116"/>
      <c r="P1340" s="131"/>
      <c r="Q1340" s="131"/>
      <c r="R1340" s="131"/>
      <c r="S1340" s="130"/>
      <c r="T1340" s="130"/>
      <c r="U1340" s="130"/>
      <c r="V1340" s="130"/>
      <c r="W1340" s="130"/>
      <c r="X1340" s="130"/>
      <c r="Y1340" s="129"/>
      <c r="Z1340" s="112"/>
      <c r="AA1340" s="116"/>
      <c r="AB1340" s="128"/>
      <c r="AC1340" s="116"/>
      <c r="AD1340" s="116"/>
      <c r="AE1340" s="116"/>
      <c r="AF1340" s="116"/>
      <c r="AG1340" s="127"/>
      <c r="AH1340" s="126"/>
      <c r="AI1340" s="125"/>
      <c r="AJ1340" s="124"/>
      <c r="AK1340" s="116"/>
      <c r="AL1340" s="123"/>
      <c r="AM1340" s="116"/>
      <c r="AN1340" s="116"/>
      <c r="AO1340" s="122"/>
      <c r="AP1340" s="119"/>
      <c r="AQ1340" s="116"/>
      <c r="AR1340" s="116"/>
      <c r="AS1340" s="121"/>
      <c r="AT1340" s="120"/>
      <c r="AU1340" s="116"/>
      <c r="AV1340" s="116"/>
      <c r="AW1340" s="119"/>
      <c r="AX1340" s="118"/>
      <c r="AY1340" s="118"/>
      <c r="AZ1340" s="118"/>
      <c r="BA1340" s="118"/>
      <c r="BB1340" s="118"/>
      <c r="BC1340" s="118"/>
      <c r="BD1340" s="118"/>
      <c r="BE1340" s="118"/>
      <c r="BF1340" s="118"/>
      <c r="BG1340" s="118"/>
      <c r="BH1340" s="118"/>
      <c r="BI1340" s="118"/>
      <c r="BJ1340" s="117"/>
      <c r="BK1340" s="116"/>
      <c r="BL1340" s="116"/>
      <c r="BM1340" s="116"/>
      <c r="BN1340" s="116"/>
      <c r="BO1340" s="116"/>
      <c r="BP1340" s="116"/>
      <c r="BQ1340" s="116"/>
      <c r="BR1340" s="116"/>
      <c r="BS1340" s="116"/>
      <c r="BT1340" s="115"/>
      <c r="BU1340" s="116"/>
      <c r="BW1340" s="112"/>
      <c r="BX1340" s="113"/>
      <c r="BY1340" s="113"/>
      <c r="BZ1340" s="112"/>
      <c r="CA1340" s="112"/>
      <c r="CB1340" s="112"/>
      <c r="CC1340" s="112"/>
      <c r="CD1340" s="112"/>
    </row>
    <row r="1341" spans="1:82" s="114" customFormat="1">
      <c r="A1341" s="116"/>
      <c r="B1341" s="116"/>
      <c r="C1341" s="135"/>
      <c r="D1341" s="134"/>
      <c r="E1341" s="116"/>
      <c r="F1341" s="116"/>
      <c r="G1341" s="116"/>
      <c r="H1341" s="116"/>
      <c r="I1341" s="133"/>
      <c r="J1341" s="132"/>
      <c r="K1341" s="112"/>
      <c r="L1341" s="116"/>
      <c r="M1341" s="116"/>
      <c r="N1341" s="116"/>
      <c r="O1341" s="116"/>
      <c r="P1341" s="131"/>
      <c r="Q1341" s="131"/>
      <c r="R1341" s="131"/>
      <c r="S1341" s="130"/>
      <c r="T1341" s="130"/>
      <c r="U1341" s="130"/>
      <c r="V1341" s="130"/>
      <c r="W1341" s="130"/>
      <c r="X1341" s="130"/>
      <c r="Y1341" s="129"/>
      <c r="Z1341" s="112"/>
      <c r="AA1341" s="116"/>
      <c r="AB1341" s="128"/>
      <c r="AC1341" s="116"/>
      <c r="AD1341" s="116"/>
      <c r="AE1341" s="116"/>
      <c r="AF1341" s="116"/>
      <c r="AG1341" s="127"/>
      <c r="AH1341" s="126"/>
      <c r="AI1341" s="125"/>
      <c r="AJ1341" s="124"/>
      <c r="AK1341" s="116"/>
      <c r="AL1341" s="123"/>
      <c r="AM1341" s="116"/>
      <c r="AN1341" s="116"/>
      <c r="AO1341" s="122"/>
      <c r="AP1341" s="119"/>
      <c r="AQ1341" s="116"/>
      <c r="AR1341" s="116"/>
      <c r="AS1341" s="121"/>
      <c r="AT1341" s="120"/>
      <c r="AU1341" s="116"/>
      <c r="AV1341" s="116"/>
      <c r="AW1341" s="119"/>
      <c r="AX1341" s="118"/>
      <c r="AY1341" s="118"/>
      <c r="AZ1341" s="118"/>
      <c r="BA1341" s="118"/>
      <c r="BB1341" s="118"/>
      <c r="BC1341" s="118"/>
      <c r="BD1341" s="118"/>
      <c r="BE1341" s="118"/>
      <c r="BF1341" s="118"/>
      <c r="BG1341" s="118"/>
      <c r="BH1341" s="118"/>
      <c r="BI1341" s="118"/>
      <c r="BJ1341" s="117"/>
      <c r="BK1341" s="116"/>
      <c r="BL1341" s="116"/>
      <c r="BM1341" s="116"/>
      <c r="BN1341" s="116"/>
      <c r="BO1341" s="116"/>
      <c r="BP1341" s="116"/>
      <c r="BQ1341" s="116"/>
      <c r="BR1341" s="116"/>
      <c r="BS1341" s="116"/>
      <c r="BT1341" s="115"/>
      <c r="BU1341" s="116"/>
      <c r="BW1341" s="112"/>
      <c r="BX1341" s="113"/>
      <c r="BY1341" s="113"/>
      <c r="BZ1341" s="112"/>
      <c r="CA1341" s="112"/>
      <c r="CB1341" s="112"/>
      <c r="CC1341" s="112"/>
      <c r="CD1341" s="112"/>
    </row>
    <row r="1342" spans="1:82" s="114" customFormat="1">
      <c r="A1342" s="116"/>
      <c r="B1342" s="116"/>
      <c r="C1342" s="135"/>
      <c r="D1342" s="134"/>
      <c r="E1342" s="116"/>
      <c r="F1342" s="116"/>
      <c r="G1342" s="116"/>
      <c r="H1342" s="116"/>
      <c r="I1342" s="133"/>
      <c r="J1342" s="132"/>
      <c r="K1342" s="112"/>
      <c r="L1342" s="116"/>
      <c r="M1342" s="116"/>
      <c r="N1342" s="116"/>
      <c r="O1342" s="116"/>
      <c r="P1342" s="131"/>
      <c r="Q1342" s="131"/>
      <c r="R1342" s="131"/>
      <c r="S1342" s="130"/>
      <c r="T1342" s="130"/>
      <c r="U1342" s="130"/>
      <c r="V1342" s="130"/>
      <c r="W1342" s="130"/>
      <c r="X1342" s="130"/>
      <c r="Y1342" s="129"/>
      <c r="Z1342" s="112"/>
      <c r="AA1342" s="116"/>
      <c r="AB1342" s="128"/>
      <c r="AC1342" s="116"/>
      <c r="AD1342" s="116"/>
      <c r="AE1342" s="116"/>
      <c r="AF1342" s="116"/>
      <c r="AG1342" s="127"/>
      <c r="AH1342" s="126"/>
      <c r="AI1342" s="125"/>
      <c r="AJ1342" s="124"/>
      <c r="AK1342" s="116"/>
      <c r="AL1342" s="123"/>
      <c r="AM1342" s="116"/>
      <c r="AN1342" s="116"/>
      <c r="AO1342" s="122"/>
      <c r="AP1342" s="119"/>
      <c r="AQ1342" s="116"/>
      <c r="AR1342" s="116"/>
      <c r="AS1342" s="121"/>
      <c r="AT1342" s="120"/>
      <c r="AU1342" s="116"/>
      <c r="AV1342" s="116"/>
      <c r="AW1342" s="119"/>
      <c r="AX1342" s="118"/>
      <c r="AY1342" s="118"/>
      <c r="AZ1342" s="118"/>
      <c r="BA1342" s="118"/>
      <c r="BB1342" s="118"/>
      <c r="BC1342" s="118"/>
      <c r="BD1342" s="118"/>
      <c r="BE1342" s="118"/>
      <c r="BF1342" s="118"/>
      <c r="BG1342" s="118"/>
      <c r="BH1342" s="118"/>
      <c r="BI1342" s="118"/>
      <c r="BJ1342" s="117"/>
      <c r="BK1342" s="116"/>
      <c r="BL1342" s="116"/>
      <c r="BM1342" s="116"/>
      <c r="BN1342" s="116"/>
      <c r="BO1342" s="116"/>
      <c r="BP1342" s="116"/>
      <c r="BQ1342" s="116"/>
      <c r="BR1342" s="116"/>
      <c r="BS1342" s="116"/>
      <c r="BT1342" s="115"/>
      <c r="BU1342" s="116"/>
      <c r="BW1342" s="112"/>
      <c r="BX1342" s="113"/>
      <c r="BY1342" s="113"/>
      <c r="BZ1342" s="112"/>
      <c r="CA1342" s="112"/>
      <c r="CB1342" s="112"/>
      <c r="CC1342" s="112"/>
      <c r="CD1342" s="112"/>
    </row>
    <row r="1343" spans="1:82" s="114" customFormat="1">
      <c r="A1343" s="116"/>
      <c r="B1343" s="116"/>
      <c r="C1343" s="135"/>
      <c r="D1343" s="134"/>
      <c r="E1343" s="116"/>
      <c r="F1343" s="116"/>
      <c r="G1343" s="116"/>
      <c r="H1343" s="116"/>
      <c r="I1343" s="133"/>
      <c r="J1343" s="132"/>
      <c r="K1343" s="112"/>
      <c r="L1343" s="116"/>
      <c r="M1343" s="116"/>
      <c r="N1343" s="116"/>
      <c r="O1343" s="116"/>
      <c r="P1343" s="131"/>
      <c r="Q1343" s="131"/>
      <c r="R1343" s="131"/>
      <c r="S1343" s="130"/>
      <c r="T1343" s="130"/>
      <c r="U1343" s="130"/>
      <c r="V1343" s="130"/>
      <c r="W1343" s="130"/>
      <c r="X1343" s="130"/>
      <c r="Y1343" s="129"/>
      <c r="Z1343" s="112"/>
      <c r="AA1343" s="116"/>
      <c r="AB1343" s="128"/>
      <c r="AC1343" s="116"/>
      <c r="AD1343" s="116"/>
      <c r="AE1343" s="116"/>
      <c r="AF1343" s="116"/>
      <c r="AG1343" s="127"/>
      <c r="AH1343" s="126"/>
      <c r="AI1343" s="125"/>
      <c r="AJ1343" s="124"/>
      <c r="AK1343" s="116"/>
      <c r="AL1343" s="123"/>
      <c r="AM1343" s="116"/>
      <c r="AN1343" s="116"/>
      <c r="AO1343" s="122"/>
      <c r="AP1343" s="119"/>
      <c r="AQ1343" s="116"/>
      <c r="AR1343" s="116"/>
      <c r="AS1343" s="121"/>
      <c r="AT1343" s="120"/>
      <c r="AU1343" s="116"/>
      <c r="AV1343" s="116"/>
      <c r="AW1343" s="119"/>
      <c r="AX1343" s="118"/>
      <c r="AY1343" s="118"/>
      <c r="AZ1343" s="118"/>
      <c r="BA1343" s="118"/>
      <c r="BB1343" s="118"/>
      <c r="BC1343" s="118"/>
      <c r="BD1343" s="118"/>
      <c r="BE1343" s="118"/>
      <c r="BF1343" s="118"/>
      <c r="BG1343" s="118"/>
      <c r="BH1343" s="118"/>
      <c r="BI1343" s="118"/>
      <c r="BJ1343" s="117"/>
      <c r="BK1343" s="116"/>
      <c r="BL1343" s="116"/>
      <c r="BM1343" s="116"/>
      <c r="BN1343" s="116"/>
      <c r="BO1343" s="116"/>
      <c r="BP1343" s="116"/>
      <c r="BQ1343" s="116"/>
      <c r="BR1343" s="116"/>
      <c r="BS1343" s="116"/>
      <c r="BT1343" s="115"/>
      <c r="BU1343" s="116"/>
      <c r="BW1343" s="112"/>
      <c r="BX1343" s="113"/>
      <c r="BY1343" s="113"/>
      <c r="BZ1343" s="112"/>
      <c r="CA1343" s="112"/>
      <c r="CB1343" s="112"/>
      <c r="CC1343" s="112"/>
      <c r="CD1343" s="112"/>
    </row>
    <row r="1344" spans="1:82" s="114" customFormat="1">
      <c r="A1344" s="116"/>
      <c r="B1344" s="116"/>
      <c r="C1344" s="135"/>
      <c r="D1344" s="134"/>
      <c r="E1344" s="116"/>
      <c r="F1344" s="116"/>
      <c r="G1344" s="116"/>
      <c r="H1344" s="116"/>
      <c r="I1344" s="133"/>
      <c r="J1344" s="132"/>
      <c r="K1344" s="112"/>
      <c r="L1344" s="116"/>
      <c r="M1344" s="116"/>
      <c r="N1344" s="116"/>
      <c r="O1344" s="116"/>
      <c r="P1344" s="131"/>
      <c r="Q1344" s="131"/>
      <c r="R1344" s="131"/>
      <c r="S1344" s="130"/>
      <c r="T1344" s="130"/>
      <c r="U1344" s="130"/>
      <c r="V1344" s="130"/>
      <c r="W1344" s="130"/>
      <c r="X1344" s="130"/>
      <c r="Y1344" s="129"/>
      <c r="Z1344" s="112"/>
      <c r="AA1344" s="116"/>
      <c r="AB1344" s="128"/>
      <c r="AC1344" s="116"/>
      <c r="AD1344" s="116"/>
      <c r="AE1344" s="116"/>
      <c r="AF1344" s="116"/>
      <c r="AG1344" s="127"/>
      <c r="AH1344" s="126"/>
      <c r="AI1344" s="125"/>
      <c r="AJ1344" s="124"/>
      <c r="AK1344" s="116"/>
      <c r="AL1344" s="123"/>
      <c r="AM1344" s="116"/>
      <c r="AN1344" s="116"/>
      <c r="AO1344" s="122"/>
      <c r="AP1344" s="119"/>
      <c r="AQ1344" s="116"/>
      <c r="AR1344" s="116"/>
      <c r="AS1344" s="121"/>
      <c r="AT1344" s="120"/>
      <c r="AU1344" s="116"/>
      <c r="AV1344" s="116"/>
      <c r="AW1344" s="119"/>
      <c r="AX1344" s="118"/>
      <c r="AY1344" s="118"/>
      <c r="AZ1344" s="118"/>
      <c r="BA1344" s="118"/>
      <c r="BB1344" s="118"/>
      <c r="BC1344" s="118"/>
      <c r="BD1344" s="118"/>
      <c r="BE1344" s="118"/>
      <c r="BF1344" s="118"/>
      <c r="BG1344" s="118"/>
      <c r="BH1344" s="118"/>
      <c r="BI1344" s="118"/>
      <c r="BJ1344" s="117"/>
      <c r="BK1344" s="116"/>
      <c r="BL1344" s="116"/>
      <c r="BM1344" s="116"/>
      <c r="BN1344" s="116"/>
      <c r="BO1344" s="116"/>
      <c r="BP1344" s="116"/>
      <c r="BQ1344" s="116"/>
      <c r="BR1344" s="116"/>
      <c r="BS1344" s="116"/>
      <c r="BT1344" s="115"/>
      <c r="BU1344" s="116"/>
      <c r="BW1344" s="112"/>
      <c r="BX1344" s="113"/>
      <c r="BY1344" s="113"/>
      <c r="BZ1344" s="112"/>
      <c r="CA1344" s="112"/>
      <c r="CB1344" s="112"/>
      <c r="CC1344" s="112"/>
      <c r="CD1344" s="112"/>
    </row>
    <row r="1345" spans="1:82" s="114" customFormat="1">
      <c r="A1345" s="116"/>
      <c r="B1345" s="116"/>
      <c r="C1345" s="135"/>
      <c r="D1345" s="134"/>
      <c r="E1345" s="116"/>
      <c r="F1345" s="116"/>
      <c r="G1345" s="116"/>
      <c r="H1345" s="116"/>
      <c r="I1345" s="133"/>
      <c r="J1345" s="132"/>
      <c r="K1345" s="112"/>
      <c r="L1345" s="116"/>
      <c r="M1345" s="116"/>
      <c r="N1345" s="116"/>
      <c r="O1345" s="116"/>
      <c r="P1345" s="131"/>
      <c r="Q1345" s="131"/>
      <c r="R1345" s="131"/>
      <c r="S1345" s="130"/>
      <c r="T1345" s="130"/>
      <c r="U1345" s="130"/>
      <c r="V1345" s="130"/>
      <c r="W1345" s="130"/>
      <c r="X1345" s="130"/>
      <c r="Y1345" s="129"/>
      <c r="Z1345" s="112"/>
      <c r="AA1345" s="116"/>
      <c r="AB1345" s="128"/>
      <c r="AC1345" s="116"/>
      <c r="AD1345" s="116"/>
      <c r="AE1345" s="116"/>
      <c r="AF1345" s="116"/>
      <c r="AG1345" s="127"/>
      <c r="AH1345" s="126"/>
      <c r="AI1345" s="125"/>
      <c r="AJ1345" s="124"/>
      <c r="AK1345" s="116"/>
      <c r="AL1345" s="123"/>
      <c r="AM1345" s="116"/>
      <c r="AN1345" s="116"/>
      <c r="AO1345" s="122"/>
      <c r="AP1345" s="119"/>
      <c r="AQ1345" s="116"/>
      <c r="AR1345" s="116"/>
      <c r="AS1345" s="121"/>
      <c r="AT1345" s="120"/>
      <c r="AU1345" s="116"/>
      <c r="AV1345" s="116"/>
      <c r="AW1345" s="119"/>
      <c r="AX1345" s="118"/>
      <c r="AY1345" s="118"/>
      <c r="AZ1345" s="118"/>
      <c r="BA1345" s="118"/>
      <c r="BB1345" s="118"/>
      <c r="BC1345" s="118"/>
      <c r="BD1345" s="118"/>
      <c r="BE1345" s="118"/>
      <c r="BF1345" s="118"/>
      <c r="BG1345" s="118"/>
      <c r="BH1345" s="118"/>
      <c r="BI1345" s="118"/>
      <c r="BJ1345" s="117"/>
      <c r="BK1345" s="116"/>
      <c r="BL1345" s="116"/>
      <c r="BM1345" s="116"/>
      <c r="BN1345" s="116"/>
      <c r="BO1345" s="116"/>
      <c r="BP1345" s="116"/>
      <c r="BQ1345" s="116"/>
      <c r="BR1345" s="116"/>
      <c r="BS1345" s="116"/>
      <c r="BT1345" s="115"/>
      <c r="BU1345" s="116"/>
      <c r="BW1345" s="112"/>
      <c r="BX1345" s="113"/>
      <c r="BY1345" s="113"/>
      <c r="BZ1345" s="112"/>
      <c r="CA1345" s="112"/>
      <c r="CB1345" s="112"/>
      <c r="CC1345" s="112"/>
      <c r="CD1345" s="112"/>
    </row>
    <row r="1346" spans="1:82" s="114" customFormat="1">
      <c r="A1346" s="116"/>
      <c r="B1346" s="116"/>
      <c r="C1346" s="135"/>
      <c r="D1346" s="134"/>
      <c r="E1346" s="116"/>
      <c r="F1346" s="116"/>
      <c r="G1346" s="116"/>
      <c r="H1346" s="116"/>
      <c r="I1346" s="133"/>
      <c r="J1346" s="132"/>
      <c r="K1346" s="112"/>
      <c r="L1346" s="116"/>
      <c r="M1346" s="116"/>
      <c r="N1346" s="116"/>
      <c r="O1346" s="116"/>
      <c r="P1346" s="131"/>
      <c r="Q1346" s="131"/>
      <c r="R1346" s="131"/>
      <c r="S1346" s="130"/>
      <c r="T1346" s="130"/>
      <c r="U1346" s="130"/>
      <c r="V1346" s="130"/>
      <c r="W1346" s="130"/>
      <c r="X1346" s="130"/>
      <c r="Y1346" s="129"/>
      <c r="Z1346" s="112"/>
      <c r="AA1346" s="116"/>
      <c r="AB1346" s="128"/>
      <c r="AC1346" s="116"/>
      <c r="AD1346" s="116"/>
      <c r="AE1346" s="116"/>
      <c r="AF1346" s="116"/>
      <c r="AG1346" s="127"/>
      <c r="AH1346" s="126"/>
      <c r="AI1346" s="125"/>
      <c r="AJ1346" s="124"/>
      <c r="AK1346" s="116"/>
      <c r="AL1346" s="123"/>
      <c r="AM1346" s="116"/>
      <c r="AN1346" s="116"/>
      <c r="AO1346" s="122"/>
      <c r="AP1346" s="119"/>
      <c r="AQ1346" s="116"/>
      <c r="AR1346" s="116"/>
      <c r="AS1346" s="121"/>
      <c r="AT1346" s="120"/>
      <c r="AU1346" s="116"/>
      <c r="AV1346" s="116"/>
      <c r="AW1346" s="119"/>
      <c r="AX1346" s="118"/>
      <c r="AY1346" s="118"/>
      <c r="AZ1346" s="118"/>
      <c r="BA1346" s="118"/>
      <c r="BB1346" s="118"/>
      <c r="BC1346" s="118"/>
      <c r="BD1346" s="118"/>
      <c r="BE1346" s="118"/>
      <c r="BF1346" s="118"/>
      <c r="BG1346" s="118"/>
      <c r="BH1346" s="118"/>
      <c r="BI1346" s="118"/>
      <c r="BJ1346" s="117"/>
      <c r="BK1346" s="116"/>
      <c r="BL1346" s="116"/>
      <c r="BM1346" s="116"/>
      <c r="BN1346" s="116"/>
      <c r="BO1346" s="116"/>
      <c r="BP1346" s="116"/>
      <c r="BQ1346" s="116"/>
      <c r="BR1346" s="116"/>
      <c r="BS1346" s="116"/>
      <c r="BT1346" s="115"/>
      <c r="BU1346" s="116"/>
      <c r="BW1346" s="112"/>
      <c r="BX1346" s="113"/>
      <c r="BY1346" s="113"/>
      <c r="BZ1346" s="112"/>
      <c r="CA1346" s="112"/>
      <c r="CB1346" s="112"/>
      <c r="CC1346" s="112"/>
      <c r="CD1346" s="112"/>
    </row>
    <row r="1347" spans="1:82" s="114" customFormat="1">
      <c r="A1347" s="116"/>
      <c r="B1347" s="116"/>
      <c r="C1347" s="135"/>
      <c r="D1347" s="134"/>
      <c r="E1347" s="116"/>
      <c r="F1347" s="116"/>
      <c r="G1347" s="116"/>
      <c r="H1347" s="116"/>
      <c r="I1347" s="133"/>
      <c r="J1347" s="132"/>
      <c r="K1347" s="112"/>
      <c r="L1347" s="116"/>
      <c r="M1347" s="116"/>
      <c r="N1347" s="116"/>
      <c r="O1347" s="116"/>
      <c r="P1347" s="131"/>
      <c r="Q1347" s="131"/>
      <c r="R1347" s="131"/>
      <c r="S1347" s="130"/>
      <c r="T1347" s="130"/>
      <c r="U1347" s="130"/>
      <c r="V1347" s="130"/>
      <c r="W1347" s="130"/>
      <c r="X1347" s="130"/>
      <c r="Y1347" s="129"/>
      <c r="Z1347" s="112"/>
      <c r="AA1347" s="116"/>
      <c r="AB1347" s="128"/>
      <c r="AC1347" s="116"/>
      <c r="AD1347" s="116"/>
      <c r="AE1347" s="116"/>
      <c r="AF1347" s="116"/>
      <c r="AG1347" s="127"/>
      <c r="AH1347" s="126"/>
      <c r="AI1347" s="125"/>
      <c r="AJ1347" s="124"/>
      <c r="AK1347" s="116"/>
      <c r="AL1347" s="123"/>
      <c r="AM1347" s="116"/>
      <c r="AN1347" s="116"/>
      <c r="AO1347" s="122"/>
      <c r="AP1347" s="119"/>
      <c r="AQ1347" s="116"/>
      <c r="AR1347" s="116"/>
      <c r="AS1347" s="121"/>
      <c r="AT1347" s="120"/>
      <c r="AU1347" s="116"/>
      <c r="AV1347" s="116"/>
      <c r="AW1347" s="119"/>
      <c r="AX1347" s="118"/>
      <c r="AY1347" s="118"/>
      <c r="AZ1347" s="118"/>
      <c r="BA1347" s="118"/>
      <c r="BB1347" s="118"/>
      <c r="BC1347" s="118"/>
      <c r="BD1347" s="118"/>
      <c r="BE1347" s="118"/>
      <c r="BF1347" s="118"/>
      <c r="BG1347" s="118"/>
      <c r="BH1347" s="118"/>
      <c r="BI1347" s="118"/>
      <c r="BJ1347" s="117"/>
      <c r="BK1347" s="116"/>
      <c r="BL1347" s="116"/>
      <c r="BM1347" s="116"/>
      <c r="BN1347" s="116"/>
      <c r="BO1347" s="116"/>
      <c r="BP1347" s="116"/>
      <c r="BQ1347" s="116"/>
      <c r="BR1347" s="116"/>
      <c r="BS1347" s="116"/>
      <c r="BT1347" s="115"/>
      <c r="BU1347" s="116"/>
      <c r="BW1347" s="112"/>
      <c r="BX1347" s="113"/>
      <c r="BY1347" s="113"/>
      <c r="BZ1347" s="112"/>
      <c r="CA1347" s="112"/>
      <c r="CB1347" s="112"/>
      <c r="CC1347" s="112"/>
      <c r="CD1347" s="112"/>
    </row>
    <row r="1348" spans="1:82" s="114" customFormat="1">
      <c r="A1348" s="116"/>
      <c r="B1348" s="116"/>
      <c r="C1348" s="135"/>
      <c r="D1348" s="134"/>
      <c r="E1348" s="116"/>
      <c r="F1348" s="116"/>
      <c r="G1348" s="116"/>
      <c r="H1348" s="116"/>
      <c r="I1348" s="133"/>
      <c r="J1348" s="132"/>
      <c r="K1348" s="112"/>
      <c r="L1348" s="116"/>
      <c r="M1348" s="116"/>
      <c r="N1348" s="116"/>
      <c r="O1348" s="116"/>
      <c r="P1348" s="131"/>
      <c r="Q1348" s="131"/>
      <c r="R1348" s="131"/>
      <c r="S1348" s="130"/>
      <c r="T1348" s="130"/>
      <c r="U1348" s="130"/>
      <c r="V1348" s="130"/>
      <c r="W1348" s="130"/>
      <c r="X1348" s="130"/>
      <c r="Y1348" s="129"/>
      <c r="Z1348" s="112"/>
      <c r="AA1348" s="116"/>
      <c r="AB1348" s="128"/>
      <c r="AC1348" s="116"/>
      <c r="AD1348" s="116"/>
      <c r="AE1348" s="116"/>
      <c r="AF1348" s="116"/>
      <c r="AG1348" s="127"/>
      <c r="AH1348" s="126"/>
      <c r="AI1348" s="125"/>
      <c r="AJ1348" s="124"/>
      <c r="AK1348" s="116"/>
      <c r="AL1348" s="123"/>
      <c r="AM1348" s="116"/>
      <c r="AN1348" s="116"/>
      <c r="AO1348" s="122"/>
      <c r="AP1348" s="119"/>
      <c r="AQ1348" s="116"/>
      <c r="AR1348" s="116"/>
      <c r="AS1348" s="121"/>
      <c r="AT1348" s="120"/>
      <c r="AU1348" s="116"/>
      <c r="AV1348" s="116"/>
      <c r="AW1348" s="119"/>
      <c r="AX1348" s="118"/>
      <c r="AY1348" s="118"/>
      <c r="AZ1348" s="118"/>
      <c r="BA1348" s="118"/>
      <c r="BB1348" s="118"/>
      <c r="BC1348" s="118"/>
      <c r="BD1348" s="118"/>
      <c r="BE1348" s="118"/>
      <c r="BF1348" s="118"/>
      <c r="BG1348" s="118"/>
      <c r="BH1348" s="118"/>
      <c r="BI1348" s="118"/>
      <c r="BJ1348" s="117"/>
      <c r="BK1348" s="116"/>
      <c r="BL1348" s="116"/>
      <c r="BM1348" s="116"/>
      <c r="BN1348" s="116"/>
      <c r="BO1348" s="116"/>
      <c r="BP1348" s="116"/>
      <c r="BQ1348" s="116"/>
      <c r="BR1348" s="116"/>
      <c r="BS1348" s="116"/>
      <c r="BT1348" s="115"/>
      <c r="BU1348" s="116"/>
      <c r="BW1348" s="112"/>
      <c r="BX1348" s="113"/>
      <c r="BY1348" s="113"/>
      <c r="BZ1348" s="112"/>
      <c r="CA1348" s="112"/>
      <c r="CB1348" s="112"/>
      <c r="CC1348" s="112"/>
      <c r="CD1348" s="112"/>
    </row>
    <row r="1349" spans="1:82" s="114" customFormat="1">
      <c r="A1349" s="116"/>
      <c r="B1349" s="116"/>
      <c r="C1349" s="135"/>
      <c r="D1349" s="134"/>
      <c r="E1349" s="116"/>
      <c r="F1349" s="116"/>
      <c r="G1349" s="116"/>
      <c r="H1349" s="116"/>
      <c r="I1349" s="133"/>
      <c r="J1349" s="132"/>
      <c r="K1349" s="112"/>
      <c r="L1349" s="116"/>
      <c r="M1349" s="116"/>
      <c r="N1349" s="116"/>
      <c r="O1349" s="116"/>
      <c r="P1349" s="131"/>
      <c r="Q1349" s="131"/>
      <c r="R1349" s="131"/>
      <c r="S1349" s="130"/>
      <c r="T1349" s="130"/>
      <c r="U1349" s="130"/>
      <c r="V1349" s="130"/>
      <c r="W1349" s="130"/>
      <c r="X1349" s="130"/>
      <c r="Y1349" s="129"/>
      <c r="Z1349" s="112"/>
      <c r="AA1349" s="116"/>
      <c r="AB1349" s="128"/>
      <c r="AC1349" s="116"/>
      <c r="AD1349" s="116"/>
      <c r="AE1349" s="116"/>
      <c r="AF1349" s="116"/>
      <c r="AG1349" s="127"/>
      <c r="AH1349" s="126"/>
      <c r="AI1349" s="125"/>
      <c r="AJ1349" s="124"/>
      <c r="AK1349" s="116"/>
      <c r="AL1349" s="123"/>
      <c r="AM1349" s="116"/>
      <c r="AN1349" s="116"/>
      <c r="AO1349" s="122"/>
      <c r="AP1349" s="119"/>
      <c r="AQ1349" s="116"/>
      <c r="AR1349" s="116"/>
      <c r="AS1349" s="121"/>
      <c r="AT1349" s="120"/>
      <c r="AU1349" s="116"/>
      <c r="AV1349" s="116"/>
      <c r="AW1349" s="119"/>
      <c r="AX1349" s="118"/>
      <c r="AY1349" s="118"/>
      <c r="AZ1349" s="118"/>
      <c r="BA1349" s="118"/>
      <c r="BB1349" s="118"/>
      <c r="BC1349" s="118"/>
      <c r="BD1349" s="118"/>
      <c r="BE1349" s="118"/>
      <c r="BF1349" s="118"/>
      <c r="BG1349" s="118"/>
      <c r="BH1349" s="118"/>
      <c r="BI1349" s="118"/>
      <c r="BJ1349" s="117"/>
      <c r="BK1349" s="116"/>
      <c r="BL1349" s="116"/>
      <c r="BM1349" s="116"/>
      <c r="BN1349" s="116"/>
      <c r="BO1349" s="116"/>
      <c r="BP1349" s="116"/>
      <c r="BQ1349" s="116"/>
      <c r="BR1349" s="116"/>
      <c r="BS1349" s="116"/>
      <c r="BT1349" s="115"/>
      <c r="BU1349" s="116"/>
      <c r="BW1349" s="112"/>
      <c r="BX1349" s="113"/>
      <c r="BY1349" s="113"/>
      <c r="BZ1349" s="112"/>
      <c r="CA1349" s="112"/>
      <c r="CB1349" s="112"/>
      <c r="CC1349" s="112"/>
      <c r="CD1349" s="112"/>
    </row>
    <row r="1350" spans="1:82" s="114" customFormat="1">
      <c r="A1350" s="116"/>
      <c r="B1350" s="116"/>
      <c r="C1350" s="135"/>
      <c r="D1350" s="134"/>
      <c r="E1350" s="116"/>
      <c r="F1350" s="116"/>
      <c r="G1350" s="116"/>
      <c r="H1350" s="116"/>
      <c r="I1350" s="133"/>
      <c r="J1350" s="132"/>
      <c r="K1350" s="112"/>
      <c r="L1350" s="116"/>
      <c r="M1350" s="116"/>
      <c r="N1350" s="116"/>
      <c r="O1350" s="116"/>
      <c r="P1350" s="131"/>
      <c r="Q1350" s="131"/>
      <c r="R1350" s="131"/>
      <c r="S1350" s="130"/>
      <c r="T1350" s="130"/>
      <c r="U1350" s="130"/>
      <c r="V1350" s="130"/>
      <c r="W1350" s="130"/>
      <c r="X1350" s="130"/>
      <c r="Y1350" s="129"/>
      <c r="Z1350" s="112"/>
      <c r="AA1350" s="116"/>
      <c r="AB1350" s="128"/>
      <c r="AC1350" s="116"/>
      <c r="AD1350" s="116"/>
      <c r="AE1350" s="116"/>
      <c r="AF1350" s="116"/>
      <c r="AG1350" s="127"/>
      <c r="AH1350" s="126"/>
      <c r="AI1350" s="125"/>
      <c r="AJ1350" s="124"/>
      <c r="AK1350" s="116"/>
      <c r="AL1350" s="123"/>
      <c r="AM1350" s="116"/>
      <c r="AN1350" s="116"/>
      <c r="AO1350" s="122"/>
      <c r="AP1350" s="119"/>
      <c r="AQ1350" s="116"/>
      <c r="AR1350" s="116"/>
      <c r="AS1350" s="121"/>
      <c r="AT1350" s="120"/>
      <c r="AU1350" s="116"/>
      <c r="AV1350" s="116"/>
      <c r="AW1350" s="119"/>
      <c r="AX1350" s="118"/>
      <c r="AY1350" s="118"/>
      <c r="AZ1350" s="118"/>
      <c r="BA1350" s="118"/>
      <c r="BB1350" s="118"/>
      <c r="BC1350" s="118"/>
      <c r="BD1350" s="118"/>
      <c r="BE1350" s="118"/>
      <c r="BF1350" s="118"/>
      <c r="BG1350" s="118"/>
      <c r="BH1350" s="118"/>
      <c r="BI1350" s="118"/>
      <c r="BJ1350" s="117"/>
      <c r="BK1350" s="116"/>
      <c r="BL1350" s="116"/>
      <c r="BM1350" s="116"/>
      <c r="BN1350" s="116"/>
      <c r="BO1350" s="116"/>
      <c r="BP1350" s="116"/>
      <c r="BQ1350" s="116"/>
      <c r="BR1350" s="116"/>
      <c r="BS1350" s="116"/>
      <c r="BT1350" s="115"/>
      <c r="BU1350" s="116"/>
      <c r="BW1350" s="112"/>
      <c r="BX1350" s="113"/>
      <c r="BY1350" s="113"/>
      <c r="BZ1350" s="112"/>
      <c r="CA1350" s="112"/>
      <c r="CB1350" s="112"/>
      <c r="CC1350" s="112"/>
      <c r="CD1350" s="112"/>
    </row>
    <row r="1351" spans="1:82" s="114" customFormat="1">
      <c r="A1351" s="116"/>
      <c r="B1351" s="116"/>
      <c r="C1351" s="135"/>
      <c r="D1351" s="134"/>
      <c r="E1351" s="116"/>
      <c r="F1351" s="116"/>
      <c r="G1351" s="116"/>
      <c r="H1351" s="116"/>
      <c r="I1351" s="133"/>
      <c r="J1351" s="132"/>
      <c r="K1351" s="112"/>
      <c r="L1351" s="116"/>
      <c r="M1351" s="116"/>
      <c r="N1351" s="116"/>
      <c r="O1351" s="116"/>
      <c r="P1351" s="131"/>
      <c r="Q1351" s="131"/>
      <c r="R1351" s="131"/>
      <c r="S1351" s="130"/>
      <c r="T1351" s="130"/>
      <c r="U1351" s="130"/>
      <c r="V1351" s="130"/>
      <c r="W1351" s="130"/>
      <c r="X1351" s="130"/>
      <c r="Y1351" s="129"/>
      <c r="Z1351" s="112"/>
      <c r="AA1351" s="116"/>
      <c r="AB1351" s="128"/>
      <c r="AC1351" s="116"/>
      <c r="AD1351" s="116"/>
      <c r="AE1351" s="116"/>
      <c r="AF1351" s="116"/>
      <c r="AG1351" s="127"/>
      <c r="AH1351" s="126"/>
      <c r="AI1351" s="125"/>
      <c r="AJ1351" s="124"/>
      <c r="AK1351" s="116"/>
      <c r="AL1351" s="123"/>
      <c r="AM1351" s="116"/>
      <c r="AN1351" s="116"/>
      <c r="AO1351" s="122"/>
      <c r="AP1351" s="119"/>
      <c r="AQ1351" s="116"/>
      <c r="AR1351" s="116"/>
      <c r="AS1351" s="121"/>
      <c r="AT1351" s="120"/>
      <c r="AU1351" s="116"/>
      <c r="AV1351" s="116"/>
      <c r="AW1351" s="119"/>
      <c r="AX1351" s="118"/>
      <c r="AY1351" s="118"/>
      <c r="AZ1351" s="118"/>
      <c r="BA1351" s="118"/>
      <c r="BB1351" s="118"/>
      <c r="BC1351" s="118"/>
      <c r="BD1351" s="118"/>
      <c r="BE1351" s="118"/>
      <c r="BF1351" s="118"/>
      <c r="BG1351" s="118"/>
      <c r="BH1351" s="118"/>
      <c r="BI1351" s="118"/>
      <c r="BJ1351" s="117"/>
      <c r="BK1351" s="116"/>
      <c r="BL1351" s="116"/>
      <c r="BM1351" s="116"/>
      <c r="BN1351" s="116"/>
      <c r="BO1351" s="116"/>
      <c r="BP1351" s="116"/>
      <c r="BQ1351" s="116"/>
      <c r="BR1351" s="116"/>
      <c r="BS1351" s="116"/>
      <c r="BT1351" s="115"/>
      <c r="BU1351" s="116"/>
      <c r="BW1351" s="112"/>
      <c r="BX1351" s="113"/>
      <c r="BY1351" s="113"/>
      <c r="BZ1351" s="112"/>
      <c r="CA1351" s="112"/>
      <c r="CB1351" s="112"/>
      <c r="CC1351" s="112"/>
      <c r="CD1351" s="112"/>
    </row>
    <row r="1352" spans="1:82" s="114" customFormat="1">
      <c r="A1352" s="116"/>
      <c r="B1352" s="116"/>
      <c r="C1352" s="135"/>
      <c r="D1352" s="134"/>
      <c r="E1352" s="116"/>
      <c r="F1352" s="116"/>
      <c r="G1352" s="116"/>
      <c r="H1352" s="116"/>
      <c r="I1352" s="133"/>
      <c r="J1352" s="132"/>
      <c r="K1352" s="112"/>
      <c r="L1352" s="116"/>
      <c r="M1352" s="116"/>
      <c r="N1352" s="116"/>
      <c r="O1352" s="116"/>
      <c r="P1352" s="131"/>
      <c r="Q1352" s="131"/>
      <c r="R1352" s="131"/>
      <c r="S1352" s="130"/>
      <c r="T1352" s="130"/>
      <c r="U1352" s="130"/>
      <c r="V1352" s="130"/>
      <c r="W1352" s="130"/>
      <c r="X1352" s="130"/>
      <c r="Y1352" s="129"/>
      <c r="Z1352" s="112"/>
      <c r="AA1352" s="116"/>
      <c r="AB1352" s="128"/>
      <c r="AC1352" s="116"/>
      <c r="AD1352" s="116"/>
      <c r="AE1352" s="116"/>
      <c r="AF1352" s="116"/>
      <c r="AG1352" s="127"/>
      <c r="AH1352" s="126"/>
      <c r="AI1352" s="125"/>
      <c r="AJ1352" s="124"/>
      <c r="AK1352" s="116"/>
      <c r="AL1352" s="123"/>
      <c r="AM1352" s="116"/>
      <c r="AN1352" s="116"/>
      <c r="AO1352" s="122"/>
      <c r="AP1352" s="119"/>
      <c r="AQ1352" s="116"/>
      <c r="AR1352" s="116"/>
      <c r="AS1352" s="121"/>
      <c r="AT1352" s="120"/>
      <c r="AU1352" s="116"/>
      <c r="AV1352" s="116"/>
      <c r="AW1352" s="119"/>
      <c r="AX1352" s="118"/>
      <c r="AY1352" s="118"/>
      <c r="AZ1352" s="118"/>
      <c r="BA1352" s="118"/>
      <c r="BB1352" s="118"/>
      <c r="BC1352" s="118"/>
      <c r="BD1352" s="118"/>
      <c r="BE1352" s="118"/>
      <c r="BF1352" s="118"/>
      <c r="BG1352" s="118"/>
      <c r="BH1352" s="118"/>
      <c r="BI1352" s="118"/>
      <c r="BJ1352" s="117"/>
      <c r="BK1352" s="116"/>
      <c r="BL1352" s="116"/>
      <c r="BM1352" s="116"/>
      <c r="BN1352" s="116"/>
      <c r="BO1352" s="116"/>
      <c r="BP1352" s="116"/>
      <c r="BQ1352" s="116"/>
      <c r="BR1352" s="116"/>
      <c r="BS1352" s="116"/>
      <c r="BT1352" s="115"/>
      <c r="BU1352" s="116"/>
      <c r="BW1352" s="112"/>
      <c r="BX1352" s="113"/>
      <c r="BY1352" s="113"/>
      <c r="BZ1352" s="112"/>
      <c r="CA1352" s="112"/>
      <c r="CB1352" s="112"/>
      <c r="CC1352" s="112"/>
      <c r="CD1352" s="112"/>
    </row>
    <row r="1353" spans="1:82" s="114" customFormat="1">
      <c r="A1353" s="116"/>
      <c r="B1353" s="116"/>
      <c r="C1353" s="135"/>
      <c r="D1353" s="134"/>
      <c r="E1353" s="116"/>
      <c r="F1353" s="116"/>
      <c r="G1353" s="116"/>
      <c r="H1353" s="116"/>
      <c r="I1353" s="133"/>
      <c r="J1353" s="132"/>
      <c r="K1353" s="112"/>
      <c r="L1353" s="116"/>
      <c r="M1353" s="116"/>
      <c r="N1353" s="116"/>
      <c r="O1353" s="116"/>
      <c r="P1353" s="131"/>
      <c r="Q1353" s="131"/>
      <c r="R1353" s="131"/>
      <c r="S1353" s="130"/>
      <c r="T1353" s="130"/>
      <c r="U1353" s="130"/>
      <c r="V1353" s="130"/>
      <c r="W1353" s="130"/>
      <c r="X1353" s="130"/>
      <c r="Y1353" s="129"/>
      <c r="Z1353" s="112"/>
      <c r="AA1353" s="116"/>
      <c r="AB1353" s="128"/>
      <c r="AC1353" s="116"/>
      <c r="AD1353" s="116"/>
      <c r="AE1353" s="116"/>
      <c r="AF1353" s="116"/>
      <c r="AG1353" s="127"/>
      <c r="AH1353" s="126"/>
      <c r="AI1353" s="125"/>
      <c r="AJ1353" s="124"/>
      <c r="AK1353" s="116"/>
      <c r="AL1353" s="123"/>
      <c r="AM1353" s="116"/>
      <c r="AN1353" s="116"/>
      <c r="AO1353" s="122"/>
      <c r="AP1353" s="119"/>
      <c r="AQ1353" s="116"/>
      <c r="AR1353" s="116"/>
      <c r="AS1353" s="121"/>
      <c r="AT1353" s="120"/>
      <c r="AU1353" s="116"/>
      <c r="AV1353" s="116"/>
      <c r="AW1353" s="119"/>
      <c r="AX1353" s="118"/>
      <c r="AY1353" s="118"/>
      <c r="AZ1353" s="118"/>
      <c r="BA1353" s="118"/>
      <c r="BB1353" s="118"/>
      <c r="BC1353" s="118"/>
      <c r="BD1353" s="118"/>
      <c r="BE1353" s="118"/>
      <c r="BF1353" s="118"/>
      <c r="BG1353" s="118"/>
      <c r="BH1353" s="118"/>
      <c r="BI1353" s="118"/>
      <c r="BJ1353" s="117"/>
      <c r="BK1353" s="116"/>
      <c r="BL1353" s="116"/>
      <c r="BM1353" s="116"/>
      <c r="BN1353" s="116"/>
      <c r="BO1353" s="116"/>
      <c r="BP1353" s="116"/>
      <c r="BQ1353" s="116"/>
      <c r="BR1353" s="116"/>
      <c r="BS1353" s="116"/>
      <c r="BT1353" s="115"/>
      <c r="BU1353" s="116"/>
      <c r="BW1353" s="112"/>
      <c r="BX1353" s="113"/>
      <c r="BY1353" s="113"/>
      <c r="BZ1353" s="112"/>
      <c r="CA1353" s="112"/>
      <c r="CB1353" s="112"/>
      <c r="CC1353" s="112"/>
      <c r="CD1353" s="112"/>
    </row>
    <row r="1354" spans="1:82" s="114" customFormat="1">
      <c r="A1354" s="116"/>
      <c r="B1354" s="116"/>
      <c r="C1354" s="135"/>
      <c r="D1354" s="134"/>
      <c r="E1354" s="116"/>
      <c r="F1354" s="116"/>
      <c r="G1354" s="116"/>
      <c r="H1354" s="116"/>
      <c r="I1354" s="133"/>
      <c r="J1354" s="132"/>
      <c r="K1354" s="112"/>
      <c r="L1354" s="116"/>
      <c r="M1354" s="116"/>
      <c r="N1354" s="116"/>
      <c r="O1354" s="116"/>
      <c r="P1354" s="131"/>
      <c r="Q1354" s="131"/>
      <c r="R1354" s="131"/>
      <c r="S1354" s="130"/>
      <c r="T1354" s="130"/>
      <c r="U1354" s="130"/>
      <c r="V1354" s="130"/>
      <c r="W1354" s="130"/>
      <c r="X1354" s="130"/>
      <c r="Y1354" s="129"/>
      <c r="Z1354" s="112"/>
      <c r="AA1354" s="116"/>
      <c r="AB1354" s="128"/>
      <c r="AC1354" s="116"/>
      <c r="AD1354" s="116"/>
      <c r="AE1354" s="116"/>
      <c r="AF1354" s="116"/>
      <c r="AG1354" s="127"/>
      <c r="AH1354" s="126"/>
      <c r="AI1354" s="125"/>
      <c r="AJ1354" s="124"/>
      <c r="AK1354" s="116"/>
      <c r="AL1354" s="123"/>
      <c r="AM1354" s="116"/>
      <c r="AN1354" s="116"/>
      <c r="AO1354" s="122"/>
      <c r="AP1354" s="119"/>
      <c r="AQ1354" s="116"/>
      <c r="AR1354" s="116"/>
      <c r="AS1354" s="121"/>
      <c r="AT1354" s="120"/>
      <c r="AU1354" s="116"/>
      <c r="AV1354" s="116"/>
      <c r="AW1354" s="119"/>
      <c r="AX1354" s="118"/>
      <c r="AY1354" s="118"/>
      <c r="AZ1354" s="118"/>
      <c r="BA1354" s="118"/>
      <c r="BB1354" s="118"/>
      <c r="BC1354" s="118"/>
      <c r="BD1354" s="118"/>
      <c r="BE1354" s="118"/>
      <c r="BF1354" s="118"/>
      <c r="BG1354" s="118"/>
      <c r="BH1354" s="118"/>
      <c r="BI1354" s="118"/>
      <c r="BJ1354" s="117"/>
      <c r="BK1354" s="116"/>
      <c r="BL1354" s="116"/>
      <c r="BM1354" s="116"/>
      <c r="BN1354" s="116"/>
      <c r="BO1354" s="116"/>
      <c r="BP1354" s="116"/>
      <c r="BQ1354" s="116"/>
      <c r="BR1354" s="116"/>
      <c r="BS1354" s="116"/>
      <c r="BT1354" s="115"/>
      <c r="BU1354" s="116"/>
      <c r="BW1354" s="112"/>
      <c r="BX1354" s="113"/>
      <c r="BY1354" s="113"/>
      <c r="BZ1354" s="112"/>
      <c r="CA1354" s="112"/>
      <c r="CB1354" s="112"/>
      <c r="CC1354" s="112"/>
      <c r="CD1354" s="112"/>
    </row>
    <row r="1355" spans="1:82" s="114" customFormat="1">
      <c r="A1355" s="116"/>
      <c r="B1355" s="116"/>
      <c r="C1355" s="135"/>
      <c r="D1355" s="134"/>
      <c r="E1355" s="116"/>
      <c r="F1355" s="116"/>
      <c r="G1355" s="116"/>
      <c r="H1355" s="116"/>
      <c r="I1355" s="133"/>
      <c r="J1355" s="132"/>
      <c r="K1355" s="112"/>
      <c r="L1355" s="116"/>
      <c r="M1355" s="116"/>
      <c r="N1355" s="116"/>
      <c r="O1355" s="116"/>
      <c r="P1355" s="131"/>
      <c r="Q1355" s="131"/>
      <c r="R1355" s="131"/>
      <c r="S1355" s="130"/>
      <c r="T1355" s="130"/>
      <c r="U1355" s="130"/>
      <c r="V1355" s="130"/>
      <c r="W1355" s="130"/>
      <c r="X1355" s="130"/>
      <c r="Y1355" s="129"/>
      <c r="Z1355" s="112"/>
      <c r="AA1355" s="116"/>
      <c r="AB1355" s="128"/>
      <c r="AC1355" s="116"/>
      <c r="AD1355" s="116"/>
      <c r="AE1355" s="116"/>
      <c r="AF1355" s="116"/>
      <c r="AG1355" s="127"/>
      <c r="AH1355" s="126"/>
      <c r="AI1355" s="125"/>
      <c r="AJ1355" s="124"/>
      <c r="AK1355" s="116"/>
      <c r="AL1355" s="123"/>
      <c r="AM1355" s="116"/>
      <c r="AN1355" s="116"/>
      <c r="AO1355" s="122"/>
      <c r="AP1355" s="119"/>
      <c r="AQ1355" s="116"/>
      <c r="AR1355" s="116"/>
      <c r="AS1355" s="121"/>
      <c r="AT1355" s="120"/>
      <c r="AU1355" s="116"/>
      <c r="AV1355" s="116"/>
      <c r="AW1355" s="119"/>
      <c r="AX1355" s="118"/>
      <c r="AY1355" s="118"/>
      <c r="AZ1355" s="118"/>
      <c r="BA1355" s="118"/>
      <c r="BB1355" s="118"/>
      <c r="BC1355" s="118"/>
      <c r="BD1355" s="118"/>
      <c r="BE1355" s="118"/>
      <c r="BF1355" s="118"/>
      <c r="BG1355" s="118"/>
      <c r="BH1355" s="118"/>
      <c r="BI1355" s="118"/>
      <c r="BJ1355" s="117"/>
      <c r="BK1355" s="116"/>
      <c r="BL1355" s="116"/>
      <c r="BM1355" s="116"/>
      <c r="BN1355" s="116"/>
      <c r="BO1355" s="116"/>
      <c r="BP1355" s="116"/>
      <c r="BQ1355" s="116"/>
      <c r="BR1355" s="116"/>
      <c r="BS1355" s="116"/>
      <c r="BT1355" s="115"/>
      <c r="BU1355" s="116"/>
      <c r="BW1355" s="112"/>
      <c r="BX1355" s="113"/>
      <c r="BY1355" s="113"/>
      <c r="BZ1355" s="112"/>
      <c r="CA1355" s="112"/>
      <c r="CB1355" s="112"/>
      <c r="CC1355" s="112"/>
      <c r="CD1355" s="112"/>
    </row>
    <row r="1356" spans="1:82" s="114" customFormat="1">
      <c r="A1356" s="116"/>
      <c r="B1356" s="116"/>
      <c r="C1356" s="135"/>
      <c r="D1356" s="134"/>
      <c r="E1356" s="116"/>
      <c r="F1356" s="116"/>
      <c r="G1356" s="116"/>
      <c r="H1356" s="116"/>
      <c r="I1356" s="133"/>
      <c r="J1356" s="132"/>
      <c r="K1356" s="112"/>
      <c r="L1356" s="116"/>
      <c r="M1356" s="116"/>
      <c r="N1356" s="116"/>
      <c r="O1356" s="116"/>
      <c r="P1356" s="131"/>
      <c r="Q1356" s="131"/>
      <c r="R1356" s="131"/>
      <c r="S1356" s="130"/>
      <c r="T1356" s="130"/>
      <c r="U1356" s="130"/>
      <c r="V1356" s="130"/>
      <c r="W1356" s="130"/>
      <c r="X1356" s="130"/>
      <c r="Y1356" s="129"/>
      <c r="Z1356" s="112"/>
      <c r="AA1356" s="116"/>
      <c r="AB1356" s="128"/>
      <c r="AC1356" s="116"/>
      <c r="AD1356" s="116"/>
      <c r="AE1356" s="116"/>
      <c r="AF1356" s="116"/>
      <c r="AG1356" s="127"/>
      <c r="AH1356" s="126"/>
      <c r="AI1356" s="125"/>
      <c r="AJ1356" s="124"/>
      <c r="AK1356" s="116"/>
      <c r="AL1356" s="123"/>
      <c r="AM1356" s="116"/>
      <c r="AN1356" s="116"/>
      <c r="AO1356" s="122"/>
      <c r="AP1356" s="119"/>
      <c r="AQ1356" s="116"/>
      <c r="AR1356" s="116"/>
      <c r="AS1356" s="121"/>
      <c r="AT1356" s="120"/>
      <c r="AU1356" s="116"/>
      <c r="AV1356" s="116"/>
      <c r="AW1356" s="119"/>
      <c r="AX1356" s="118"/>
      <c r="AY1356" s="118"/>
      <c r="AZ1356" s="118"/>
      <c r="BA1356" s="118"/>
      <c r="BB1356" s="118"/>
      <c r="BC1356" s="118"/>
      <c r="BD1356" s="118"/>
      <c r="BE1356" s="118"/>
      <c r="BF1356" s="118"/>
      <c r="BG1356" s="118"/>
      <c r="BH1356" s="118"/>
      <c r="BI1356" s="118"/>
      <c r="BJ1356" s="117"/>
      <c r="BK1356" s="116"/>
      <c r="BL1356" s="116"/>
      <c r="BM1356" s="116"/>
      <c r="BN1356" s="116"/>
      <c r="BO1356" s="116"/>
      <c r="BP1356" s="116"/>
      <c r="BQ1356" s="116"/>
      <c r="BR1356" s="116"/>
      <c r="BS1356" s="116"/>
      <c r="BT1356" s="115"/>
      <c r="BU1356" s="116"/>
      <c r="BW1356" s="112"/>
      <c r="BX1356" s="113"/>
      <c r="BY1356" s="113"/>
      <c r="BZ1356" s="112"/>
      <c r="CA1356" s="112"/>
      <c r="CB1356" s="112"/>
      <c r="CC1356" s="112"/>
      <c r="CD1356" s="112"/>
    </row>
    <row r="1357" spans="1:82" s="114" customFormat="1">
      <c r="A1357" s="116"/>
      <c r="B1357" s="116"/>
      <c r="C1357" s="135"/>
      <c r="D1357" s="134"/>
      <c r="E1357" s="116"/>
      <c r="F1357" s="116"/>
      <c r="G1357" s="116"/>
      <c r="H1357" s="116"/>
      <c r="I1357" s="133"/>
      <c r="J1357" s="132"/>
      <c r="K1357" s="112"/>
      <c r="L1357" s="116"/>
      <c r="M1357" s="116"/>
      <c r="N1357" s="116"/>
      <c r="O1357" s="116"/>
      <c r="P1357" s="131"/>
      <c r="Q1357" s="131"/>
      <c r="R1357" s="131"/>
      <c r="S1357" s="130"/>
      <c r="T1357" s="130"/>
      <c r="U1357" s="130"/>
      <c r="V1357" s="130"/>
      <c r="W1357" s="130"/>
      <c r="X1357" s="130"/>
      <c r="Y1357" s="129"/>
      <c r="Z1357" s="112"/>
      <c r="AA1357" s="116"/>
      <c r="AB1357" s="128"/>
      <c r="AC1357" s="116"/>
      <c r="AD1357" s="116"/>
      <c r="AE1357" s="116"/>
      <c r="AF1357" s="116"/>
      <c r="AG1357" s="127"/>
      <c r="AH1357" s="126"/>
      <c r="AI1357" s="125"/>
      <c r="AJ1357" s="124"/>
      <c r="AK1357" s="116"/>
      <c r="AL1357" s="123"/>
      <c r="AM1357" s="116"/>
      <c r="AN1357" s="116"/>
      <c r="AO1357" s="122"/>
      <c r="AP1357" s="119"/>
      <c r="AQ1357" s="116"/>
      <c r="AR1357" s="116"/>
      <c r="AS1357" s="121"/>
      <c r="AT1357" s="120"/>
      <c r="AU1357" s="116"/>
      <c r="AV1357" s="116"/>
      <c r="AW1357" s="119"/>
      <c r="AX1357" s="118"/>
      <c r="AY1357" s="118"/>
      <c r="AZ1357" s="118"/>
      <c r="BA1357" s="118"/>
      <c r="BB1357" s="118"/>
      <c r="BC1357" s="118"/>
      <c r="BD1357" s="118"/>
      <c r="BE1357" s="118"/>
      <c r="BF1357" s="118"/>
      <c r="BG1357" s="118"/>
      <c r="BH1357" s="118"/>
      <c r="BI1357" s="118"/>
      <c r="BJ1357" s="117"/>
      <c r="BK1357" s="116"/>
      <c r="BL1357" s="116"/>
      <c r="BM1357" s="116"/>
      <c r="BN1357" s="116"/>
      <c r="BO1357" s="116"/>
      <c r="BP1357" s="116"/>
      <c r="BQ1357" s="116"/>
      <c r="BR1357" s="116"/>
      <c r="BS1357" s="116"/>
      <c r="BT1357" s="115"/>
      <c r="BU1357" s="116"/>
      <c r="BW1357" s="112"/>
      <c r="BX1357" s="113"/>
      <c r="BY1357" s="113"/>
      <c r="BZ1357" s="112"/>
      <c r="CA1357" s="112"/>
      <c r="CB1357" s="112"/>
      <c r="CC1357" s="112"/>
      <c r="CD1357" s="112"/>
    </row>
    <row r="1358" spans="1:82" s="114" customFormat="1">
      <c r="A1358" s="116"/>
      <c r="B1358" s="116"/>
      <c r="C1358" s="135"/>
      <c r="D1358" s="134"/>
      <c r="E1358" s="116"/>
      <c r="F1358" s="116"/>
      <c r="G1358" s="116"/>
      <c r="H1358" s="116"/>
      <c r="I1358" s="133"/>
      <c r="J1358" s="132"/>
      <c r="K1358" s="112"/>
      <c r="L1358" s="116"/>
      <c r="M1358" s="116"/>
      <c r="N1358" s="116"/>
      <c r="O1358" s="116"/>
      <c r="P1358" s="131"/>
      <c r="Q1358" s="131"/>
      <c r="R1358" s="131"/>
      <c r="S1358" s="130"/>
      <c r="T1358" s="130"/>
      <c r="U1358" s="130"/>
      <c r="V1358" s="130"/>
      <c r="W1358" s="130"/>
      <c r="X1358" s="130"/>
      <c r="Y1358" s="129"/>
      <c r="Z1358" s="112"/>
      <c r="AA1358" s="116"/>
      <c r="AB1358" s="128"/>
      <c r="AC1358" s="116"/>
      <c r="AD1358" s="116"/>
      <c r="AE1358" s="116"/>
      <c r="AF1358" s="116"/>
      <c r="AG1358" s="127"/>
      <c r="AH1358" s="126"/>
      <c r="AI1358" s="125"/>
      <c r="AJ1358" s="124"/>
      <c r="AK1358" s="116"/>
      <c r="AL1358" s="123"/>
      <c r="AM1358" s="116"/>
      <c r="AN1358" s="116"/>
      <c r="AO1358" s="122"/>
      <c r="AP1358" s="119"/>
      <c r="AQ1358" s="116"/>
      <c r="AR1358" s="116"/>
      <c r="AS1358" s="121"/>
      <c r="AT1358" s="120"/>
      <c r="AU1358" s="116"/>
      <c r="AV1358" s="116"/>
      <c r="AW1358" s="119"/>
      <c r="AX1358" s="118"/>
      <c r="AY1358" s="118"/>
      <c r="AZ1358" s="118"/>
      <c r="BA1358" s="118"/>
      <c r="BB1358" s="118"/>
      <c r="BC1358" s="118"/>
      <c r="BD1358" s="118"/>
      <c r="BE1358" s="118"/>
      <c r="BF1358" s="118"/>
      <c r="BG1358" s="118"/>
      <c r="BH1358" s="118"/>
      <c r="BI1358" s="118"/>
      <c r="BJ1358" s="117"/>
      <c r="BK1358" s="116"/>
      <c r="BL1358" s="116"/>
      <c r="BM1358" s="116"/>
      <c r="BN1358" s="116"/>
      <c r="BO1358" s="116"/>
      <c r="BP1358" s="116"/>
      <c r="BQ1358" s="116"/>
      <c r="BR1358" s="116"/>
      <c r="BS1358" s="116"/>
      <c r="BT1358" s="115"/>
      <c r="BU1358" s="116"/>
      <c r="BW1358" s="112"/>
      <c r="BX1358" s="113"/>
      <c r="BY1358" s="113"/>
      <c r="BZ1358" s="112"/>
      <c r="CA1358" s="112"/>
      <c r="CB1358" s="112"/>
      <c r="CC1358" s="112"/>
      <c r="CD1358" s="112"/>
    </row>
    <row r="1359" spans="1:82" s="114" customFormat="1">
      <c r="A1359" s="116"/>
      <c r="B1359" s="116"/>
      <c r="C1359" s="135"/>
      <c r="D1359" s="134"/>
      <c r="E1359" s="116"/>
      <c r="F1359" s="116"/>
      <c r="G1359" s="116"/>
      <c r="H1359" s="116"/>
      <c r="I1359" s="133"/>
      <c r="J1359" s="132"/>
      <c r="K1359" s="112"/>
      <c r="L1359" s="116"/>
      <c r="M1359" s="116"/>
      <c r="N1359" s="116"/>
      <c r="O1359" s="116"/>
      <c r="P1359" s="131"/>
      <c r="Q1359" s="131"/>
      <c r="R1359" s="131"/>
      <c r="S1359" s="130"/>
      <c r="T1359" s="130"/>
      <c r="U1359" s="130"/>
      <c r="V1359" s="130"/>
      <c r="W1359" s="130"/>
      <c r="X1359" s="130"/>
      <c r="Y1359" s="129"/>
      <c r="Z1359" s="112"/>
      <c r="AA1359" s="116"/>
      <c r="AB1359" s="128"/>
      <c r="AC1359" s="116"/>
      <c r="AD1359" s="116"/>
      <c r="AE1359" s="116"/>
      <c r="AF1359" s="116"/>
      <c r="AG1359" s="127"/>
      <c r="AH1359" s="126"/>
      <c r="AI1359" s="125"/>
      <c r="AJ1359" s="124"/>
      <c r="AK1359" s="116"/>
      <c r="AL1359" s="123"/>
      <c r="AM1359" s="116"/>
      <c r="AN1359" s="116"/>
      <c r="AO1359" s="122"/>
      <c r="AP1359" s="119"/>
      <c r="AQ1359" s="116"/>
      <c r="AR1359" s="116"/>
      <c r="AS1359" s="121"/>
      <c r="AT1359" s="120"/>
      <c r="AU1359" s="116"/>
      <c r="AV1359" s="116"/>
      <c r="AW1359" s="119"/>
      <c r="AX1359" s="118"/>
      <c r="AY1359" s="118"/>
      <c r="AZ1359" s="118"/>
      <c r="BA1359" s="118"/>
      <c r="BB1359" s="118"/>
      <c r="BC1359" s="118"/>
      <c r="BD1359" s="118"/>
      <c r="BE1359" s="118"/>
      <c r="BF1359" s="118"/>
      <c r="BG1359" s="118"/>
      <c r="BH1359" s="118"/>
      <c r="BI1359" s="118"/>
      <c r="BJ1359" s="117"/>
      <c r="BK1359" s="116"/>
      <c r="BL1359" s="116"/>
      <c r="BM1359" s="116"/>
      <c r="BN1359" s="116"/>
      <c r="BO1359" s="116"/>
      <c r="BP1359" s="116"/>
      <c r="BQ1359" s="116"/>
      <c r="BR1359" s="116"/>
      <c r="BS1359" s="116"/>
      <c r="BT1359" s="115"/>
      <c r="BU1359" s="116"/>
      <c r="BW1359" s="112"/>
      <c r="BX1359" s="113"/>
      <c r="BY1359" s="113"/>
      <c r="BZ1359" s="112"/>
      <c r="CA1359" s="112"/>
      <c r="CB1359" s="112"/>
      <c r="CC1359" s="112"/>
      <c r="CD1359" s="112"/>
    </row>
    <row r="1360" spans="1:82" s="114" customFormat="1">
      <c r="A1360" s="116"/>
      <c r="B1360" s="116"/>
      <c r="C1360" s="135"/>
      <c r="D1360" s="134"/>
      <c r="E1360" s="116"/>
      <c r="F1360" s="116"/>
      <c r="G1360" s="116"/>
      <c r="H1360" s="116"/>
      <c r="I1360" s="133"/>
      <c r="J1360" s="132"/>
      <c r="K1360" s="112"/>
      <c r="L1360" s="116"/>
      <c r="M1360" s="116"/>
      <c r="N1360" s="116"/>
      <c r="O1360" s="116"/>
      <c r="P1360" s="131"/>
      <c r="Q1360" s="131"/>
      <c r="R1360" s="131"/>
      <c r="S1360" s="130"/>
      <c r="T1360" s="130"/>
      <c r="U1360" s="130"/>
      <c r="V1360" s="130"/>
      <c r="W1360" s="130"/>
      <c r="X1360" s="130"/>
      <c r="Y1360" s="129"/>
      <c r="Z1360" s="112"/>
      <c r="AA1360" s="116"/>
      <c r="AB1360" s="128"/>
      <c r="AC1360" s="116"/>
      <c r="AD1360" s="116"/>
      <c r="AE1360" s="116"/>
      <c r="AF1360" s="116"/>
      <c r="AG1360" s="127"/>
      <c r="AH1360" s="126"/>
      <c r="AI1360" s="125"/>
      <c r="AJ1360" s="124"/>
      <c r="AK1360" s="116"/>
      <c r="AL1360" s="123"/>
      <c r="AM1360" s="116"/>
      <c r="AN1360" s="116"/>
      <c r="AO1360" s="122"/>
      <c r="AP1360" s="119"/>
      <c r="AQ1360" s="116"/>
      <c r="AR1360" s="116"/>
      <c r="AS1360" s="121"/>
      <c r="AT1360" s="120"/>
      <c r="AU1360" s="116"/>
      <c r="AV1360" s="116"/>
      <c r="AW1360" s="119"/>
      <c r="AX1360" s="118"/>
      <c r="AY1360" s="118"/>
      <c r="AZ1360" s="118"/>
      <c r="BA1360" s="118"/>
      <c r="BB1360" s="118"/>
      <c r="BC1360" s="118"/>
      <c r="BD1360" s="118"/>
      <c r="BE1360" s="118"/>
      <c r="BF1360" s="118"/>
      <c r="BG1360" s="118"/>
      <c r="BH1360" s="118"/>
      <c r="BI1360" s="118"/>
      <c r="BJ1360" s="117"/>
      <c r="BK1360" s="116"/>
      <c r="BL1360" s="116"/>
      <c r="BM1360" s="116"/>
      <c r="BN1360" s="116"/>
      <c r="BO1360" s="116"/>
      <c r="BP1360" s="116"/>
      <c r="BQ1360" s="116"/>
      <c r="BR1360" s="116"/>
      <c r="BS1360" s="116"/>
      <c r="BT1360" s="115"/>
      <c r="BU1360" s="116"/>
      <c r="BW1360" s="112"/>
      <c r="BX1360" s="113"/>
      <c r="BY1360" s="113"/>
      <c r="BZ1360" s="112"/>
      <c r="CA1360" s="112"/>
      <c r="CB1360" s="112"/>
      <c r="CC1360" s="112"/>
      <c r="CD1360" s="112"/>
    </row>
    <row r="1361" spans="1:82" s="114" customFormat="1">
      <c r="A1361" s="116"/>
      <c r="B1361" s="116"/>
      <c r="C1361" s="135"/>
      <c r="D1361" s="134"/>
      <c r="E1361" s="116"/>
      <c r="F1361" s="116"/>
      <c r="G1361" s="116"/>
      <c r="H1361" s="116"/>
      <c r="I1361" s="133"/>
      <c r="J1361" s="132"/>
      <c r="K1361" s="112"/>
      <c r="L1361" s="116"/>
      <c r="M1361" s="116"/>
      <c r="N1361" s="116"/>
      <c r="O1361" s="116"/>
      <c r="P1361" s="131"/>
      <c r="Q1361" s="131"/>
      <c r="R1361" s="131"/>
      <c r="S1361" s="130"/>
      <c r="T1361" s="130"/>
      <c r="U1361" s="130"/>
      <c r="V1361" s="130"/>
      <c r="W1361" s="130"/>
      <c r="X1361" s="130"/>
      <c r="Y1361" s="129"/>
      <c r="Z1361" s="112"/>
      <c r="AA1361" s="116"/>
      <c r="AB1361" s="128"/>
      <c r="AC1361" s="116"/>
      <c r="AD1361" s="116"/>
      <c r="AE1361" s="116"/>
      <c r="AF1361" s="116"/>
      <c r="AG1361" s="127"/>
      <c r="AH1361" s="126"/>
      <c r="AI1361" s="125"/>
      <c r="AJ1361" s="124"/>
      <c r="AK1361" s="116"/>
      <c r="AL1361" s="123"/>
      <c r="AM1361" s="116"/>
      <c r="AN1361" s="116"/>
      <c r="AO1361" s="122"/>
      <c r="AP1361" s="119"/>
      <c r="AQ1361" s="116"/>
      <c r="AR1361" s="116"/>
      <c r="AS1361" s="121"/>
      <c r="AT1361" s="120"/>
      <c r="AU1361" s="116"/>
      <c r="AV1361" s="116"/>
      <c r="AW1361" s="119"/>
      <c r="AX1361" s="118"/>
      <c r="AY1361" s="118"/>
      <c r="AZ1361" s="118"/>
      <c r="BA1361" s="118"/>
      <c r="BB1361" s="118"/>
      <c r="BC1361" s="118"/>
      <c r="BD1361" s="118"/>
      <c r="BE1361" s="118"/>
      <c r="BF1361" s="118"/>
      <c r="BG1361" s="118"/>
      <c r="BH1361" s="118"/>
      <c r="BI1361" s="118"/>
      <c r="BJ1361" s="117"/>
      <c r="BK1361" s="116"/>
      <c r="BL1361" s="116"/>
      <c r="BM1361" s="116"/>
      <c r="BN1361" s="116"/>
      <c r="BO1361" s="116"/>
      <c r="BP1361" s="116"/>
      <c r="BQ1361" s="116"/>
      <c r="BR1361" s="116"/>
      <c r="BS1361" s="116"/>
      <c r="BT1361" s="115"/>
      <c r="BU1361" s="116"/>
      <c r="BW1361" s="112"/>
      <c r="BX1361" s="113"/>
      <c r="BY1361" s="113"/>
      <c r="BZ1361" s="112"/>
      <c r="CA1361" s="112"/>
      <c r="CB1361" s="112"/>
      <c r="CC1361" s="112"/>
      <c r="CD1361" s="112"/>
    </row>
    <row r="1362" spans="1:82" s="114" customFormat="1">
      <c r="A1362" s="116"/>
      <c r="B1362" s="116"/>
      <c r="C1362" s="135"/>
      <c r="D1362" s="134"/>
      <c r="E1362" s="116"/>
      <c r="F1362" s="116"/>
      <c r="G1362" s="116"/>
      <c r="H1362" s="116"/>
      <c r="I1362" s="133"/>
      <c r="J1362" s="132"/>
      <c r="K1362" s="112"/>
      <c r="L1362" s="116"/>
      <c r="M1362" s="116"/>
      <c r="N1362" s="116"/>
      <c r="O1362" s="116"/>
      <c r="P1362" s="131"/>
      <c r="Q1362" s="131"/>
      <c r="R1362" s="131"/>
      <c r="S1362" s="130"/>
      <c r="T1362" s="130"/>
      <c r="U1362" s="130"/>
      <c r="V1362" s="130"/>
      <c r="W1362" s="130"/>
      <c r="X1362" s="130"/>
      <c r="Y1362" s="129"/>
      <c r="Z1362" s="112"/>
      <c r="AA1362" s="116"/>
      <c r="AB1362" s="128"/>
      <c r="AC1362" s="116"/>
      <c r="AD1362" s="116"/>
      <c r="AE1362" s="116"/>
      <c r="AF1362" s="116"/>
      <c r="AG1362" s="127"/>
      <c r="AH1362" s="126"/>
      <c r="AI1362" s="125"/>
      <c r="AJ1362" s="124"/>
      <c r="AK1362" s="116"/>
      <c r="AL1362" s="123"/>
      <c r="AM1362" s="116"/>
      <c r="AN1362" s="116"/>
      <c r="AO1362" s="122"/>
      <c r="AP1362" s="119"/>
      <c r="AQ1362" s="116"/>
      <c r="AR1362" s="116"/>
      <c r="AS1362" s="121"/>
      <c r="AT1362" s="120"/>
      <c r="AU1362" s="116"/>
      <c r="AV1362" s="116"/>
      <c r="AW1362" s="119"/>
      <c r="AX1362" s="118"/>
      <c r="AY1362" s="118"/>
      <c r="AZ1362" s="118"/>
      <c r="BA1362" s="118"/>
      <c r="BB1362" s="118"/>
      <c r="BC1362" s="118"/>
      <c r="BD1362" s="118"/>
      <c r="BE1362" s="118"/>
      <c r="BF1362" s="118"/>
      <c r="BG1362" s="118"/>
      <c r="BH1362" s="118"/>
      <c r="BI1362" s="118"/>
      <c r="BJ1362" s="117"/>
      <c r="BK1362" s="116"/>
      <c r="BL1362" s="116"/>
      <c r="BM1362" s="116"/>
      <c r="BN1362" s="116"/>
      <c r="BO1362" s="116"/>
      <c r="BP1362" s="116"/>
      <c r="BQ1362" s="116"/>
      <c r="BR1362" s="116"/>
      <c r="BS1362" s="116"/>
      <c r="BT1362" s="115"/>
      <c r="BU1362" s="116"/>
      <c r="BW1362" s="112"/>
      <c r="BX1362" s="113"/>
      <c r="BY1362" s="113"/>
      <c r="BZ1362" s="112"/>
      <c r="CA1362" s="112"/>
      <c r="CB1362" s="112"/>
      <c r="CC1362" s="112"/>
      <c r="CD1362" s="112"/>
    </row>
    <row r="1363" spans="1:82" s="114" customFormat="1">
      <c r="A1363" s="116"/>
      <c r="B1363" s="116"/>
      <c r="C1363" s="135"/>
      <c r="D1363" s="134"/>
      <c r="E1363" s="116"/>
      <c r="F1363" s="116"/>
      <c r="G1363" s="116"/>
      <c r="H1363" s="116"/>
      <c r="I1363" s="133"/>
      <c r="J1363" s="132"/>
      <c r="K1363" s="112"/>
      <c r="L1363" s="116"/>
      <c r="M1363" s="116"/>
      <c r="N1363" s="116"/>
      <c r="O1363" s="116"/>
      <c r="P1363" s="131"/>
      <c r="Q1363" s="131"/>
      <c r="R1363" s="131"/>
      <c r="S1363" s="130"/>
      <c r="T1363" s="130"/>
      <c r="U1363" s="130"/>
      <c r="V1363" s="130"/>
      <c r="W1363" s="130"/>
      <c r="X1363" s="130"/>
      <c r="Y1363" s="129"/>
      <c r="Z1363" s="112"/>
      <c r="AA1363" s="116"/>
      <c r="AB1363" s="128"/>
      <c r="AC1363" s="116"/>
      <c r="AD1363" s="116"/>
      <c r="AE1363" s="116"/>
      <c r="AF1363" s="116"/>
      <c r="AG1363" s="127"/>
      <c r="AH1363" s="126"/>
      <c r="AI1363" s="125"/>
      <c r="AJ1363" s="124"/>
      <c r="AK1363" s="116"/>
      <c r="AL1363" s="123"/>
      <c r="AM1363" s="116"/>
      <c r="AN1363" s="116"/>
      <c r="AO1363" s="122"/>
      <c r="AP1363" s="119"/>
      <c r="AQ1363" s="116"/>
      <c r="AR1363" s="116"/>
      <c r="AS1363" s="121"/>
      <c r="AT1363" s="120"/>
      <c r="AU1363" s="116"/>
      <c r="AV1363" s="116"/>
      <c r="AW1363" s="119"/>
      <c r="AX1363" s="118"/>
      <c r="AY1363" s="118"/>
      <c r="AZ1363" s="118"/>
      <c r="BA1363" s="118"/>
      <c r="BB1363" s="118"/>
      <c r="BC1363" s="118"/>
      <c r="BD1363" s="118"/>
      <c r="BE1363" s="118"/>
      <c r="BF1363" s="118"/>
      <c r="BG1363" s="118"/>
      <c r="BH1363" s="118"/>
      <c r="BI1363" s="118"/>
      <c r="BJ1363" s="117"/>
      <c r="BK1363" s="116"/>
      <c r="BL1363" s="116"/>
      <c r="BM1363" s="116"/>
      <c r="BN1363" s="116"/>
      <c r="BO1363" s="116"/>
      <c r="BP1363" s="116"/>
      <c r="BQ1363" s="116"/>
      <c r="BR1363" s="116"/>
      <c r="BS1363" s="116"/>
      <c r="BT1363" s="115"/>
      <c r="BU1363" s="116"/>
      <c r="BW1363" s="112"/>
      <c r="BX1363" s="113"/>
      <c r="BY1363" s="113"/>
      <c r="BZ1363" s="112"/>
      <c r="CA1363" s="112"/>
      <c r="CB1363" s="112"/>
      <c r="CC1363" s="112"/>
      <c r="CD1363" s="112"/>
    </row>
    <row r="1364" spans="1:82" s="114" customFormat="1">
      <c r="A1364" s="116"/>
      <c r="B1364" s="116"/>
      <c r="C1364" s="135"/>
      <c r="D1364" s="134"/>
      <c r="E1364" s="116"/>
      <c r="F1364" s="116"/>
      <c r="G1364" s="116"/>
      <c r="H1364" s="116"/>
      <c r="I1364" s="133"/>
      <c r="J1364" s="132"/>
      <c r="K1364" s="112"/>
      <c r="L1364" s="116"/>
      <c r="M1364" s="116"/>
      <c r="N1364" s="116"/>
      <c r="O1364" s="116"/>
      <c r="P1364" s="131"/>
      <c r="Q1364" s="131"/>
      <c r="R1364" s="131"/>
      <c r="S1364" s="130"/>
      <c r="T1364" s="130"/>
      <c r="U1364" s="130"/>
      <c r="V1364" s="130"/>
      <c r="W1364" s="130"/>
      <c r="X1364" s="130"/>
      <c r="Y1364" s="129"/>
      <c r="Z1364" s="112"/>
      <c r="AA1364" s="116"/>
      <c r="AB1364" s="128"/>
      <c r="AC1364" s="116"/>
      <c r="AD1364" s="116"/>
      <c r="AE1364" s="116"/>
      <c r="AF1364" s="116"/>
      <c r="AG1364" s="127"/>
      <c r="AH1364" s="126"/>
      <c r="AI1364" s="125"/>
      <c r="AJ1364" s="124"/>
      <c r="AK1364" s="116"/>
      <c r="AL1364" s="123"/>
      <c r="AM1364" s="116"/>
      <c r="AN1364" s="116"/>
      <c r="AO1364" s="122"/>
      <c r="AP1364" s="119"/>
      <c r="AQ1364" s="116"/>
      <c r="AR1364" s="116"/>
      <c r="AS1364" s="121"/>
      <c r="AT1364" s="120"/>
      <c r="AU1364" s="116"/>
      <c r="AV1364" s="116"/>
      <c r="AW1364" s="119"/>
      <c r="AX1364" s="118"/>
      <c r="AY1364" s="118"/>
      <c r="AZ1364" s="118"/>
      <c r="BA1364" s="118"/>
      <c r="BB1364" s="118"/>
      <c r="BC1364" s="118"/>
      <c r="BD1364" s="118"/>
      <c r="BE1364" s="118"/>
      <c r="BF1364" s="118"/>
      <c r="BG1364" s="118"/>
      <c r="BH1364" s="118"/>
      <c r="BI1364" s="118"/>
      <c r="BJ1364" s="117"/>
      <c r="BK1364" s="116"/>
      <c r="BL1364" s="116"/>
      <c r="BM1364" s="116"/>
      <c r="BN1364" s="116"/>
      <c r="BO1364" s="116"/>
      <c r="BP1364" s="116"/>
      <c r="BQ1364" s="116"/>
      <c r="BR1364" s="116"/>
      <c r="BS1364" s="116"/>
      <c r="BT1364" s="115"/>
      <c r="BU1364" s="116"/>
      <c r="BW1364" s="112"/>
      <c r="BX1364" s="113"/>
      <c r="BY1364" s="113"/>
      <c r="BZ1364" s="112"/>
      <c r="CA1364" s="112"/>
      <c r="CB1364" s="112"/>
      <c r="CC1364" s="112"/>
      <c r="CD1364" s="112"/>
    </row>
    <row r="1365" spans="1:82" s="114" customFormat="1">
      <c r="A1365" s="116"/>
      <c r="B1365" s="116"/>
      <c r="C1365" s="135"/>
      <c r="D1365" s="134"/>
      <c r="E1365" s="116"/>
      <c r="F1365" s="116"/>
      <c r="G1365" s="116"/>
      <c r="H1365" s="116"/>
      <c r="I1365" s="133"/>
      <c r="J1365" s="132"/>
      <c r="K1365" s="112"/>
      <c r="L1365" s="116"/>
      <c r="M1365" s="116"/>
      <c r="N1365" s="116"/>
      <c r="O1365" s="116"/>
      <c r="P1365" s="131"/>
      <c r="Q1365" s="131"/>
      <c r="R1365" s="131"/>
      <c r="S1365" s="130"/>
      <c r="T1365" s="130"/>
      <c r="U1365" s="130"/>
      <c r="V1365" s="130"/>
      <c r="W1365" s="130"/>
      <c r="X1365" s="130"/>
      <c r="Y1365" s="129"/>
      <c r="Z1365" s="112"/>
      <c r="AA1365" s="116"/>
      <c r="AB1365" s="128"/>
      <c r="AC1365" s="116"/>
      <c r="AD1365" s="116"/>
      <c r="AE1365" s="116"/>
      <c r="AF1365" s="116"/>
      <c r="AG1365" s="127"/>
      <c r="AH1365" s="126"/>
      <c r="AI1365" s="125"/>
      <c r="AJ1365" s="124"/>
      <c r="AK1365" s="116"/>
      <c r="AL1365" s="123"/>
      <c r="AM1365" s="116"/>
      <c r="AN1365" s="116"/>
      <c r="AO1365" s="122"/>
      <c r="AP1365" s="119"/>
      <c r="AQ1365" s="116"/>
      <c r="AR1365" s="116"/>
      <c r="AS1365" s="121"/>
      <c r="AT1365" s="120"/>
      <c r="AU1365" s="116"/>
      <c r="AV1365" s="116"/>
      <c r="AW1365" s="119"/>
      <c r="AX1365" s="118"/>
      <c r="AY1365" s="118"/>
      <c r="AZ1365" s="118"/>
      <c r="BA1365" s="118"/>
      <c r="BB1365" s="118"/>
      <c r="BC1365" s="118"/>
      <c r="BD1365" s="118"/>
      <c r="BE1365" s="118"/>
      <c r="BF1365" s="118"/>
      <c r="BG1365" s="118"/>
      <c r="BH1365" s="118"/>
      <c r="BI1365" s="118"/>
      <c r="BJ1365" s="117"/>
      <c r="BK1365" s="116"/>
      <c r="BL1365" s="116"/>
      <c r="BM1365" s="116"/>
      <c r="BN1365" s="116"/>
      <c r="BO1365" s="116"/>
      <c r="BP1365" s="116"/>
      <c r="BQ1365" s="116"/>
      <c r="BR1365" s="116"/>
      <c r="BS1365" s="116"/>
      <c r="BT1365" s="115"/>
      <c r="BU1365" s="116"/>
      <c r="BW1365" s="112"/>
      <c r="BX1365" s="113"/>
      <c r="BY1365" s="113"/>
      <c r="BZ1365" s="112"/>
      <c r="CA1365" s="112"/>
      <c r="CB1365" s="112"/>
      <c r="CC1365" s="112"/>
      <c r="CD1365" s="112"/>
    </row>
    <row r="1366" spans="1:82" s="114" customFormat="1">
      <c r="A1366" s="116"/>
      <c r="B1366" s="116"/>
      <c r="C1366" s="135"/>
      <c r="D1366" s="134"/>
      <c r="E1366" s="116"/>
      <c r="F1366" s="116"/>
      <c r="G1366" s="116"/>
      <c r="H1366" s="116"/>
      <c r="I1366" s="133"/>
      <c r="J1366" s="132"/>
      <c r="K1366" s="112"/>
      <c r="L1366" s="116"/>
      <c r="M1366" s="116"/>
      <c r="N1366" s="116"/>
      <c r="O1366" s="116"/>
      <c r="P1366" s="131"/>
      <c r="Q1366" s="131"/>
      <c r="R1366" s="131"/>
      <c r="S1366" s="130"/>
      <c r="T1366" s="130"/>
      <c r="U1366" s="130"/>
      <c r="V1366" s="130"/>
      <c r="W1366" s="130"/>
      <c r="X1366" s="130"/>
      <c r="Y1366" s="129"/>
      <c r="Z1366" s="112"/>
      <c r="AA1366" s="116"/>
      <c r="AB1366" s="128"/>
      <c r="AC1366" s="116"/>
      <c r="AD1366" s="116"/>
      <c r="AE1366" s="116"/>
      <c r="AF1366" s="116"/>
      <c r="AG1366" s="127"/>
      <c r="AH1366" s="126"/>
      <c r="AI1366" s="125"/>
      <c r="AJ1366" s="124"/>
      <c r="AK1366" s="116"/>
      <c r="AL1366" s="123"/>
      <c r="AM1366" s="116"/>
      <c r="AN1366" s="116"/>
      <c r="AO1366" s="122"/>
      <c r="AP1366" s="119"/>
      <c r="AQ1366" s="116"/>
      <c r="AR1366" s="116"/>
      <c r="AS1366" s="121"/>
      <c r="AT1366" s="120"/>
      <c r="AU1366" s="116"/>
      <c r="AV1366" s="116"/>
      <c r="AW1366" s="119"/>
      <c r="AX1366" s="118"/>
      <c r="AY1366" s="118"/>
      <c r="AZ1366" s="118"/>
      <c r="BA1366" s="118"/>
      <c r="BB1366" s="118"/>
      <c r="BC1366" s="118"/>
      <c r="BD1366" s="118"/>
      <c r="BE1366" s="118"/>
      <c r="BF1366" s="118"/>
      <c r="BG1366" s="118"/>
      <c r="BH1366" s="118"/>
      <c r="BI1366" s="118"/>
      <c r="BJ1366" s="117"/>
      <c r="BK1366" s="116"/>
      <c r="BL1366" s="116"/>
      <c r="BM1366" s="116"/>
      <c r="BN1366" s="116"/>
      <c r="BO1366" s="116"/>
      <c r="BP1366" s="116"/>
      <c r="BQ1366" s="116"/>
      <c r="BR1366" s="116"/>
      <c r="BS1366" s="116"/>
      <c r="BT1366" s="115"/>
      <c r="BU1366" s="116"/>
      <c r="BW1366" s="112"/>
      <c r="BX1366" s="113"/>
      <c r="BY1366" s="113"/>
      <c r="BZ1366" s="112"/>
      <c r="CA1366" s="112"/>
      <c r="CB1366" s="112"/>
      <c r="CC1366" s="112"/>
      <c r="CD1366" s="112"/>
    </row>
    <row r="1367" spans="1:82" s="114" customFormat="1">
      <c r="A1367" s="116"/>
      <c r="B1367" s="116"/>
      <c r="C1367" s="135"/>
      <c r="D1367" s="134"/>
      <c r="E1367" s="116"/>
      <c r="F1367" s="116"/>
      <c r="G1367" s="116"/>
      <c r="H1367" s="116"/>
      <c r="I1367" s="133"/>
      <c r="J1367" s="132"/>
      <c r="K1367" s="112"/>
      <c r="L1367" s="116"/>
      <c r="M1367" s="116"/>
      <c r="N1367" s="116"/>
      <c r="O1367" s="116"/>
      <c r="P1367" s="131"/>
      <c r="Q1367" s="131"/>
      <c r="R1367" s="131"/>
      <c r="S1367" s="130"/>
      <c r="T1367" s="130"/>
      <c r="U1367" s="130"/>
      <c r="V1367" s="130"/>
      <c r="W1367" s="130"/>
      <c r="X1367" s="130"/>
      <c r="Y1367" s="129"/>
      <c r="Z1367" s="112"/>
      <c r="AA1367" s="116"/>
      <c r="AB1367" s="128"/>
      <c r="AC1367" s="116"/>
      <c r="AD1367" s="116"/>
      <c r="AE1367" s="116"/>
      <c r="AF1367" s="116"/>
      <c r="AG1367" s="127"/>
      <c r="AH1367" s="126"/>
      <c r="AI1367" s="125"/>
      <c r="AJ1367" s="124"/>
      <c r="AK1367" s="116"/>
      <c r="AL1367" s="123"/>
      <c r="AM1367" s="116"/>
      <c r="AN1367" s="116"/>
      <c r="AO1367" s="122"/>
      <c r="AP1367" s="119"/>
      <c r="AQ1367" s="116"/>
      <c r="AR1367" s="116"/>
      <c r="AS1367" s="121"/>
      <c r="AT1367" s="120"/>
      <c r="AU1367" s="116"/>
      <c r="AV1367" s="116"/>
      <c r="AW1367" s="119"/>
      <c r="AX1367" s="118"/>
      <c r="AY1367" s="118"/>
      <c r="AZ1367" s="118"/>
      <c r="BA1367" s="118"/>
      <c r="BB1367" s="118"/>
      <c r="BC1367" s="118"/>
      <c r="BD1367" s="118"/>
      <c r="BE1367" s="118"/>
      <c r="BF1367" s="118"/>
      <c r="BG1367" s="118"/>
      <c r="BH1367" s="118"/>
      <c r="BI1367" s="118"/>
      <c r="BJ1367" s="117"/>
      <c r="BK1367" s="116"/>
      <c r="BL1367" s="116"/>
      <c r="BM1367" s="116"/>
      <c r="BN1367" s="116"/>
      <c r="BO1367" s="116"/>
      <c r="BP1367" s="116"/>
      <c r="BQ1367" s="116"/>
      <c r="BR1367" s="116"/>
      <c r="BS1367" s="116"/>
      <c r="BT1367" s="115"/>
      <c r="BU1367" s="116"/>
      <c r="BW1367" s="112"/>
      <c r="BX1367" s="113"/>
      <c r="BY1367" s="113"/>
      <c r="BZ1367" s="112"/>
      <c r="CA1367" s="112"/>
      <c r="CB1367" s="112"/>
      <c r="CC1367" s="112"/>
      <c r="CD1367" s="112"/>
    </row>
    <row r="1368" spans="1:82" s="114" customFormat="1">
      <c r="A1368" s="116"/>
      <c r="B1368" s="116"/>
      <c r="C1368" s="135"/>
      <c r="D1368" s="134"/>
      <c r="E1368" s="116"/>
      <c r="F1368" s="116"/>
      <c r="G1368" s="116"/>
      <c r="H1368" s="116"/>
      <c r="I1368" s="133"/>
      <c r="J1368" s="132"/>
      <c r="K1368" s="112"/>
      <c r="L1368" s="116"/>
      <c r="M1368" s="116"/>
      <c r="N1368" s="116"/>
      <c r="O1368" s="116"/>
      <c r="P1368" s="131"/>
      <c r="Q1368" s="131"/>
      <c r="R1368" s="131"/>
      <c r="S1368" s="130"/>
      <c r="T1368" s="130"/>
      <c r="U1368" s="130"/>
      <c r="V1368" s="130"/>
      <c r="W1368" s="130"/>
      <c r="X1368" s="130"/>
      <c r="Y1368" s="129"/>
      <c r="Z1368" s="112"/>
      <c r="AA1368" s="116"/>
      <c r="AB1368" s="128"/>
      <c r="AC1368" s="116"/>
      <c r="AD1368" s="116"/>
      <c r="AE1368" s="116"/>
      <c r="AF1368" s="116"/>
      <c r="AG1368" s="127"/>
      <c r="AH1368" s="126"/>
      <c r="AI1368" s="125"/>
      <c r="AJ1368" s="124"/>
      <c r="AK1368" s="116"/>
      <c r="AL1368" s="123"/>
      <c r="AM1368" s="116"/>
      <c r="AN1368" s="116"/>
      <c r="AO1368" s="122"/>
      <c r="AP1368" s="119"/>
      <c r="AQ1368" s="116"/>
      <c r="AR1368" s="116"/>
      <c r="AS1368" s="121"/>
      <c r="AT1368" s="120"/>
      <c r="AU1368" s="116"/>
      <c r="AV1368" s="116"/>
      <c r="AW1368" s="119"/>
      <c r="AX1368" s="118"/>
      <c r="AY1368" s="118"/>
      <c r="AZ1368" s="118"/>
      <c r="BA1368" s="118"/>
      <c r="BB1368" s="118"/>
      <c r="BC1368" s="118"/>
      <c r="BD1368" s="118"/>
      <c r="BE1368" s="118"/>
      <c r="BF1368" s="118"/>
      <c r="BG1368" s="118"/>
      <c r="BH1368" s="118"/>
      <c r="BI1368" s="118"/>
      <c r="BJ1368" s="117"/>
      <c r="BK1368" s="116"/>
      <c r="BL1368" s="116"/>
      <c r="BM1368" s="116"/>
      <c r="BN1368" s="116"/>
      <c r="BO1368" s="116"/>
      <c r="BP1368" s="116"/>
      <c r="BQ1368" s="116"/>
      <c r="BR1368" s="116"/>
      <c r="BS1368" s="116"/>
      <c r="BT1368" s="115"/>
      <c r="BU1368" s="116"/>
      <c r="BW1368" s="112"/>
      <c r="BX1368" s="113"/>
      <c r="BY1368" s="113"/>
      <c r="BZ1368" s="112"/>
      <c r="CA1368" s="112"/>
      <c r="CB1368" s="112"/>
      <c r="CC1368" s="112"/>
      <c r="CD1368" s="112"/>
    </row>
    <row r="1369" spans="1:82" s="114" customFormat="1">
      <c r="A1369" s="116"/>
      <c r="B1369" s="116"/>
      <c r="C1369" s="135"/>
      <c r="D1369" s="134"/>
      <c r="E1369" s="116"/>
      <c r="F1369" s="116"/>
      <c r="G1369" s="116"/>
      <c r="H1369" s="116"/>
      <c r="I1369" s="133"/>
      <c r="J1369" s="132"/>
      <c r="K1369" s="112"/>
      <c r="L1369" s="116"/>
      <c r="M1369" s="116"/>
      <c r="N1369" s="116"/>
      <c r="O1369" s="116"/>
      <c r="P1369" s="131"/>
      <c r="Q1369" s="131"/>
      <c r="R1369" s="131"/>
      <c r="S1369" s="130"/>
      <c r="T1369" s="130"/>
      <c r="U1369" s="130"/>
      <c r="V1369" s="130"/>
      <c r="W1369" s="130"/>
      <c r="X1369" s="130"/>
      <c r="Y1369" s="129"/>
      <c r="Z1369" s="112"/>
      <c r="AA1369" s="116"/>
      <c r="AB1369" s="128"/>
      <c r="AC1369" s="116"/>
      <c r="AD1369" s="116"/>
      <c r="AE1369" s="116"/>
      <c r="AF1369" s="116"/>
      <c r="AG1369" s="127"/>
      <c r="AH1369" s="126"/>
      <c r="AI1369" s="125"/>
      <c r="AJ1369" s="124"/>
      <c r="AK1369" s="116"/>
      <c r="AL1369" s="123"/>
      <c r="AM1369" s="116"/>
      <c r="AN1369" s="116"/>
      <c r="AO1369" s="122"/>
      <c r="AP1369" s="119"/>
      <c r="AQ1369" s="116"/>
      <c r="AR1369" s="116"/>
      <c r="AS1369" s="121"/>
      <c r="AT1369" s="120"/>
      <c r="AU1369" s="116"/>
      <c r="AV1369" s="116"/>
      <c r="AW1369" s="119"/>
      <c r="AX1369" s="118"/>
      <c r="AY1369" s="118"/>
      <c r="AZ1369" s="118"/>
      <c r="BA1369" s="118"/>
      <c r="BB1369" s="118"/>
      <c r="BC1369" s="118"/>
      <c r="BD1369" s="118"/>
      <c r="BE1369" s="118"/>
      <c r="BF1369" s="118"/>
      <c r="BG1369" s="118"/>
      <c r="BH1369" s="118"/>
      <c r="BI1369" s="118"/>
      <c r="BJ1369" s="117"/>
      <c r="BK1369" s="116"/>
      <c r="BL1369" s="116"/>
      <c r="BM1369" s="116"/>
      <c r="BN1369" s="116"/>
      <c r="BO1369" s="116"/>
      <c r="BP1369" s="116"/>
      <c r="BQ1369" s="116"/>
      <c r="BR1369" s="116"/>
      <c r="BS1369" s="116"/>
      <c r="BT1369" s="115"/>
      <c r="BU1369" s="116"/>
      <c r="BW1369" s="112"/>
      <c r="BX1369" s="113"/>
      <c r="BY1369" s="113"/>
      <c r="BZ1369" s="112"/>
      <c r="CA1369" s="112"/>
      <c r="CB1369" s="112"/>
      <c r="CC1369" s="112"/>
      <c r="CD1369" s="112"/>
    </row>
    <row r="1370" spans="1:82" s="114" customFormat="1">
      <c r="A1370" s="116"/>
      <c r="B1370" s="116"/>
      <c r="C1370" s="135"/>
      <c r="D1370" s="134"/>
      <c r="E1370" s="116"/>
      <c r="F1370" s="116"/>
      <c r="G1370" s="116"/>
      <c r="H1370" s="116"/>
      <c r="I1370" s="133"/>
      <c r="J1370" s="132"/>
      <c r="K1370" s="112"/>
      <c r="L1370" s="116"/>
      <c r="M1370" s="116"/>
      <c r="N1370" s="116"/>
      <c r="O1370" s="116"/>
      <c r="P1370" s="131"/>
      <c r="Q1370" s="131"/>
      <c r="R1370" s="131"/>
      <c r="S1370" s="130"/>
      <c r="T1370" s="130"/>
      <c r="U1370" s="130"/>
      <c r="V1370" s="130"/>
      <c r="W1370" s="130"/>
      <c r="X1370" s="130"/>
      <c r="Y1370" s="129"/>
      <c r="Z1370" s="112"/>
      <c r="AA1370" s="116"/>
      <c r="AB1370" s="128"/>
      <c r="AC1370" s="116"/>
      <c r="AD1370" s="116"/>
      <c r="AE1370" s="116"/>
      <c r="AF1370" s="116"/>
      <c r="AG1370" s="127"/>
      <c r="AH1370" s="126"/>
      <c r="AI1370" s="125"/>
      <c r="AJ1370" s="124"/>
      <c r="AK1370" s="116"/>
      <c r="AL1370" s="123"/>
      <c r="AM1370" s="116"/>
      <c r="AN1370" s="116"/>
      <c r="AO1370" s="122"/>
      <c r="AP1370" s="119"/>
      <c r="AQ1370" s="116"/>
      <c r="AR1370" s="116"/>
      <c r="AS1370" s="121"/>
      <c r="AT1370" s="120"/>
      <c r="AU1370" s="116"/>
      <c r="AV1370" s="116"/>
      <c r="AW1370" s="119"/>
      <c r="AX1370" s="118"/>
      <c r="AY1370" s="118"/>
      <c r="AZ1370" s="118"/>
      <c r="BA1370" s="118"/>
      <c r="BB1370" s="118"/>
      <c r="BC1370" s="118"/>
      <c r="BD1370" s="118"/>
      <c r="BE1370" s="118"/>
      <c r="BF1370" s="118"/>
      <c r="BG1370" s="118"/>
      <c r="BH1370" s="118"/>
      <c r="BI1370" s="118"/>
      <c r="BJ1370" s="117"/>
      <c r="BK1370" s="116"/>
      <c r="BL1370" s="116"/>
      <c r="BM1370" s="116"/>
      <c r="BN1370" s="116"/>
      <c r="BO1370" s="116"/>
      <c r="BP1370" s="116"/>
      <c r="BQ1370" s="116"/>
      <c r="BR1370" s="116"/>
      <c r="BS1370" s="116"/>
      <c r="BT1370" s="115"/>
      <c r="BU1370" s="116"/>
      <c r="BW1370" s="112"/>
      <c r="BX1370" s="113"/>
      <c r="BY1370" s="113"/>
      <c r="BZ1370" s="112"/>
      <c r="CA1370" s="112"/>
      <c r="CB1370" s="112"/>
      <c r="CC1370" s="112"/>
      <c r="CD1370" s="112"/>
    </row>
    <row r="1371" spans="1:82" s="114" customFormat="1">
      <c r="A1371" s="116"/>
      <c r="B1371" s="116"/>
      <c r="C1371" s="135"/>
      <c r="D1371" s="134"/>
      <c r="E1371" s="116"/>
      <c r="F1371" s="116"/>
      <c r="G1371" s="116"/>
      <c r="H1371" s="116"/>
      <c r="I1371" s="133"/>
      <c r="J1371" s="132"/>
      <c r="K1371" s="112"/>
      <c r="L1371" s="116"/>
      <c r="M1371" s="116"/>
      <c r="N1371" s="116"/>
      <c r="O1371" s="116"/>
      <c r="P1371" s="131"/>
      <c r="Q1371" s="131"/>
      <c r="R1371" s="131"/>
      <c r="S1371" s="130"/>
      <c r="T1371" s="130"/>
      <c r="U1371" s="130"/>
      <c r="V1371" s="130"/>
      <c r="W1371" s="130"/>
      <c r="X1371" s="130"/>
      <c r="Y1371" s="129"/>
      <c r="Z1371" s="112"/>
      <c r="AA1371" s="116"/>
      <c r="AB1371" s="128"/>
      <c r="AC1371" s="116"/>
      <c r="AD1371" s="116"/>
      <c r="AE1371" s="116"/>
      <c r="AF1371" s="116"/>
      <c r="AG1371" s="127"/>
      <c r="AH1371" s="126"/>
      <c r="AI1371" s="125"/>
      <c r="AJ1371" s="124"/>
      <c r="AK1371" s="116"/>
      <c r="AL1371" s="123"/>
      <c r="AM1371" s="116"/>
      <c r="AN1371" s="116"/>
      <c r="AO1371" s="122"/>
      <c r="AP1371" s="119"/>
      <c r="AQ1371" s="116"/>
      <c r="AR1371" s="116"/>
      <c r="AS1371" s="121"/>
      <c r="AT1371" s="120"/>
      <c r="AU1371" s="116"/>
      <c r="AV1371" s="116"/>
      <c r="AW1371" s="119"/>
      <c r="AX1371" s="118"/>
      <c r="AY1371" s="118"/>
      <c r="AZ1371" s="118"/>
      <c r="BA1371" s="118"/>
      <c r="BB1371" s="118"/>
      <c r="BC1371" s="118"/>
      <c r="BD1371" s="118"/>
      <c r="BE1371" s="118"/>
      <c r="BF1371" s="118"/>
      <c r="BG1371" s="118"/>
      <c r="BH1371" s="118"/>
      <c r="BI1371" s="118"/>
      <c r="BJ1371" s="117"/>
      <c r="BK1371" s="116"/>
      <c r="BL1371" s="116"/>
      <c r="BM1371" s="116"/>
      <c r="BN1371" s="116"/>
      <c r="BO1371" s="116"/>
      <c r="BP1371" s="116"/>
      <c r="BQ1371" s="116"/>
      <c r="BR1371" s="116"/>
      <c r="BS1371" s="116"/>
      <c r="BT1371" s="115"/>
      <c r="BU1371" s="116"/>
      <c r="BW1371" s="112"/>
      <c r="BX1371" s="113"/>
      <c r="BY1371" s="113"/>
      <c r="BZ1371" s="112"/>
      <c r="CA1371" s="112"/>
      <c r="CB1371" s="112"/>
      <c r="CC1371" s="112"/>
      <c r="CD1371" s="112"/>
    </row>
    <row r="1372" spans="1:82" s="114" customFormat="1">
      <c r="A1372" s="116"/>
      <c r="B1372" s="116"/>
      <c r="C1372" s="135"/>
      <c r="D1372" s="134"/>
      <c r="E1372" s="116"/>
      <c r="F1372" s="116"/>
      <c r="G1372" s="116"/>
      <c r="H1372" s="116"/>
      <c r="I1372" s="133"/>
      <c r="J1372" s="132"/>
      <c r="K1372" s="112"/>
      <c r="L1372" s="116"/>
      <c r="M1372" s="116"/>
      <c r="N1372" s="116"/>
      <c r="O1372" s="116"/>
      <c r="P1372" s="131"/>
      <c r="Q1372" s="131"/>
      <c r="R1372" s="131"/>
      <c r="S1372" s="130"/>
      <c r="T1372" s="130"/>
      <c r="U1372" s="130"/>
      <c r="V1372" s="130"/>
      <c r="W1372" s="130"/>
      <c r="X1372" s="130"/>
      <c r="Y1372" s="129"/>
      <c r="Z1372" s="112"/>
      <c r="AA1372" s="116"/>
      <c r="AB1372" s="128"/>
      <c r="AC1372" s="116"/>
      <c r="AD1372" s="116"/>
      <c r="AE1372" s="116"/>
      <c r="AF1372" s="116"/>
      <c r="AG1372" s="127"/>
      <c r="AH1372" s="126"/>
      <c r="AI1372" s="125"/>
      <c r="AJ1372" s="124"/>
      <c r="AK1372" s="116"/>
      <c r="AL1372" s="123"/>
      <c r="AM1372" s="116"/>
      <c r="AN1372" s="116"/>
      <c r="AO1372" s="122"/>
      <c r="AP1372" s="119"/>
      <c r="AQ1372" s="116"/>
      <c r="AR1372" s="116"/>
      <c r="AS1372" s="121"/>
      <c r="AT1372" s="120"/>
      <c r="AU1372" s="116"/>
      <c r="AV1372" s="116"/>
      <c r="AW1372" s="119"/>
      <c r="AX1372" s="118"/>
      <c r="AY1372" s="118"/>
      <c r="AZ1372" s="118"/>
      <c r="BA1372" s="118"/>
      <c r="BB1372" s="118"/>
      <c r="BC1372" s="118"/>
      <c r="BD1372" s="118"/>
      <c r="BE1372" s="118"/>
      <c r="BF1372" s="118"/>
      <c r="BG1372" s="118"/>
      <c r="BH1372" s="118"/>
      <c r="BI1372" s="118"/>
      <c r="BJ1372" s="117"/>
      <c r="BK1372" s="116"/>
      <c r="BL1372" s="116"/>
      <c r="BM1372" s="116"/>
      <c r="BN1372" s="116"/>
      <c r="BO1372" s="116"/>
      <c r="BP1372" s="116"/>
      <c r="BQ1372" s="116"/>
      <c r="BR1372" s="116"/>
      <c r="BS1372" s="116"/>
      <c r="BT1372" s="115"/>
      <c r="BU1372" s="116"/>
      <c r="BW1372" s="112"/>
      <c r="BX1372" s="113"/>
      <c r="BY1372" s="113"/>
      <c r="BZ1372" s="112"/>
      <c r="CA1372" s="112"/>
      <c r="CB1372" s="112"/>
      <c r="CC1372" s="112"/>
      <c r="CD1372" s="112"/>
    </row>
    <row r="1373" spans="1:82" s="114" customFormat="1">
      <c r="A1373" s="116"/>
      <c r="B1373" s="116"/>
      <c r="C1373" s="135"/>
      <c r="D1373" s="134"/>
      <c r="E1373" s="116"/>
      <c r="F1373" s="116"/>
      <c r="G1373" s="116"/>
      <c r="H1373" s="116"/>
      <c r="I1373" s="133"/>
      <c r="J1373" s="132"/>
      <c r="K1373" s="112"/>
      <c r="L1373" s="116"/>
      <c r="M1373" s="116"/>
      <c r="N1373" s="116"/>
      <c r="O1373" s="116"/>
      <c r="P1373" s="131"/>
      <c r="Q1373" s="131"/>
      <c r="R1373" s="131"/>
      <c r="S1373" s="130"/>
      <c r="T1373" s="130"/>
      <c r="U1373" s="130"/>
      <c r="V1373" s="130"/>
      <c r="W1373" s="130"/>
      <c r="X1373" s="130"/>
      <c r="Y1373" s="129"/>
      <c r="Z1373" s="112"/>
      <c r="AA1373" s="116"/>
      <c r="AB1373" s="128"/>
      <c r="AC1373" s="116"/>
      <c r="AD1373" s="116"/>
      <c r="AE1373" s="116"/>
      <c r="AF1373" s="116"/>
      <c r="AG1373" s="127"/>
      <c r="AH1373" s="126"/>
      <c r="AI1373" s="125"/>
      <c r="AJ1373" s="124"/>
      <c r="AK1373" s="116"/>
      <c r="AL1373" s="123"/>
      <c r="AM1373" s="116"/>
      <c r="AN1373" s="116"/>
      <c r="AO1373" s="122"/>
      <c r="AP1373" s="119"/>
      <c r="AQ1373" s="116"/>
      <c r="AR1373" s="116"/>
      <c r="AS1373" s="121"/>
      <c r="AT1373" s="120"/>
      <c r="AU1373" s="116"/>
      <c r="AV1373" s="116"/>
      <c r="AW1373" s="119"/>
      <c r="AX1373" s="118"/>
      <c r="AY1373" s="118"/>
      <c r="AZ1373" s="118"/>
      <c r="BA1373" s="118"/>
      <c r="BB1373" s="118"/>
      <c r="BC1373" s="118"/>
      <c r="BD1373" s="118"/>
      <c r="BE1373" s="118"/>
      <c r="BF1373" s="118"/>
      <c r="BG1373" s="118"/>
      <c r="BH1373" s="118"/>
      <c r="BI1373" s="118"/>
      <c r="BJ1373" s="117"/>
      <c r="BK1373" s="116"/>
      <c r="BL1373" s="116"/>
      <c r="BM1373" s="116"/>
      <c r="BN1373" s="116"/>
      <c r="BO1373" s="116"/>
      <c r="BP1373" s="116"/>
      <c r="BQ1373" s="116"/>
      <c r="BR1373" s="116"/>
      <c r="BS1373" s="116"/>
      <c r="BT1373" s="115"/>
      <c r="BU1373" s="116"/>
      <c r="BW1373" s="112"/>
      <c r="BX1373" s="113"/>
      <c r="BY1373" s="113"/>
      <c r="BZ1373" s="112"/>
      <c r="CA1373" s="112"/>
      <c r="CB1373" s="112"/>
      <c r="CC1373" s="112"/>
      <c r="CD1373" s="112"/>
    </row>
    <row r="1374" spans="1:82" s="114" customFormat="1">
      <c r="A1374" s="116"/>
      <c r="B1374" s="116"/>
      <c r="C1374" s="135"/>
      <c r="D1374" s="134"/>
      <c r="E1374" s="116"/>
      <c r="F1374" s="116"/>
      <c r="G1374" s="116"/>
      <c r="H1374" s="116"/>
      <c r="I1374" s="133"/>
      <c r="J1374" s="132"/>
      <c r="K1374" s="112"/>
      <c r="L1374" s="116"/>
      <c r="M1374" s="116"/>
      <c r="N1374" s="116"/>
      <c r="O1374" s="116"/>
      <c r="P1374" s="131"/>
      <c r="Q1374" s="131"/>
      <c r="R1374" s="131"/>
      <c r="S1374" s="130"/>
      <c r="T1374" s="130"/>
      <c r="U1374" s="130"/>
      <c r="V1374" s="130"/>
      <c r="W1374" s="130"/>
      <c r="X1374" s="130"/>
      <c r="Y1374" s="129"/>
      <c r="Z1374" s="112"/>
      <c r="AA1374" s="116"/>
      <c r="AB1374" s="128"/>
      <c r="AC1374" s="116"/>
      <c r="AD1374" s="116"/>
      <c r="AE1374" s="116"/>
      <c r="AF1374" s="116"/>
      <c r="AG1374" s="127"/>
      <c r="AH1374" s="126"/>
      <c r="AI1374" s="125"/>
      <c r="AJ1374" s="124"/>
      <c r="AK1374" s="116"/>
      <c r="AL1374" s="123"/>
      <c r="AM1374" s="116"/>
      <c r="AN1374" s="116"/>
      <c r="AO1374" s="122"/>
      <c r="AP1374" s="119"/>
      <c r="AQ1374" s="116"/>
      <c r="AR1374" s="116"/>
      <c r="AS1374" s="121"/>
      <c r="AT1374" s="120"/>
      <c r="AU1374" s="116"/>
      <c r="AV1374" s="116"/>
      <c r="AW1374" s="119"/>
      <c r="AX1374" s="118"/>
      <c r="AY1374" s="118"/>
      <c r="AZ1374" s="118"/>
      <c r="BA1374" s="118"/>
      <c r="BB1374" s="118"/>
      <c r="BC1374" s="118"/>
      <c r="BD1374" s="118"/>
      <c r="BE1374" s="118"/>
      <c r="BF1374" s="118"/>
      <c r="BG1374" s="118"/>
      <c r="BH1374" s="118"/>
      <c r="BI1374" s="118"/>
      <c r="BJ1374" s="117"/>
      <c r="BK1374" s="116"/>
      <c r="BL1374" s="116"/>
      <c r="BM1374" s="116"/>
      <c r="BN1374" s="116"/>
      <c r="BO1374" s="116"/>
      <c r="BP1374" s="116"/>
      <c r="BQ1374" s="116"/>
      <c r="BR1374" s="116"/>
      <c r="BS1374" s="116"/>
      <c r="BT1374" s="115"/>
      <c r="BU1374" s="116"/>
      <c r="BW1374" s="112"/>
      <c r="BX1374" s="113"/>
      <c r="BY1374" s="113"/>
      <c r="BZ1374" s="112"/>
      <c r="CA1374" s="112"/>
      <c r="CB1374" s="112"/>
      <c r="CC1374" s="112"/>
      <c r="CD1374" s="112"/>
    </row>
    <row r="1375" spans="1:82" s="114" customFormat="1">
      <c r="A1375" s="116"/>
      <c r="B1375" s="116"/>
      <c r="C1375" s="135"/>
      <c r="D1375" s="134"/>
      <c r="E1375" s="116"/>
      <c r="F1375" s="116"/>
      <c r="G1375" s="116"/>
      <c r="H1375" s="116"/>
      <c r="I1375" s="133"/>
      <c r="J1375" s="132"/>
      <c r="K1375" s="112"/>
      <c r="L1375" s="116"/>
      <c r="M1375" s="116"/>
      <c r="N1375" s="116"/>
      <c r="O1375" s="116"/>
      <c r="P1375" s="131"/>
      <c r="Q1375" s="131"/>
      <c r="R1375" s="131"/>
      <c r="S1375" s="130"/>
      <c r="T1375" s="130"/>
      <c r="U1375" s="130"/>
      <c r="V1375" s="130"/>
      <c r="W1375" s="130"/>
      <c r="X1375" s="130"/>
      <c r="Y1375" s="129"/>
      <c r="Z1375" s="112"/>
      <c r="AA1375" s="116"/>
      <c r="AB1375" s="128"/>
      <c r="AC1375" s="116"/>
      <c r="AD1375" s="116"/>
      <c r="AE1375" s="116"/>
      <c r="AF1375" s="116"/>
      <c r="AG1375" s="127"/>
      <c r="AH1375" s="126"/>
      <c r="AI1375" s="125"/>
      <c r="AJ1375" s="124"/>
      <c r="AK1375" s="116"/>
      <c r="AL1375" s="123"/>
      <c r="AM1375" s="116"/>
      <c r="AN1375" s="116"/>
      <c r="AO1375" s="122"/>
      <c r="AP1375" s="119"/>
      <c r="AQ1375" s="116"/>
      <c r="AR1375" s="116"/>
      <c r="AS1375" s="121"/>
      <c r="AT1375" s="120"/>
      <c r="AU1375" s="116"/>
      <c r="AV1375" s="116"/>
      <c r="AW1375" s="119"/>
      <c r="AX1375" s="118"/>
      <c r="AY1375" s="118"/>
      <c r="AZ1375" s="118"/>
      <c r="BA1375" s="118"/>
      <c r="BB1375" s="118"/>
      <c r="BC1375" s="118"/>
      <c r="BD1375" s="118"/>
      <c r="BE1375" s="118"/>
      <c r="BF1375" s="118"/>
      <c r="BG1375" s="118"/>
      <c r="BH1375" s="118"/>
      <c r="BI1375" s="118"/>
      <c r="BJ1375" s="117"/>
      <c r="BK1375" s="116"/>
      <c r="BL1375" s="116"/>
      <c r="BM1375" s="116"/>
      <c r="BN1375" s="116"/>
      <c r="BO1375" s="116"/>
      <c r="BP1375" s="116"/>
      <c r="BQ1375" s="116"/>
      <c r="BR1375" s="116"/>
      <c r="BS1375" s="116"/>
      <c r="BT1375" s="115"/>
      <c r="BU1375" s="116"/>
      <c r="BW1375" s="112"/>
      <c r="BX1375" s="113"/>
      <c r="BY1375" s="113"/>
      <c r="BZ1375" s="112"/>
      <c r="CA1375" s="112"/>
      <c r="CB1375" s="112"/>
      <c r="CC1375" s="112"/>
      <c r="CD1375" s="112"/>
    </row>
    <row r="1376" spans="1:82" s="114" customFormat="1">
      <c r="A1376" s="116"/>
      <c r="B1376" s="116"/>
      <c r="C1376" s="135"/>
      <c r="D1376" s="134"/>
      <c r="E1376" s="116"/>
      <c r="F1376" s="116"/>
      <c r="G1376" s="116"/>
      <c r="H1376" s="116"/>
      <c r="I1376" s="133"/>
      <c r="J1376" s="132"/>
      <c r="K1376" s="112"/>
      <c r="L1376" s="116"/>
      <c r="M1376" s="116"/>
      <c r="N1376" s="116"/>
      <c r="O1376" s="116"/>
      <c r="P1376" s="131"/>
      <c r="Q1376" s="131"/>
      <c r="R1376" s="131"/>
      <c r="S1376" s="130"/>
      <c r="T1376" s="130"/>
      <c r="U1376" s="130"/>
      <c r="V1376" s="130"/>
      <c r="W1376" s="130"/>
      <c r="X1376" s="130"/>
      <c r="Y1376" s="129"/>
      <c r="Z1376" s="112"/>
      <c r="AA1376" s="116"/>
      <c r="AB1376" s="128"/>
      <c r="AC1376" s="116"/>
      <c r="AD1376" s="116"/>
      <c r="AE1376" s="116"/>
      <c r="AF1376" s="116"/>
      <c r="AG1376" s="127"/>
      <c r="AH1376" s="126"/>
      <c r="AI1376" s="125"/>
      <c r="AJ1376" s="124"/>
      <c r="AK1376" s="116"/>
      <c r="AL1376" s="123"/>
      <c r="AM1376" s="116"/>
      <c r="AN1376" s="116"/>
      <c r="AO1376" s="122"/>
      <c r="AP1376" s="119"/>
      <c r="AQ1376" s="116"/>
      <c r="AR1376" s="116"/>
      <c r="AS1376" s="121"/>
      <c r="AT1376" s="120"/>
      <c r="AU1376" s="116"/>
      <c r="AV1376" s="116"/>
      <c r="AW1376" s="119"/>
      <c r="AX1376" s="118"/>
      <c r="AY1376" s="118"/>
      <c r="AZ1376" s="118"/>
      <c r="BA1376" s="118"/>
      <c r="BB1376" s="118"/>
      <c r="BC1376" s="118"/>
      <c r="BD1376" s="118"/>
      <c r="BE1376" s="118"/>
      <c r="BF1376" s="118"/>
      <c r="BG1376" s="118"/>
      <c r="BH1376" s="118"/>
      <c r="BI1376" s="118"/>
      <c r="BJ1376" s="117"/>
      <c r="BK1376" s="116"/>
      <c r="BL1376" s="116"/>
      <c r="BM1376" s="116"/>
      <c r="BN1376" s="116"/>
      <c r="BO1376" s="116"/>
      <c r="BP1376" s="116"/>
      <c r="BQ1376" s="116"/>
      <c r="BR1376" s="116"/>
      <c r="BS1376" s="116"/>
      <c r="BT1376" s="115"/>
      <c r="BU1376" s="116"/>
      <c r="BW1376" s="112"/>
      <c r="BX1376" s="113"/>
      <c r="BY1376" s="113"/>
      <c r="BZ1376" s="112"/>
      <c r="CA1376" s="112"/>
      <c r="CB1376" s="112"/>
      <c r="CC1376" s="112"/>
      <c r="CD1376" s="112"/>
    </row>
    <row r="1377" spans="1:82" s="114" customFormat="1">
      <c r="A1377" s="116"/>
      <c r="B1377" s="116"/>
      <c r="C1377" s="135"/>
      <c r="D1377" s="134"/>
      <c r="E1377" s="116"/>
      <c r="F1377" s="116"/>
      <c r="G1377" s="116"/>
      <c r="H1377" s="116"/>
      <c r="I1377" s="133"/>
      <c r="J1377" s="132"/>
      <c r="K1377" s="112"/>
      <c r="L1377" s="116"/>
      <c r="M1377" s="116"/>
      <c r="N1377" s="116"/>
      <c r="O1377" s="116"/>
      <c r="P1377" s="131"/>
      <c r="Q1377" s="131"/>
      <c r="R1377" s="131"/>
      <c r="S1377" s="130"/>
      <c r="T1377" s="130"/>
      <c r="U1377" s="130"/>
      <c r="V1377" s="130"/>
      <c r="W1377" s="130"/>
      <c r="X1377" s="130"/>
      <c r="Y1377" s="129"/>
      <c r="Z1377" s="112"/>
      <c r="AA1377" s="116"/>
      <c r="AB1377" s="128"/>
      <c r="AC1377" s="116"/>
      <c r="AD1377" s="116"/>
      <c r="AE1377" s="116"/>
      <c r="AF1377" s="116"/>
      <c r="AG1377" s="127"/>
      <c r="AH1377" s="126"/>
      <c r="AI1377" s="125"/>
      <c r="AJ1377" s="124"/>
      <c r="AK1377" s="116"/>
      <c r="AL1377" s="123"/>
      <c r="AM1377" s="116"/>
      <c r="AN1377" s="116"/>
      <c r="AO1377" s="122"/>
      <c r="AP1377" s="119"/>
      <c r="AQ1377" s="116"/>
      <c r="AR1377" s="116"/>
      <c r="AS1377" s="121"/>
      <c r="AT1377" s="120"/>
      <c r="AU1377" s="116"/>
      <c r="AV1377" s="116"/>
      <c r="AW1377" s="119"/>
      <c r="AX1377" s="118"/>
      <c r="AY1377" s="118"/>
      <c r="AZ1377" s="118"/>
      <c r="BA1377" s="118"/>
      <c r="BB1377" s="118"/>
      <c r="BC1377" s="118"/>
      <c r="BD1377" s="118"/>
      <c r="BE1377" s="118"/>
      <c r="BF1377" s="118"/>
      <c r="BG1377" s="118"/>
      <c r="BH1377" s="118"/>
      <c r="BI1377" s="118"/>
      <c r="BJ1377" s="117"/>
      <c r="BK1377" s="116"/>
      <c r="BL1377" s="116"/>
      <c r="BM1377" s="116"/>
      <c r="BN1377" s="116"/>
      <c r="BO1377" s="116"/>
      <c r="BP1377" s="116"/>
      <c r="BQ1377" s="116"/>
      <c r="BR1377" s="116"/>
      <c r="BS1377" s="116"/>
      <c r="BT1377" s="115"/>
      <c r="BU1377" s="116"/>
      <c r="BW1377" s="112"/>
      <c r="BX1377" s="113"/>
      <c r="BY1377" s="113"/>
      <c r="BZ1377" s="112"/>
      <c r="CA1377" s="112"/>
      <c r="CB1377" s="112"/>
      <c r="CC1377" s="112"/>
      <c r="CD1377" s="112"/>
    </row>
    <row r="1378" spans="1:82" s="114" customFormat="1">
      <c r="A1378" s="116"/>
      <c r="B1378" s="116"/>
      <c r="C1378" s="135"/>
      <c r="D1378" s="134"/>
      <c r="E1378" s="116"/>
      <c r="F1378" s="116"/>
      <c r="G1378" s="116"/>
      <c r="H1378" s="116"/>
      <c r="I1378" s="133"/>
      <c r="J1378" s="132"/>
      <c r="K1378" s="112"/>
      <c r="L1378" s="116"/>
      <c r="M1378" s="116"/>
      <c r="N1378" s="116"/>
      <c r="O1378" s="116"/>
      <c r="P1378" s="131"/>
      <c r="Q1378" s="131"/>
      <c r="R1378" s="131"/>
      <c r="S1378" s="130"/>
      <c r="T1378" s="130"/>
      <c r="U1378" s="130"/>
      <c r="V1378" s="130"/>
      <c r="W1378" s="130"/>
      <c r="X1378" s="130"/>
      <c r="Y1378" s="129"/>
      <c r="Z1378" s="112"/>
      <c r="AA1378" s="116"/>
      <c r="AB1378" s="128"/>
      <c r="AC1378" s="116"/>
      <c r="AD1378" s="116"/>
      <c r="AE1378" s="116"/>
      <c r="AF1378" s="116"/>
      <c r="AG1378" s="127"/>
      <c r="AH1378" s="126"/>
      <c r="AI1378" s="125"/>
      <c r="AJ1378" s="124"/>
      <c r="AK1378" s="116"/>
      <c r="AL1378" s="123"/>
      <c r="AM1378" s="116"/>
      <c r="AN1378" s="116"/>
      <c r="AO1378" s="122"/>
      <c r="AP1378" s="119"/>
      <c r="AQ1378" s="116"/>
      <c r="AR1378" s="116"/>
      <c r="AS1378" s="121"/>
      <c r="AT1378" s="120"/>
      <c r="AU1378" s="116"/>
      <c r="AV1378" s="116"/>
      <c r="AW1378" s="119"/>
      <c r="AX1378" s="118"/>
      <c r="AY1378" s="118"/>
      <c r="AZ1378" s="118"/>
      <c r="BA1378" s="118"/>
      <c r="BB1378" s="118"/>
      <c r="BC1378" s="118"/>
      <c r="BD1378" s="118"/>
      <c r="BE1378" s="118"/>
      <c r="BF1378" s="118"/>
      <c r="BG1378" s="118"/>
      <c r="BH1378" s="118"/>
      <c r="BI1378" s="118"/>
      <c r="BJ1378" s="117"/>
      <c r="BK1378" s="116"/>
      <c r="BL1378" s="116"/>
      <c r="BM1378" s="116"/>
      <c r="BN1378" s="116"/>
      <c r="BO1378" s="116"/>
      <c r="BP1378" s="116"/>
      <c r="BQ1378" s="116"/>
      <c r="BR1378" s="116"/>
      <c r="BS1378" s="116"/>
      <c r="BT1378" s="115"/>
      <c r="BU1378" s="116"/>
      <c r="BW1378" s="112"/>
      <c r="BX1378" s="113"/>
      <c r="BY1378" s="113"/>
      <c r="BZ1378" s="112"/>
      <c r="CA1378" s="112"/>
      <c r="CB1378" s="112"/>
      <c r="CC1378" s="112"/>
      <c r="CD1378" s="112"/>
    </row>
    <row r="1379" spans="1:82" s="114" customFormat="1">
      <c r="A1379" s="116"/>
      <c r="B1379" s="116"/>
      <c r="C1379" s="135"/>
      <c r="D1379" s="134"/>
      <c r="E1379" s="116"/>
      <c r="F1379" s="116"/>
      <c r="G1379" s="116"/>
      <c r="H1379" s="116"/>
      <c r="I1379" s="133"/>
      <c r="J1379" s="132"/>
      <c r="K1379" s="112"/>
      <c r="L1379" s="116"/>
      <c r="M1379" s="116"/>
      <c r="N1379" s="116"/>
      <c r="O1379" s="116"/>
      <c r="P1379" s="131"/>
      <c r="Q1379" s="131"/>
      <c r="R1379" s="131"/>
      <c r="S1379" s="130"/>
      <c r="T1379" s="130"/>
      <c r="U1379" s="130"/>
      <c r="V1379" s="130"/>
      <c r="W1379" s="130"/>
      <c r="X1379" s="130"/>
      <c r="Y1379" s="129"/>
      <c r="Z1379" s="112"/>
      <c r="AA1379" s="116"/>
      <c r="AB1379" s="128"/>
      <c r="AC1379" s="116"/>
      <c r="AD1379" s="116"/>
      <c r="AE1379" s="116"/>
      <c r="AF1379" s="116"/>
      <c r="AG1379" s="127"/>
      <c r="AH1379" s="126"/>
      <c r="AI1379" s="125"/>
      <c r="AJ1379" s="124"/>
      <c r="AK1379" s="116"/>
      <c r="AL1379" s="123"/>
      <c r="AM1379" s="116"/>
      <c r="AN1379" s="116"/>
      <c r="AO1379" s="122"/>
      <c r="AP1379" s="119"/>
      <c r="AQ1379" s="116"/>
      <c r="AR1379" s="116"/>
      <c r="AS1379" s="121"/>
      <c r="AT1379" s="120"/>
      <c r="AU1379" s="116"/>
      <c r="AV1379" s="116"/>
      <c r="AW1379" s="119"/>
      <c r="AX1379" s="118"/>
      <c r="AY1379" s="118"/>
      <c r="AZ1379" s="118"/>
      <c r="BA1379" s="118"/>
      <c r="BB1379" s="118"/>
      <c r="BC1379" s="118"/>
      <c r="BD1379" s="118"/>
      <c r="BE1379" s="118"/>
      <c r="BF1379" s="118"/>
      <c r="BG1379" s="118"/>
      <c r="BH1379" s="118"/>
      <c r="BI1379" s="118"/>
      <c r="BJ1379" s="117"/>
      <c r="BK1379" s="116"/>
      <c r="BL1379" s="116"/>
      <c r="BM1379" s="116"/>
      <c r="BN1379" s="116"/>
      <c r="BO1379" s="116"/>
      <c r="BP1379" s="116"/>
      <c r="BQ1379" s="116"/>
      <c r="BR1379" s="116"/>
      <c r="BS1379" s="116"/>
      <c r="BT1379" s="115"/>
      <c r="BU1379" s="116"/>
      <c r="BW1379" s="112"/>
      <c r="BX1379" s="113"/>
      <c r="BY1379" s="113"/>
      <c r="BZ1379" s="112"/>
      <c r="CA1379" s="112"/>
      <c r="CB1379" s="112"/>
      <c r="CC1379" s="112"/>
      <c r="CD1379" s="112"/>
    </row>
    <row r="1380" spans="1:82" s="114" customFormat="1">
      <c r="A1380" s="116"/>
      <c r="B1380" s="116"/>
      <c r="C1380" s="135"/>
      <c r="D1380" s="134"/>
      <c r="E1380" s="116"/>
      <c r="F1380" s="116"/>
      <c r="G1380" s="116"/>
      <c r="H1380" s="116"/>
      <c r="I1380" s="133"/>
      <c r="J1380" s="132"/>
      <c r="K1380" s="112"/>
      <c r="L1380" s="116"/>
      <c r="M1380" s="116"/>
      <c r="N1380" s="116"/>
      <c r="O1380" s="116"/>
      <c r="P1380" s="131"/>
      <c r="Q1380" s="131"/>
      <c r="R1380" s="131"/>
      <c r="S1380" s="130"/>
      <c r="T1380" s="130"/>
      <c r="U1380" s="130"/>
      <c r="V1380" s="130"/>
      <c r="W1380" s="130"/>
      <c r="X1380" s="130"/>
      <c r="Y1380" s="129"/>
      <c r="Z1380" s="112"/>
      <c r="AA1380" s="116"/>
      <c r="AB1380" s="128"/>
      <c r="AC1380" s="116"/>
      <c r="AD1380" s="116"/>
      <c r="AE1380" s="116"/>
      <c r="AF1380" s="116"/>
      <c r="AG1380" s="127"/>
      <c r="AH1380" s="126"/>
      <c r="AI1380" s="125"/>
      <c r="AJ1380" s="124"/>
      <c r="AK1380" s="116"/>
      <c r="AL1380" s="123"/>
      <c r="AM1380" s="116"/>
      <c r="AN1380" s="116"/>
      <c r="AO1380" s="122"/>
      <c r="AP1380" s="119"/>
      <c r="AQ1380" s="116"/>
      <c r="AR1380" s="116"/>
      <c r="AS1380" s="121"/>
      <c r="AT1380" s="120"/>
      <c r="AU1380" s="116"/>
      <c r="AV1380" s="116"/>
      <c r="AW1380" s="119"/>
      <c r="AX1380" s="118"/>
      <c r="AY1380" s="118"/>
      <c r="AZ1380" s="118"/>
      <c r="BA1380" s="118"/>
      <c r="BB1380" s="118"/>
      <c r="BC1380" s="118"/>
      <c r="BD1380" s="118"/>
      <c r="BE1380" s="118"/>
      <c r="BF1380" s="118"/>
      <c r="BG1380" s="118"/>
      <c r="BH1380" s="118"/>
      <c r="BI1380" s="118"/>
      <c r="BJ1380" s="117"/>
      <c r="BK1380" s="116"/>
      <c r="BL1380" s="116"/>
      <c r="BM1380" s="116"/>
      <c r="BN1380" s="116"/>
      <c r="BO1380" s="116"/>
      <c r="BP1380" s="116"/>
      <c r="BQ1380" s="116"/>
      <c r="BR1380" s="116"/>
      <c r="BS1380" s="116"/>
      <c r="BT1380" s="115"/>
      <c r="BU1380" s="116"/>
      <c r="BW1380" s="112"/>
      <c r="BX1380" s="113"/>
      <c r="BY1380" s="113"/>
      <c r="BZ1380" s="112"/>
      <c r="CA1380" s="112"/>
      <c r="CB1380" s="112"/>
      <c r="CC1380" s="112"/>
      <c r="CD1380" s="112"/>
    </row>
    <row r="1381" spans="1:82" s="114" customFormat="1">
      <c r="A1381" s="116"/>
      <c r="B1381" s="116"/>
      <c r="C1381" s="135"/>
      <c r="D1381" s="134"/>
      <c r="E1381" s="116"/>
      <c r="F1381" s="116"/>
      <c r="G1381" s="116"/>
      <c r="H1381" s="116"/>
      <c r="I1381" s="133"/>
      <c r="J1381" s="132"/>
      <c r="K1381" s="112"/>
      <c r="L1381" s="116"/>
      <c r="M1381" s="116"/>
      <c r="N1381" s="116"/>
      <c r="O1381" s="116"/>
      <c r="P1381" s="131"/>
      <c r="Q1381" s="131"/>
      <c r="R1381" s="131"/>
      <c r="S1381" s="130"/>
      <c r="T1381" s="130"/>
      <c r="U1381" s="130"/>
      <c r="V1381" s="130"/>
      <c r="W1381" s="130"/>
      <c r="X1381" s="130"/>
      <c r="Y1381" s="129"/>
      <c r="Z1381" s="112"/>
      <c r="AA1381" s="116"/>
      <c r="AB1381" s="128"/>
      <c r="AC1381" s="116"/>
      <c r="AD1381" s="116"/>
      <c r="AE1381" s="116"/>
      <c r="AF1381" s="116"/>
      <c r="AG1381" s="127"/>
      <c r="AH1381" s="126"/>
      <c r="AI1381" s="125"/>
      <c r="AJ1381" s="124"/>
      <c r="AK1381" s="116"/>
      <c r="AL1381" s="123"/>
      <c r="AM1381" s="116"/>
      <c r="AN1381" s="116"/>
      <c r="AO1381" s="122"/>
      <c r="AP1381" s="119"/>
      <c r="AQ1381" s="116"/>
      <c r="AR1381" s="116"/>
      <c r="AS1381" s="121"/>
      <c r="AT1381" s="120"/>
      <c r="AU1381" s="116"/>
      <c r="AV1381" s="116"/>
      <c r="AW1381" s="119"/>
      <c r="AX1381" s="118"/>
      <c r="AY1381" s="118"/>
      <c r="AZ1381" s="118"/>
      <c r="BA1381" s="118"/>
      <c r="BB1381" s="118"/>
      <c r="BC1381" s="118"/>
      <c r="BD1381" s="118"/>
      <c r="BE1381" s="118"/>
      <c r="BF1381" s="118"/>
      <c r="BG1381" s="118"/>
      <c r="BH1381" s="118"/>
      <c r="BI1381" s="118"/>
      <c r="BJ1381" s="117"/>
      <c r="BK1381" s="116"/>
      <c r="BL1381" s="116"/>
      <c r="BM1381" s="116"/>
      <c r="BN1381" s="116"/>
      <c r="BO1381" s="116"/>
      <c r="BP1381" s="116"/>
      <c r="BQ1381" s="116"/>
      <c r="BR1381" s="116"/>
      <c r="BS1381" s="116"/>
      <c r="BT1381" s="115"/>
      <c r="BU1381" s="116"/>
      <c r="BW1381" s="112"/>
      <c r="BX1381" s="113"/>
      <c r="BY1381" s="113"/>
      <c r="BZ1381" s="112"/>
      <c r="CA1381" s="112"/>
      <c r="CB1381" s="112"/>
      <c r="CC1381" s="112"/>
      <c r="CD1381" s="112"/>
    </row>
    <row r="1382" spans="1:82" s="114" customFormat="1">
      <c r="A1382" s="116"/>
      <c r="B1382" s="116"/>
      <c r="C1382" s="135"/>
      <c r="D1382" s="134"/>
      <c r="E1382" s="116"/>
      <c r="F1382" s="116"/>
      <c r="G1382" s="116"/>
      <c r="H1382" s="116"/>
      <c r="I1382" s="133"/>
      <c r="J1382" s="132"/>
      <c r="K1382" s="112"/>
      <c r="L1382" s="116"/>
      <c r="M1382" s="116"/>
      <c r="N1382" s="116"/>
      <c r="O1382" s="116"/>
      <c r="P1382" s="131"/>
      <c r="Q1382" s="131"/>
      <c r="R1382" s="131"/>
      <c r="S1382" s="130"/>
      <c r="T1382" s="130"/>
      <c r="U1382" s="130"/>
      <c r="V1382" s="130"/>
      <c r="W1382" s="130"/>
      <c r="X1382" s="130"/>
      <c r="Y1382" s="129"/>
      <c r="Z1382" s="112"/>
      <c r="AA1382" s="116"/>
      <c r="AB1382" s="128"/>
      <c r="AC1382" s="116"/>
      <c r="AD1382" s="116"/>
      <c r="AE1382" s="116"/>
      <c r="AF1382" s="116"/>
      <c r="AG1382" s="127"/>
      <c r="AH1382" s="126"/>
      <c r="AI1382" s="125"/>
      <c r="AJ1382" s="124"/>
      <c r="AK1382" s="116"/>
      <c r="AL1382" s="123"/>
      <c r="AM1382" s="116"/>
      <c r="AN1382" s="116"/>
      <c r="AO1382" s="122"/>
      <c r="AP1382" s="119"/>
      <c r="AQ1382" s="116"/>
      <c r="AR1382" s="116"/>
      <c r="AS1382" s="121"/>
      <c r="AT1382" s="120"/>
      <c r="AU1382" s="116"/>
      <c r="AV1382" s="116"/>
      <c r="AW1382" s="119"/>
      <c r="AX1382" s="118"/>
      <c r="AY1382" s="118"/>
      <c r="AZ1382" s="118"/>
      <c r="BA1382" s="118"/>
      <c r="BB1382" s="118"/>
      <c r="BC1382" s="118"/>
      <c r="BD1382" s="118"/>
      <c r="BE1382" s="118"/>
      <c r="BF1382" s="118"/>
      <c r="BG1382" s="118"/>
      <c r="BH1382" s="118"/>
      <c r="BI1382" s="118"/>
      <c r="BJ1382" s="117"/>
      <c r="BK1382" s="116"/>
      <c r="BL1382" s="116"/>
      <c r="BM1382" s="116"/>
      <c r="BN1382" s="116"/>
      <c r="BO1382" s="116"/>
      <c r="BP1382" s="116"/>
      <c r="BQ1382" s="116"/>
      <c r="BR1382" s="116"/>
      <c r="BS1382" s="116"/>
      <c r="BT1382" s="115"/>
      <c r="BU1382" s="116"/>
      <c r="BW1382" s="112"/>
      <c r="BX1382" s="113"/>
      <c r="BY1382" s="113"/>
      <c r="BZ1382" s="112"/>
      <c r="CA1382" s="112"/>
      <c r="CB1382" s="112"/>
      <c r="CC1382" s="112"/>
      <c r="CD1382" s="112"/>
    </row>
    <row r="1383" spans="1:82" s="114" customFormat="1">
      <c r="A1383" s="116"/>
      <c r="B1383" s="116"/>
      <c r="C1383" s="135"/>
      <c r="D1383" s="134"/>
      <c r="E1383" s="116"/>
      <c r="F1383" s="116"/>
      <c r="G1383" s="116"/>
      <c r="H1383" s="116"/>
      <c r="I1383" s="133"/>
      <c r="J1383" s="132"/>
      <c r="K1383" s="112"/>
      <c r="L1383" s="116"/>
      <c r="M1383" s="116"/>
      <c r="N1383" s="116"/>
      <c r="O1383" s="116"/>
      <c r="P1383" s="131"/>
      <c r="Q1383" s="131"/>
      <c r="R1383" s="131"/>
      <c r="S1383" s="130"/>
      <c r="T1383" s="130"/>
      <c r="U1383" s="130"/>
      <c r="V1383" s="130"/>
      <c r="W1383" s="130"/>
      <c r="X1383" s="130"/>
      <c r="Y1383" s="129"/>
      <c r="Z1383" s="112"/>
      <c r="AA1383" s="116"/>
      <c r="AB1383" s="128"/>
      <c r="AC1383" s="116"/>
      <c r="AD1383" s="116"/>
      <c r="AE1383" s="116"/>
      <c r="AF1383" s="116"/>
      <c r="AG1383" s="127"/>
      <c r="AH1383" s="126"/>
      <c r="AI1383" s="125"/>
      <c r="AJ1383" s="124"/>
      <c r="AK1383" s="116"/>
      <c r="AL1383" s="123"/>
      <c r="AM1383" s="116"/>
      <c r="AN1383" s="116"/>
      <c r="AO1383" s="122"/>
      <c r="AP1383" s="119"/>
      <c r="AQ1383" s="116"/>
      <c r="AR1383" s="116"/>
      <c r="AS1383" s="121"/>
      <c r="AT1383" s="120"/>
      <c r="AU1383" s="116"/>
      <c r="AV1383" s="116"/>
      <c r="AW1383" s="119"/>
      <c r="AX1383" s="118"/>
      <c r="AY1383" s="118"/>
      <c r="AZ1383" s="118"/>
      <c r="BA1383" s="118"/>
      <c r="BB1383" s="118"/>
      <c r="BC1383" s="118"/>
      <c r="BD1383" s="118"/>
      <c r="BE1383" s="118"/>
      <c r="BF1383" s="118"/>
      <c r="BG1383" s="118"/>
      <c r="BH1383" s="118"/>
      <c r="BI1383" s="118"/>
      <c r="BJ1383" s="117"/>
      <c r="BK1383" s="116"/>
      <c r="BL1383" s="116"/>
      <c r="BM1383" s="116"/>
      <c r="BN1383" s="116"/>
      <c r="BO1383" s="116"/>
      <c r="BP1383" s="116"/>
      <c r="BQ1383" s="116"/>
      <c r="BR1383" s="116"/>
      <c r="BS1383" s="116"/>
      <c r="BT1383" s="115"/>
      <c r="BU1383" s="116"/>
      <c r="BW1383" s="112"/>
      <c r="BX1383" s="113"/>
      <c r="BY1383" s="113"/>
      <c r="BZ1383" s="112"/>
      <c r="CA1383" s="112"/>
      <c r="CB1383" s="112"/>
      <c r="CC1383" s="112"/>
      <c r="CD1383" s="112"/>
    </row>
    <row r="1384" spans="1:82" s="114" customFormat="1">
      <c r="A1384" s="116"/>
      <c r="B1384" s="116"/>
      <c r="C1384" s="135"/>
      <c r="D1384" s="134"/>
      <c r="E1384" s="116"/>
      <c r="F1384" s="116"/>
      <c r="G1384" s="116"/>
      <c r="H1384" s="116"/>
      <c r="I1384" s="133"/>
      <c r="J1384" s="132"/>
      <c r="K1384" s="112"/>
      <c r="L1384" s="116"/>
      <c r="M1384" s="116"/>
      <c r="N1384" s="116"/>
      <c r="O1384" s="116"/>
      <c r="P1384" s="131"/>
      <c r="Q1384" s="131"/>
      <c r="R1384" s="131"/>
      <c r="S1384" s="130"/>
      <c r="T1384" s="130"/>
      <c r="U1384" s="130"/>
      <c r="V1384" s="130"/>
      <c r="W1384" s="130"/>
      <c r="X1384" s="130"/>
      <c r="Y1384" s="129"/>
      <c r="Z1384" s="112"/>
      <c r="AA1384" s="116"/>
      <c r="AB1384" s="128"/>
      <c r="AC1384" s="116"/>
      <c r="AD1384" s="116"/>
      <c r="AE1384" s="116"/>
      <c r="AF1384" s="116"/>
      <c r="AG1384" s="127"/>
      <c r="AH1384" s="126"/>
      <c r="AI1384" s="125"/>
      <c r="AJ1384" s="124"/>
      <c r="AK1384" s="116"/>
      <c r="AL1384" s="123"/>
      <c r="AM1384" s="116"/>
      <c r="AN1384" s="116"/>
      <c r="AO1384" s="122"/>
      <c r="AP1384" s="119"/>
      <c r="AQ1384" s="116"/>
      <c r="AR1384" s="116"/>
      <c r="AS1384" s="121"/>
      <c r="AT1384" s="120"/>
      <c r="AU1384" s="116"/>
      <c r="AV1384" s="116"/>
      <c r="AW1384" s="119"/>
      <c r="AX1384" s="118"/>
      <c r="AY1384" s="118"/>
      <c r="AZ1384" s="118"/>
      <c r="BA1384" s="118"/>
      <c r="BB1384" s="118"/>
      <c r="BC1384" s="118"/>
      <c r="BD1384" s="118"/>
      <c r="BE1384" s="118"/>
      <c r="BF1384" s="118"/>
      <c r="BG1384" s="118"/>
      <c r="BH1384" s="118"/>
      <c r="BI1384" s="118"/>
      <c r="BJ1384" s="117"/>
      <c r="BK1384" s="116"/>
      <c r="BL1384" s="116"/>
      <c r="BM1384" s="116"/>
      <c r="BN1384" s="116"/>
      <c r="BO1384" s="116"/>
      <c r="BP1384" s="116"/>
      <c r="BQ1384" s="116"/>
      <c r="BR1384" s="116"/>
      <c r="BS1384" s="116"/>
      <c r="BT1384" s="115"/>
      <c r="BU1384" s="116"/>
      <c r="BW1384" s="112"/>
      <c r="BX1384" s="113"/>
      <c r="BY1384" s="113"/>
      <c r="BZ1384" s="112"/>
      <c r="CA1384" s="112"/>
      <c r="CB1384" s="112"/>
      <c r="CC1384" s="112"/>
      <c r="CD1384" s="112"/>
    </row>
    <row r="1385" spans="1:82" s="114" customFormat="1">
      <c r="A1385" s="116"/>
      <c r="B1385" s="116"/>
      <c r="C1385" s="135"/>
      <c r="D1385" s="134"/>
      <c r="E1385" s="116"/>
      <c r="F1385" s="116"/>
      <c r="G1385" s="116"/>
      <c r="H1385" s="116"/>
      <c r="I1385" s="133"/>
      <c r="J1385" s="132"/>
      <c r="K1385" s="112"/>
      <c r="L1385" s="116"/>
      <c r="M1385" s="116"/>
      <c r="N1385" s="116"/>
      <c r="O1385" s="116"/>
      <c r="P1385" s="131"/>
      <c r="Q1385" s="131"/>
      <c r="R1385" s="131"/>
      <c r="S1385" s="130"/>
      <c r="T1385" s="130"/>
      <c r="U1385" s="130"/>
      <c r="V1385" s="130"/>
      <c r="W1385" s="130"/>
      <c r="X1385" s="130"/>
      <c r="Y1385" s="129"/>
      <c r="Z1385" s="112"/>
      <c r="AA1385" s="116"/>
      <c r="AB1385" s="128"/>
      <c r="AC1385" s="116"/>
      <c r="AD1385" s="116"/>
      <c r="AE1385" s="116"/>
      <c r="AF1385" s="116"/>
      <c r="AG1385" s="127"/>
      <c r="AH1385" s="126"/>
      <c r="AI1385" s="125"/>
      <c r="AJ1385" s="124"/>
      <c r="AK1385" s="116"/>
      <c r="AL1385" s="123"/>
      <c r="AM1385" s="116"/>
      <c r="AN1385" s="116"/>
      <c r="AO1385" s="122"/>
      <c r="AP1385" s="119"/>
      <c r="AQ1385" s="116"/>
      <c r="AR1385" s="116"/>
      <c r="AS1385" s="121"/>
      <c r="AT1385" s="120"/>
      <c r="AU1385" s="116"/>
      <c r="AV1385" s="116"/>
      <c r="AW1385" s="119"/>
      <c r="AX1385" s="118"/>
      <c r="AY1385" s="118"/>
      <c r="AZ1385" s="118"/>
      <c r="BA1385" s="118"/>
      <c r="BB1385" s="118"/>
      <c r="BC1385" s="118"/>
      <c r="BD1385" s="118"/>
      <c r="BE1385" s="118"/>
      <c r="BF1385" s="118"/>
      <c r="BG1385" s="118"/>
      <c r="BH1385" s="118"/>
      <c r="BI1385" s="118"/>
      <c r="BJ1385" s="117"/>
      <c r="BK1385" s="116"/>
      <c r="BL1385" s="116"/>
      <c r="BM1385" s="116"/>
      <c r="BN1385" s="116"/>
      <c r="BO1385" s="116"/>
      <c r="BP1385" s="116"/>
      <c r="BQ1385" s="116"/>
      <c r="BR1385" s="116"/>
      <c r="BS1385" s="116"/>
      <c r="BT1385" s="115"/>
      <c r="BU1385" s="116"/>
      <c r="BW1385" s="112"/>
      <c r="BX1385" s="113"/>
      <c r="BY1385" s="113"/>
      <c r="BZ1385" s="112"/>
      <c r="CA1385" s="112"/>
      <c r="CB1385" s="112"/>
      <c r="CC1385" s="112"/>
      <c r="CD1385" s="112"/>
    </row>
    <row r="1386" spans="1:82" s="114" customFormat="1">
      <c r="A1386" s="116"/>
      <c r="B1386" s="116"/>
      <c r="C1386" s="135"/>
      <c r="D1386" s="134"/>
      <c r="E1386" s="116"/>
      <c r="F1386" s="116"/>
      <c r="G1386" s="116"/>
      <c r="H1386" s="116"/>
      <c r="I1386" s="133"/>
      <c r="J1386" s="132"/>
      <c r="K1386" s="112"/>
      <c r="L1386" s="116"/>
      <c r="M1386" s="116"/>
      <c r="N1386" s="116"/>
      <c r="O1386" s="116"/>
      <c r="P1386" s="131"/>
      <c r="Q1386" s="131"/>
      <c r="R1386" s="131"/>
      <c r="S1386" s="130"/>
      <c r="T1386" s="130"/>
      <c r="U1386" s="130"/>
      <c r="V1386" s="130"/>
      <c r="W1386" s="130"/>
      <c r="X1386" s="130"/>
      <c r="Y1386" s="129"/>
      <c r="Z1386" s="112"/>
      <c r="AA1386" s="116"/>
      <c r="AB1386" s="128"/>
      <c r="AC1386" s="116"/>
      <c r="AD1386" s="116"/>
      <c r="AE1386" s="116"/>
      <c r="AF1386" s="116"/>
      <c r="AG1386" s="127"/>
      <c r="AH1386" s="126"/>
      <c r="AI1386" s="125"/>
      <c r="AJ1386" s="124"/>
      <c r="AK1386" s="116"/>
      <c r="AL1386" s="123"/>
      <c r="AM1386" s="116"/>
      <c r="AN1386" s="116"/>
      <c r="AO1386" s="122"/>
      <c r="AP1386" s="119"/>
      <c r="AQ1386" s="116"/>
      <c r="AR1386" s="116"/>
      <c r="AS1386" s="121"/>
      <c r="AT1386" s="120"/>
      <c r="AU1386" s="116"/>
      <c r="AV1386" s="116"/>
      <c r="AW1386" s="119"/>
      <c r="AX1386" s="118"/>
      <c r="AY1386" s="118"/>
      <c r="AZ1386" s="118"/>
      <c r="BA1386" s="118"/>
      <c r="BB1386" s="118"/>
      <c r="BC1386" s="118"/>
      <c r="BD1386" s="118"/>
      <c r="BE1386" s="118"/>
      <c r="BF1386" s="118"/>
      <c r="BG1386" s="118"/>
      <c r="BH1386" s="118"/>
      <c r="BI1386" s="118"/>
      <c r="BJ1386" s="117"/>
      <c r="BK1386" s="116"/>
      <c r="BL1386" s="116"/>
      <c r="BM1386" s="116"/>
      <c r="BN1386" s="116"/>
      <c r="BO1386" s="116"/>
      <c r="BP1386" s="116"/>
      <c r="BQ1386" s="116"/>
      <c r="BR1386" s="116"/>
      <c r="BS1386" s="116"/>
      <c r="BT1386" s="115"/>
      <c r="BU1386" s="116"/>
      <c r="BW1386" s="112"/>
      <c r="BX1386" s="113"/>
      <c r="BY1386" s="113"/>
      <c r="BZ1386" s="112"/>
      <c r="CA1386" s="112"/>
      <c r="CB1386" s="112"/>
      <c r="CC1386" s="112"/>
      <c r="CD1386" s="112"/>
    </row>
    <row r="1387" spans="1:82" s="114" customFormat="1">
      <c r="A1387" s="116"/>
      <c r="B1387" s="116"/>
      <c r="C1387" s="135"/>
      <c r="D1387" s="134"/>
      <c r="E1387" s="116"/>
      <c r="F1387" s="116"/>
      <c r="G1387" s="116"/>
      <c r="H1387" s="116"/>
      <c r="I1387" s="133"/>
      <c r="J1387" s="132"/>
      <c r="K1387" s="112"/>
      <c r="L1387" s="116"/>
      <c r="M1387" s="116"/>
      <c r="N1387" s="116"/>
      <c r="O1387" s="116"/>
      <c r="P1387" s="131"/>
      <c r="Q1387" s="131"/>
      <c r="R1387" s="131"/>
      <c r="S1387" s="130"/>
      <c r="T1387" s="130"/>
      <c r="U1387" s="130"/>
      <c r="V1387" s="130"/>
      <c r="W1387" s="130"/>
      <c r="X1387" s="130"/>
      <c r="Y1387" s="129"/>
      <c r="Z1387" s="112"/>
      <c r="AA1387" s="116"/>
      <c r="AB1387" s="128"/>
      <c r="AC1387" s="116"/>
      <c r="AD1387" s="116"/>
      <c r="AE1387" s="116"/>
      <c r="AF1387" s="116"/>
      <c r="AG1387" s="127"/>
      <c r="AH1387" s="126"/>
      <c r="AI1387" s="125"/>
      <c r="AJ1387" s="124"/>
      <c r="AK1387" s="116"/>
      <c r="AL1387" s="123"/>
      <c r="AM1387" s="116"/>
      <c r="AN1387" s="116"/>
      <c r="AO1387" s="122"/>
      <c r="AP1387" s="119"/>
      <c r="AQ1387" s="116"/>
      <c r="AR1387" s="116"/>
      <c r="AS1387" s="121"/>
      <c r="AT1387" s="120"/>
      <c r="AU1387" s="116"/>
      <c r="AV1387" s="116"/>
      <c r="AW1387" s="119"/>
      <c r="AX1387" s="118"/>
      <c r="AY1387" s="118"/>
      <c r="AZ1387" s="118"/>
      <c r="BA1387" s="118"/>
      <c r="BB1387" s="118"/>
      <c r="BC1387" s="118"/>
      <c r="BD1387" s="118"/>
      <c r="BE1387" s="118"/>
      <c r="BF1387" s="118"/>
      <c r="BG1387" s="118"/>
      <c r="BH1387" s="118"/>
      <c r="BI1387" s="118"/>
      <c r="BJ1387" s="117"/>
      <c r="BK1387" s="116"/>
      <c r="BL1387" s="116"/>
      <c r="BM1387" s="116"/>
      <c r="BN1387" s="116"/>
      <c r="BO1387" s="116"/>
      <c r="BP1387" s="116"/>
      <c r="BQ1387" s="116"/>
      <c r="BR1387" s="116"/>
      <c r="BS1387" s="116"/>
      <c r="BT1387" s="115"/>
      <c r="BU1387" s="116"/>
      <c r="BW1387" s="112"/>
      <c r="BX1387" s="113"/>
      <c r="BY1387" s="113"/>
      <c r="BZ1387" s="112"/>
      <c r="CA1387" s="112"/>
      <c r="CB1387" s="112"/>
      <c r="CC1387" s="112"/>
      <c r="CD1387" s="112"/>
    </row>
  </sheetData>
  <autoFilter ref="A1:CD1187"/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Doplnit označené</vt:lpstr>
      <vt:lpstr>ORTHO (nedoplňovat)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Gabcova Gabriela</dc:creator>
  <cp:lastModifiedBy>64797</cp:lastModifiedBy>
  <cp:lastPrinted>2019-10-30T07:04:44Z</cp:lastPrinted>
  <dcterms:created xsi:type="dcterms:W3CDTF">2018-11-05T12:53:26Z</dcterms:created>
  <dcterms:modified xsi:type="dcterms:W3CDTF">2020-02-26T12:43:51Z</dcterms:modified>
</cp:coreProperties>
</file>