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7050" tabRatio="601"/>
  </bookViews>
  <sheets>
    <sheet name="ORTHO" sheetId="1" r:id="rId1"/>
  </sheets>
  <definedNames>
    <definedName name="_xlnm._FilterDatabase" localSheetId="0" hidden="1">ORTHO!$A$2:$XEE$57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J57" i="1" l="1"/>
  <c r="EJ54" i="1"/>
  <c r="EJ53" i="1"/>
  <c r="EJ48" i="1"/>
  <c r="EJ47" i="1"/>
  <c r="EJ46" i="1"/>
  <c r="EJ45" i="1"/>
  <c r="FP44" i="1"/>
  <c r="FN44" i="1"/>
  <c r="EX44" i="1"/>
  <c r="EY44" i="1" s="1"/>
  <c r="FP43" i="1"/>
  <c r="FN43" i="1"/>
  <c r="EX43" i="1"/>
  <c r="EY43" i="1" s="1"/>
  <c r="FP42" i="1"/>
  <c r="FN42" i="1"/>
  <c r="EX42" i="1"/>
  <c r="EY42" i="1" s="1"/>
  <c r="FP41" i="1"/>
  <c r="FN41" i="1"/>
  <c r="EX41" i="1"/>
  <c r="EY41" i="1" s="1"/>
  <c r="FP40" i="1"/>
  <c r="FN40" i="1"/>
  <c r="EX40" i="1"/>
  <c r="FQ40" i="1" s="1"/>
  <c r="FP36" i="1"/>
  <c r="FN36" i="1"/>
  <c r="EX36" i="1"/>
  <c r="EY36" i="1" s="1"/>
  <c r="CL44" i="1"/>
  <c r="CC44" i="1"/>
  <c r="CA44" i="1"/>
  <c r="BY44" i="1"/>
  <c r="BV44" i="1"/>
  <c r="BS44" i="1"/>
  <c r="BN44" i="1"/>
  <c r="BL44" i="1"/>
  <c r="AY44" i="1"/>
  <c r="AW44" i="1" s="1"/>
  <c r="AV44" i="1" s="1"/>
  <c r="AU44" i="1"/>
  <c r="AT44" i="1"/>
  <c r="AS44" i="1"/>
  <c r="AR44" i="1"/>
  <c r="G44" i="1"/>
  <c r="B44" i="1"/>
  <c r="CL43" i="1"/>
  <c r="CC43" i="1"/>
  <c r="CA43" i="1"/>
  <c r="BY43" i="1"/>
  <c r="BV43" i="1"/>
  <c r="BS43" i="1"/>
  <c r="BN43" i="1"/>
  <c r="BL43" i="1"/>
  <c r="AY43" i="1"/>
  <c r="AW43" i="1" s="1"/>
  <c r="AV43" i="1" s="1"/>
  <c r="AU43" i="1"/>
  <c r="AT43" i="1"/>
  <c r="AS43" i="1"/>
  <c r="AR43" i="1"/>
  <c r="G43" i="1"/>
  <c r="B43" i="1"/>
  <c r="CL41" i="1"/>
  <c r="CC41" i="1"/>
  <c r="CA41" i="1"/>
  <c r="BY41" i="1"/>
  <c r="BV41" i="1"/>
  <c r="BS41" i="1"/>
  <c r="BN41" i="1"/>
  <c r="BL41" i="1"/>
  <c r="AY41" i="1"/>
  <c r="AW41" i="1" s="1"/>
  <c r="AV41" i="1" s="1"/>
  <c r="AU41" i="1"/>
  <c r="AT41" i="1"/>
  <c r="AS41" i="1"/>
  <c r="AR41" i="1"/>
  <c r="G41" i="1"/>
  <c r="B41" i="1"/>
  <c r="AR40" i="1"/>
  <c r="AS40" i="1"/>
  <c r="AT40" i="1"/>
  <c r="AU40" i="1"/>
  <c r="AY40" i="1"/>
  <c r="AW40" i="1" s="1"/>
  <c r="AV40" i="1" s="1"/>
  <c r="BL40" i="1"/>
  <c r="BN40" i="1"/>
  <c r="BS40" i="1"/>
  <c r="BV40" i="1"/>
  <c r="BY40" i="1"/>
  <c r="CA40" i="1"/>
  <c r="CC40" i="1"/>
  <c r="CL40" i="1"/>
  <c r="G40" i="1"/>
  <c r="B40" i="1"/>
  <c r="CL42" i="1"/>
  <c r="CC42" i="1"/>
  <c r="CA42" i="1"/>
  <c r="BY42" i="1"/>
  <c r="BV42" i="1"/>
  <c r="BS42" i="1"/>
  <c r="BN42" i="1"/>
  <c r="BL42" i="1"/>
  <c r="AY42" i="1"/>
  <c r="AW42" i="1" s="1"/>
  <c r="AV42" i="1" s="1"/>
  <c r="AU42" i="1"/>
  <c r="AT42" i="1"/>
  <c r="AS42" i="1"/>
  <c r="AR42" i="1"/>
  <c r="G42" i="1"/>
  <c r="B42" i="1"/>
  <c r="CL36" i="1"/>
  <c r="CC36" i="1"/>
  <c r="CA36" i="1"/>
  <c r="BY36" i="1"/>
  <c r="BV36" i="1"/>
  <c r="BS36" i="1"/>
  <c r="BN36" i="1"/>
  <c r="BK36" i="1"/>
  <c r="BL36" i="1" s="1"/>
  <c r="AY36" i="1"/>
  <c r="AW36" i="1" s="1"/>
  <c r="AV36" i="1" s="1"/>
  <c r="AU36" i="1"/>
  <c r="AT36" i="1"/>
  <c r="AS36" i="1"/>
  <c r="AR36" i="1"/>
  <c r="BW42" i="1" l="1"/>
  <c r="BW41" i="1"/>
  <c r="BW44" i="1"/>
  <c r="BW36" i="1"/>
  <c r="FQ36" i="1"/>
  <c r="FQ42" i="1"/>
  <c r="FQ41" i="1"/>
  <c r="FQ43" i="1"/>
  <c r="BW43" i="1"/>
  <c r="BW40" i="1"/>
  <c r="FQ44" i="1"/>
  <c r="EY40" i="1"/>
  <c r="G36" i="1" l="1"/>
  <c r="EJ9" i="1" l="1"/>
  <c r="EJ42" i="1"/>
  <c r="EJ43" i="1"/>
  <c r="EJ44" i="1"/>
  <c r="EJ32" i="1" l="1"/>
  <c r="EJ8" i="1"/>
  <c r="EJ21" i="1"/>
  <c r="EJ29" i="1"/>
  <c r="EJ14" i="1"/>
  <c r="EJ35" i="1"/>
  <c r="EJ28" i="1"/>
  <c r="EJ22" i="1"/>
  <c r="EJ40" i="1"/>
  <c r="EJ41" i="1"/>
  <c r="EJ23" i="1"/>
  <c r="EJ25" i="1"/>
  <c r="EJ24" i="1"/>
  <c r="EJ37" i="1"/>
  <c r="EJ3" i="1"/>
  <c r="EJ10" i="1"/>
  <c r="EJ7" i="1"/>
  <c r="EJ11" i="1"/>
  <c r="EJ16" i="1"/>
  <c r="EJ33" i="1"/>
  <c r="EJ39" i="1"/>
  <c r="EJ15" i="1"/>
  <c r="FP39" i="1" l="1"/>
  <c r="FN39" i="1"/>
  <c r="EX39" i="1"/>
  <c r="FQ39" i="1" s="1"/>
  <c r="CL39" i="1"/>
  <c r="CC39" i="1"/>
  <c r="CA39" i="1"/>
  <c r="BY39" i="1"/>
  <c r="BV39" i="1"/>
  <c r="BS39" i="1"/>
  <c r="BN39" i="1"/>
  <c r="BK39" i="1"/>
  <c r="BL39" i="1" s="1"/>
  <c r="AY39" i="1"/>
  <c r="AW39" i="1" s="1"/>
  <c r="AV39" i="1" s="1"/>
  <c r="AU39" i="1"/>
  <c r="AT39" i="1"/>
  <c r="AS39" i="1"/>
  <c r="AR39" i="1"/>
  <c r="G39" i="1"/>
  <c r="B39" i="1"/>
  <c r="FP38" i="1"/>
  <c r="FN38" i="1"/>
  <c r="EX38" i="1"/>
  <c r="FQ38" i="1" s="1"/>
  <c r="CL38" i="1"/>
  <c r="CC38" i="1"/>
  <c r="CA38" i="1"/>
  <c r="BY38" i="1"/>
  <c r="BV38" i="1"/>
  <c r="BS38" i="1"/>
  <c r="BN38" i="1"/>
  <c r="BK38" i="1"/>
  <c r="BL38" i="1" s="1"/>
  <c r="AY38" i="1"/>
  <c r="AW38" i="1" s="1"/>
  <c r="AV38" i="1" s="1"/>
  <c r="AU38" i="1"/>
  <c r="AT38" i="1"/>
  <c r="AS38" i="1"/>
  <c r="AR38" i="1"/>
  <c r="G38" i="1"/>
  <c r="B38" i="1"/>
  <c r="FP37" i="1"/>
  <c r="FN37" i="1"/>
  <c r="EX37" i="1"/>
  <c r="FQ37" i="1" s="1"/>
  <c r="CL37" i="1"/>
  <c r="CC37" i="1"/>
  <c r="CA37" i="1"/>
  <c r="BY37" i="1"/>
  <c r="BV37" i="1"/>
  <c r="BS37" i="1"/>
  <c r="BN37" i="1"/>
  <c r="BK37" i="1"/>
  <c r="BL37" i="1" s="1"/>
  <c r="AY37" i="1"/>
  <c r="AW37" i="1" s="1"/>
  <c r="AV37" i="1" s="1"/>
  <c r="AU37" i="1"/>
  <c r="AT37" i="1"/>
  <c r="AS37" i="1"/>
  <c r="AR37" i="1"/>
  <c r="G37" i="1"/>
  <c r="B37" i="1"/>
  <c r="FP35" i="1"/>
  <c r="FN35" i="1"/>
  <c r="EX35" i="1"/>
  <c r="FQ35" i="1" s="1"/>
  <c r="CL35" i="1"/>
  <c r="CC35" i="1"/>
  <c r="CA35" i="1"/>
  <c r="BY35" i="1"/>
  <c r="BV35" i="1"/>
  <c r="BS35" i="1"/>
  <c r="BN35" i="1"/>
  <c r="BK35" i="1"/>
  <c r="BL35" i="1" s="1"/>
  <c r="AY35" i="1"/>
  <c r="AW35" i="1" s="1"/>
  <c r="AV35" i="1" s="1"/>
  <c r="AU35" i="1"/>
  <c r="AT35" i="1"/>
  <c r="AS35" i="1"/>
  <c r="AR35" i="1"/>
  <c r="G35" i="1"/>
  <c r="B35" i="1"/>
  <c r="FP34" i="1"/>
  <c r="FN34" i="1"/>
  <c r="EX34" i="1"/>
  <c r="FQ34" i="1" s="1"/>
  <c r="CL34" i="1"/>
  <c r="CC34" i="1"/>
  <c r="CA34" i="1"/>
  <c r="BY34" i="1"/>
  <c r="BV34" i="1"/>
  <c r="BS34" i="1"/>
  <c r="BN34" i="1"/>
  <c r="BK34" i="1"/>
  <c r="BL34" i="1" s="1"/>
  <c r="AY34" i="1"/>
  <c r="AW34" i="1" s="1"/>
  <c r="AV34" i="1" s="1"/>
  <c r="AU34" i="1"/>
  <c r="AT34" i="1"/>
  <c r="AS34" i="1"/>
  <c r="AR34" i="1"/>
  <c r="G34" i="1"/>
  <c r="B34" i="1"/>
  <c r="FP33" i="1"/>
  <c r="FN33" i="1"/>
  <c r="EX33" i="1"/>
  <c r="FQ33" i="1" s="1"/>
  <c r="CL33" i="1"/>
  <c r="CC33" i="1"/>
  <c r="CA33" i="1"/>
  <c r="BY33" i="1"/>
  <c r="BV33" i="1"/>
  <c r="BS33" i="1"/>
  <c r="BN33" i="1"/>
  <c r="BK33" i="1"/>
  <c r="BL33" i="1" s="1"/>
  <c r="AY33" i="1"/>
  <c r="AW33" i="1" s="1"/>
  <c r="AV33" i="1" s="1"/>
  <c r="AU33" i="1"/>
  <c r="AT33" i="1"/>
  <c r="AS33" i="1"/>
  <c r="AR33" i="1"/>
  <c r="G33" i="1"/>
  <c r="B33" i="1"/>
  <c r="FP32" i="1"/>
  <c r="FN32" i="1"/>
  <c r="EX32" i="1"/>
  <c r="FQ32" i="1" s="1"/>
  <c r="CL32" i="1"/>
  <c r="CC32" i="1"/>
  <c r="CA32" i="1"/>
  <c r="BY32" i="1"/>
  <c r="BV32" i="1"/>
  <c r="BS32" i="1"/>
  <c r="BN32" i="1"/>
  <c r="BK32" i="1"/>
  <c r="BL32" i="1" s="1"/>
  <c r="AY32" i="1"/>
  <c r="AW32" i="1" s="1"/>
  <c r="AV32" i="1" s="1"/>
  <c r="AU32" i="1"/>
  <c r="AT32" i="1"/>
  <c r="AS32" i="1"/>
  <c r="AR32" i="1"/>
  <c r="G32" i="1"/>
  <c r="B32" i="1"/>
  <c r="FP31" i="1"/>
  <c r="FN31" i="1"/>
  <c r="EX31" i="1"/>
  <c r="FQ31" i="1" s="1"/>
  <c r="CL31" i="1"/>
  <c r="CC31" i="1"/>
  <c r="CA31" i="1"/>
  <c r="BY31" i="1"/>
  <c r="BV31" i="1"/>
  <c r="BS31" i="1"/>
  <c r="BN31" i="1"/>
  <c r="BK31" i="1"/>
  <c r="BL31" i="1" s="1"/>
  <c r="AY31" i="1"/>
  <c r="AW31" i="1" s="1"/>
  <c r="AV31" i="1" s="1"/>
  <c r="AU31" i="1"/>
  <c r="AT31" i="1"/>
  <c r="AS31" i="1"/>
  <c r="AR31" i="1"/>
  <c r="G31" i="1"/>
  <c r="B31" i="1"/>
  <c r="FP30" i="1"/>
  <c r="FN30" i="1"/>
  <c r="EX30" i="1"/>
  <c r="FQ30" i="1" s="1"/>
  <c r="CL30" i="1"/>
  <c r="CC30" i="1"/>
  <c r="CA30" i="1"/>
  <c r="BY30" i="1"/>
  <c r="BV30" i="1"/>
  <c r="BS30" i="1"/>
  <c r="BN30" i="1"/>
  <c r="BK30" i="1"/>
  <c r="BL30" i="1" s="1"/>
  <c r="AY30" i="1"/>
  <c r="AW30" i="1" s="1"/>
  <c r="AV30" i="1" s="1"/>
  <c r="AU30" i="1"/>
  <c r="AT30" i="1"/>
  <c r="AS30" i="1"/>
  <c r="AR30" i="1"/>
  <c r="G30" i="1"/>
  <c r="B30" i="1"/>
  <c r="FP29" i="1"/>
  <c r="FN29" i="1"/>
  <c r="EX29" i="1"/>
  <c r="FQ29" i="1" s="1"/>
  <c r="CL29" i="1"/>
  <c r="CC29" i="1"/>
  <c r="CA29" i="1"/>
  <c r="BY29" i="1"/>
  <c r="BV29" i="1"/>
  <c r="BS29" i="1"/>
  <c r="BN29" i="1"/>
  <c r="BK29" i="1"/>
  <c r="BL29" i="1" s="1"/>
  <c r="AY29" i="1"/>
  <c r="AW29" i="1" s="1"/>
  <c r="AV29" i="1" s="1"/>
  <c r="AU29" i="1"/>
  <c r="AT29" i="1"/>
  <c r="AS29" i="1"/>
  <c r="AR29" i="1"/>
  <c r="G29" i="1"/>
  <c r="B29" i="1"/>
  <c r="FP28" i="1"/>
  <c r="FN28" i="1"/>
  <c r="EX28" i="1"/>
  <c r="FQ28" i="1" s="1"/>
  <c r="CL28" i="1"/>
  <c r="CC28" i="1"/>
  <c r="CA28" i="1"/>
  <c r="BY28" i="1"/>
  <c r="BV28" i="1"/>
  <c r="BS28" i="1"/>
  <c r="BN28" i="1"/>
  <c r="BK28" i="1"/>
  <c r="BL28" i="1" s="1"/>
  <c r="AY28" i="1"/>
  <c r="AW28" i="1" s="1"/>
  <c r="AV28" i="1" s="1"/>
  <c r="AU28" i="1"/>
  <c r="AT28" i="1"/>
  <c r="AS28" i="1"/>
  <c r="AR28" i="1"/>
  <c r="G28" i="1"/>
  <c r="B28" i="1"/>
  <c r="FP27" i="1"/>
  <c r="FN27" i="1"/>
  <c r="EX27" i="1"/>
  <c r="FQ27" i="1" s="1"/>
  <c r="CL27" i="1"/>
  <c r="CC27" i="1"/>
  <c r="CA27" i="1"/>
  <c r="BY27" i="1"/>
  <c r="BV27" i="1"/>
  <c r="BS27" i="1"/>
  <c r="BN27" i="1"/>
  <c r="BK27" i="1"/>
  <c r="BL27" i="1" s="1"/>
  <c r="AY27" i="1"/>
  <c r="AW27" i="1" s="1"/>
  <c r="AV27" i="1" s="1"/>
  <c r="AU27" i="1"/>
  <c r="AT27" i="1"/>
  <c r="AS27" i="1"/>
  <c r="AR27" i="1"/>
  <c r="B27" i="1"/>
  <c r="FP26" i="1"/>
  <c r="FN26" i="1"/>
  <c r="EX26" i="1"/>
  <c r="FQ26" i="1" s="1"/>
  <c r="CL26" i="1"/>
  <c r="CC26" i="1"/>
  <c r="CA26" i="1"/>
  <c r="BY26" i="1"/>
  <c r="BV26" i="1"/>
  <c r="BS26" i="1"/>
  <c r="BN26" i="1"/>
  <c r="BK26" i="1"/>
  <c r="BL26" i="1" s="1"/>
  <c r="AY26" i="1"/>
  <c r="AW26" i="1" s="1"/>
  <c r="AV26" i="1" s="1"/>
  <c r="AU26" i="1"/>
  <c r="AT26" i="1"/>
  <c r="AS26" i="1"/>
  <c r="AR26" i="1"/>
  <c r="G26" i="1"/>
  <c r="B26" i="1"/>
  <c r="FP25" i="1"/>
  <c r="FN25" i="1"/>
  <c r="EX25" i="1"/>
  <c r="FQ25" i="1" s="1"/>
  <c r="CL25" i="1"/>
  <c r="CC25" i="1"/>
  <c r="CA25" i="1"/>
  <c r="BY25" i="1"/>
  <c r="BV25" i="1"/>
  <c r="BS25" i="1"/>
  <c r="BN25" i="1"/>
  <c r="BK25" i="1"/>
  <c r="BL25" i="1" s="1"/>
  <c r="AY25" i="1"/>
  <c r="AW25" i="1" s="1"/>
  <c r="AV25" i="1" s="1"/>
  <c r="AU25" i="1"/>
  <c r="AT25" i="1"/>
  <c r="AS25" i="1"/>
  <c r="AR25" i="1"/>
  <c r="G25" i="1"/>
  <c r="B25" i="1"/>
  <c r="FP24" i="1"/>
  <c r="FN24" i="1"/>
  <c r="EX24" i="1"/>
  <c r="FQ24" i="1" s="1"/>
  <c r="CL24" i="1"/>
  <c r="CC24" i="1"/>
  <c r="CA24" i="1"/>
  <c r="BY24" i="1"/>
  <c r="BV24" i="1"/>
  <c r="BS24" i="1"/>
  <c r="BN24" i="1"/>
  <c r="BL24" i="1"/>
  <c r="AY24" i="1"/>
  <c r="AW24" i="1" s="1"/>
  <c r="AV24" i="1" s="1"/>
  <c r="AU24" i="1"/>
  <c r="AT24" i="1"/>
  <c r="AS24" i="1"/>
  <c r="AR24" i="1"/>
  <c r="G24" i="1"/>
  <c r="B24" i="1"/>
  <c r="FP23" i="1"/>
  <c r="FN23" i="1"/>
  <c r="EX23" i="1"/>
  <c r="FQ23" i="1" s="1"/>
  <c r="CL23" i="1"/>
  <c r="CC23" i="1"/>
  <c r="CA23" i="1"/>
  <c r="BY23" i="1"/>
  <c r="BV23" i="1"/>
  <c r="BS23" i="1"/>
  <c r="BN23" i="1"/>
  <c r="BL23" i="1"/>
  <c r="AY23" i="1"/>
  <c r="AW23" i="1" s="1"/>
  <c r="AV23" i="1" s="1"/>
  <c r="AU23" i="1"/>
  <c r="AT23" i="1"/>
  <c r="AS23" i="1"/>
  <c r="AR23" i="1"/>
  <c r="G23" i="1"/>
  <c r="B23" i="1"/>
  <c r="FP22" i="1"/>
  <c r="FN22" i="1"/>
  <c r="EX22" i="1"/>
  <c r="EY22" i="1" s="1"/>
  <c r="CL22" i="1"/>
  <c r="CC22" i="1"/>
  <c r="CA22" i="1"/>
  <c r="BY22" i="1"/>
  <c r="BV22" i="1"/>
  <c r="BS22" i="1"/>
  <c r="BN22" i="1"/>
  <c r="BL22" i="1"/>
  <c r="AY22" i="1"/>
  <c r="AW22" i="1" s="1"/>
  <c r="AV22" i="1" s="1"/>
  <c r="AU22" i="1"/>
  <c r="AT22" i="1"/>
  <c r="AS22" i="1"/>
  <c r="AR22" i="1"/>
  <c r="G22" i="1"/>
  <c r="B22" i="1"/>
  <c r="FP21" i="1"/>
  <c r="FN21" i="1"/>
  <c r="EX21" i="1"/>
  <c r="FQ21" i="1" s="1"/>
  <c r="CL21" i="1"/>
  <c r="CC21" i="1"/>
  <c r="CA21" i="1"/>
  <c r="BY21" i="1"/>
  <c r="BV21" i="1"/>
  <c r="BS21" i="1"/>
  <c r="BN21" i="1"/>
  <c r="BL21" i="1"/>
  <c r="AY21" i="1"/>
  <c r="AW21" i="1" s="1"/>
  <c r="AV21" i="1" s="1"/>
  <c r="AU21" i="1"/>
  <c r="AT21" i="1"/>
  <c r="AS21" i="1"/>
  <c r="AR21" i="1"/>
  <c r="G21" i="1"/>
  <c r="B21" i="1"/>
  <c r="FP20" i="1"/>
  <c r="FN20" i="1"/>
  <c r="EX20" i="1"/>
  <c r="CL20" i="1"/>
  <c r="CC20" i="1"/>
  <c r="CA20" i="1"/>
  <c r="BY20" i="1"/>
  <c r="BV20" i="1"/>
  <c r="BS20" i="1"/>
  <c r="BN20" i="1"/>
  <c r="BL20" i="1"/>
  <c r="AY20" i="1"/>
  <c r="AW20" i="1" s="1"/>
  <c r="AV20" i="1" s="1"/>
  <c r="AU20" i="1"/>
  <c r="AT20" i="1"/>
  <c r="AS20" i="1"/>
  <c r="AR20" i="1"/>
  <c r="G20" i="1"/>
  <c r="B20" i="1"/>
  <c r="FP19" i="1"/>
  <c r="FN19" i="1"/>
  <c r="EX19" i="1"/>
  <c r="FQ19" i="1" s="1"/>
  <c r="CL19" i="1"/>
  <c r="CC19" i="1"/>
  <c r="CA19" i="1"/>
  <c r="BY19" i="1"/>
  <c r="BV19" i="1"/>
  <c r="BS19" i="1"/>
  <c r="BN19" i="1"/>
  <c r="BL19" i="1"/>
  <c r="AY19" i="1"/>
  <c r="AW19" i="1" s="1"/>
  <c r="AV19" i="1" s="1"/>
  <c r="AU19" i="1"/>
  <c r="AT19" i="1"/>
  <c r="AS19" i="1"/>
  <c r="AR19" i="1"/>
  <c r="G19" i="1"/>
  <c r="B19" i="1"/>
  <c r="FP18" i="1"/>
  <c r="FN18" i="1"/>
  <c r="EX18" i="1"/>
  <c r="CL18" i="1"/>
  <c r="CC18" i="1"/>
  <c r="CA18" i="1"/>
  <c r="BY18" i="1"/>
  <c r="BV18" i="1"/>
  <c r="BS18" i="1"/>
  <c r="BN18" i="1"/>
  <c r="BL18" i="1"/>
  <c r="AY18" i="1"/>
  <c r="AW18" i="1" s="1"/>
  <c r="AV18" i="1" s="1"/>
  <c r="AU18" i="1"/>
  <c r="AT18" i="1"/>
  <c r="AS18" i="1"/>
  <c r="AR18" i="1"/>
  <c r="G18" i="1"/>
  <c r="B18" i="1"/>
  <c r="FP17" i="1"/>
  <c r="FN17" i="1"/>
  <c r="EX17" i="1"/>
  <c r="FQ17" i="1" s="1"/>
  <c r="CL17" i="1"/>
  <c r="CC17" i="1"/>
  <c r="CA17" i="1"/>
  <c r="BY17" i="1"/>
  <c r="BV17" i="1"/>
  <c r="BS17" i="1"/>
  <c r="BN17" i="1"/>
  <c r="BL17" i="1"/>
  <c r="AY17" i="1"/>
  <c r="AW17" i="1" s="1"/>
  <c r="AV17" i="1" s="1"/>
  <c r="AU17" i="1"/>
  <c r="AT17" i="1"/>
  <c r="AS17" i="1"/>
  <c r="AR17" i="1"/>
  <c r="G17" i="1"/>
  <c r="B17" i="1"/>
  <c r="FP16" i="1"/>
  <c r="FN16" i="1"/>
  <c r="EX16" i="1"/>
  <c r="CL16" i="1"/>
  <c r="CC16" i="1"/>
  <c r="CA16" i="1"/>
  <c r="BY16" i="1"/>
  <c r="BV16" i="1"/>
  <c r="BS16" i="1"/>
  <c r="BN16" i="1"/>
  <c r="BL16" i="1"/>
  <c r="AY16" i="1"/>
  <c r="AW16" i="1" s="1"/>
  <c r="AV16" i="1" s="1"/>
  <c r="AU16" i="1"/>
  <c r="AT16" i="1"/>
  <c r="AS16" i="1"/>
  <c r="AR16" i="1"/>
  <c r="G16" i="1"/>
  <c r="B16" i="1"/>
  <c r="FP15" i="1"/>
  <c r="FN15" i="1"/>
  <c r="EX15" i="1"/>
  <c r="EY15" i="1" s="1"/>
  <c r="CL15" i="1"/>
  <c r="CC15" i="1"/>
  <c r="CA15" i="1"/>
  <c r="BY15" i="1"/>
  <c r="BV15" i="1"/>
  <c r="BS15" i="1"/>
  <c r="BN15" i="1"/>
  <c r="BL15" i="1"/>
  <c r="AW15" i="1"/>
  <c r="AV15" i="1" s="1"/>
  <c r="AU15" i="1"/>
  <c r="AT15" i="1"/>
  <c r="AS15" i="1"/>
  <c r="AR15" i="1"/>
  <c r="G15" i="1"/>
  <c r="B15" i="1"/>
  <c r="FP14" i="1"/>
  <c r="FN14" i="1"/>
  <c r="EX14" i="1"/>
  <c r="EY14" i="1" s="1"/>
  <c r="CL14" i="1"/>
  <c r="CC14" i="1"/>
  <c r="CA14" i="1"/>
  <c r="BY14" i="1"/>
  <c r="BV14" i="1"/>
  <c r="BS14" i="1"/>
  <c r="BN14" i="1"/>
  <c r="BL14" i="1"/>
  <c r="AW14" i="1"/>
  <c r="AV14" i="1" s="1"/>
  <c r="AU14" i="1"/>
  <c r="AT14" i="1"/>
  <c r="AS14" i="1"/>
  <c r="AR14" i="1"/>
  <c r="G14" i="1"/>
  <c r="B14" i="1"/>
  <c r="FP13" i="1"/>
  <c r="FN13" i="1"/>
  <c r="EX13" i="1"/>
  <c r="EY13" i="1" s="1"/>
  <c r="CL13" i="1"/>
  <c r="CC13" i="1"/>
  <c r="CA13" i="1"/>
  <c r="BY13" i="1"/>
  <c r="BV13" i="1"/>
  <c r="BS13" i="1"/>
  <c r="BN13" i="1"/>
  <c r="BL13" i="1"/>
  <c r="AW13" i="1"/>
  <c r="AV13" i="1" s="1"/>
  <c r="AU13" i="1"/>
  <c r="AT13" i="1"/>
  <c r="AS13" i="1"/>
  <c r="AR13" i="1"/>
  <c r="G13" i="1"/>
  <c r="B13" i="1"/>
  <c r="FP12" i="1"/>
  <c r="FN12" i="1"/>
  <c r="EX12" i="1"/>
  <c r="EY12" i="1" s="1"/>
  <c r="CL12" i="1"/>
  <c r="CC12" i="1"/>
  <c r="CA12" i="1"/>
  <c r="BY12" i="1"/>
  <c r="BV12" i="1"/>
  <c r="BS12" i="1"/>
  <c r="BN12" i="1"/>
  <c r="BL12" i="1"/>
  <c r="AW12" i="1"/>
  <c r="AV12" i="1" s="1"/>
  <c r="AU12" i="1"/>
  <c r="AT12" i="1"/>
  <c r="AS12" i="1"/>
  <c r="AR12" i="1"/>
  <c r="G12" i="1"/>
  <c r="B12" i="1"/>
  <c r="FP11" i="1"/>
  <c r="FN11" i="1"/>
  <c r="EX11" i="1"/>
  <c r="EY11" i="1" s="1"/>
  <c r="CL11" i="1"/>
  <c r="CC11" i="1"/>
  <c r="CA11" i="1"/>
  <c r="BY11" i="1"/>
  <c r="BV11" i="1"/>
  <c r="BS11" i="1"/>
  <c r="BN11" i="1"/>
  <c r="BL11" i="1"/>
  <c r="AW11" i="1"/>
  <c r="AV11" i="1" s="1"/>
  <c r="AU11" i="1"/>
  <c r="AT11" i="1"/>
  <c r="AS11" i="1"/>
  <c r="AR11" i="1"/>
  <c r="G11" i="1"/>
  <c r="B11" i="1"/>
  <c r="FP10" i="1"/>
  <c r="FN10" i="1"/>
  <c r="EX10" i="1"/>
  <c r="EY10" i="1" s="1"/>
  <c r="CL10" i="1"/>
  <c r="CC10" i="1"/>
  <c r="CA10" i="1"/>
  <c r="BY10" i="1"/>
  <c r="BV10" i="1"/>
  <c r="BS10" i="1"/>
  <c r="BN10" i="1"/>
  <c r="BL10" i="1"/>
  <c r="AW10" i="1"/>
  <c r="AV10" i="1" s="1"/>
  <c r="AU10" i="1"/>
  <c r="AT10" i="1"/>
  <c r="AS10" i="1"/>
  <c r="AR10" i="1"/>
  <c r="G10" i="1"/>
  <c r="B10" i="1"/>
  <c r="FP9" i="1"/>
  <c r="FN9" i="1"/>
  <c r="EX9" i="1"/>
  <c r="FQ9" i="1" s="1"/>
  <c r="CL9" i="1"/>
  <c r="CC9" i="1"/>
  <c r="CA9" i="1"/>
  <c r="BY9" i="1"/>
  <c r="BV9" i="1"/>
  <c r="BS9" i="1"/>
  <c r="BN9" i="1"/>
  <c r="BL9" i="1"/>
  <c r="AW9" i="1"/>
  <c r="AV9" i="1" s="1"/>
  <c r="AU9" i="1"/>
  <c r="AT9" i="1"/>
  <c r="AS9" i="1"/>
  <c r="AR9" i="1"/>
  <c r="G9" i="1"/>
  <c r="B9" i="1"/>
  <c r="FP8" i="1"/>
  <c r="FN8" i="1"/>
  <c r="EX8" i="1"/>
  <c r="EY8" i="1" s="1"/>
  <c r="CL8" i="1"/>
  <c r="CC8" i="1"/>
  <c r="CA8" i="1"/>
  <c r="BY8" i="1"/>
  <c r="BV8" i="1"/>
  <c r="BS8" i="1"/>
  <c r="BN8" i="1"/>
  <c r="BL8" i="1"/>
  <c r="AW8" i="1"/>
  <c r="AV8" i="1" s="1"/>
  <c r="AU8" i="1"/>
  <c r="AT8" i="1"/>
  <c r="AS8" i="1"/>
  <c r="AR8" i="1"/>
  <c r="G8" i="1"/>
  <c r="B8" i="1"/>
  <c r="FP7" i="1"/>
  <c r="FN7" i="1"/>
  <c r="EX7" i="1"/>
  <c r="FQ7" i="1" s="1"/>
  <c r="CL7" i="1"/>
  <c r="CC7" i="1"/>
  <c r="CA7" i="1"/>
  <c r="BY7" i="1"/>
  <c r="BV7" i="1"/>
  <c r="BS7" i="1"/>
  <c r="BN7" i="1"/>
  <c r="BL7" i="1"/>
  <c r="AW7" i="1"/>
  <c r="AV7" i="1" s="1"/>
  <c r="AU7" i="1"/>
  <c r="AT7" i="1"/>
  <c r="AS7" i="1"/>
  <c r="AR7" i="1"/>
  <c r="G7" i="1"/>
  <c r="B7" i="1"/>
  <c r="FP6" i="1"/>
  <c r="FN6" i="1"/>
  <c r="EX6" i="1"/>
  <c r="CL6" i="1"/>
  <c r="CC6" i="1"/>
  <c r="CA6" i="1"/>
  <c r="BY6" i="1"/>
  <c r="BV6" i="1"/>
  <c r="BS6" i="1"/>
  <c r="BN6" i="1"/>
  <c r="BL6" i="1"/>
  <c r="AW6" i="1"/>
  <c r="AV6" i="1" s="1"/>
  <c r="AU6" i="1"/>
  <c r="AT6" i="1"/>
  <c r="AS6" i="1"/>
  <c r="AR6" i="1"/>
  <c r="G6" i="1"/>
  <c r="B6" i="1"/>
  <c r="FP5" i="1"/>
  <c r="FN5" i="1"/>
  <c r="EX5" i="1"/>
  <c r="FQ5" i="1" s="1"/>
  <c r="CL5" i="1"/>
  <c r="CC5" i="1"/>
  <c r="CA5" i="1"/>
  <c r="BY5" i="1"/>
  <c r="BV5" i="1"/>
  <c r="BS5" i="1"/>
  <c r="BN5" i="1"/>
  <c r="BL5" i="1"/>
  <c r="AW5" i="1"/>
  <c r="AV5" i="1" s="1"/>
  <c r="AU5" i="1"/>
  <c r="AT5" i="1"/>
  <c r="AS5" i="1"/>
  <c r="AR5" i="1"/>
  <c r="G5" i="1"/>
  <c r="B5" i="1"/>
  <c r="FP4" i="1"/>
  <c r="FN4" i="1"/>
  <c r="EX4" i="1"/>
  <c r="EY4" i="1" s="1"/>
  <c r="CL4" i="1"/>
  <c r="CC4" i="1"/>
  <c r="CA4" i="1"/>
  <c r="BY4" i="1"/>
  <c r="BV4" i="1"/>
  <c r="BS4" i="1"/>
  <c r="BN4" i="1"/>
  <c r="BL4" i="1"/>
  <c r="AW4" i="1"/>
  <c r="AU4" i="1"/>
  <c r="AT4" i="1"/>
  <c r="AS4" i="1"/>
  <c r="AR4" i="1"/>
  <c r="G4" i="1"/>
  <c r="B4" i="1"/>
  <c r="FP3" i="1"/>
  <c r="FN3" i="1"/>
  <c r="EX3" i="1"/>
  <c r="EY3" i="1" s="1"/>
  <c r="CL3" i="1"/>
  <c r="CC3" i="1"/>
  <c r="CA3" i="1"/>
  <c r="BY3" i="1"/>
  <c r="BV3" i="1"/>
  <c r="BS3" i="1"/>
  <c r="BN3" i="1"/>
  <c r="BL3" i="1"/>
  <c r="AW3" i="1"/>
  <c r="AU3" i="1"/>
  <c r="AT3" i="1"/>
  <c r="AS3" i="1"/>
  <c r="AR3" i="1"/>
  <c r="G3" i="1"/>
  <c r="B3" i="1"/>
  <c r="BW25" i="1" l="1"/>
  <c r="EY7" i="1"/>
  <c r="BW8" i="1"/>
  <c r="EY28" i="1"/>
  <c r="BW20" i="1"/>
  <c r="EY34" i="1"/>
  <c r="BW15" i="1"/>
  <c r="BW31" i="1"/>
  <c r="BW33" i="1"/>
  <c r="BW27" i="1"/>
  <c r="FQ14" i="1"/>
  <c r="BW16" i="1"/>
  <c r="BW34" i="1"/>
  <c r="BW28" i="1"/>
  <c r="BW7" i="1"/>
  <c r="EY21" i="1"/>
  <c r="BW23" i="1"/>
  <c r="EY23" i="1"/>
  <c r="BW37" i="1"/>
  <c r="EY9" i="1"/>
  <c r="BW13" i="1"/>
  <c r="BW19" i="1"/>
  <c r="EY25" i="1"/>
  <c r="EY26" i="1"/>
  <c r="BW30" i="1"/>
  <c r="BW17" i="1"/>
  <c r="EY24" i="1"/>
  <c r="BW32" i="1"/>
  <c r="EY32" i="1"/>
  <c r="FQ10" i="1"/>
  <c r="EY20" i="1"/>
  <c r="FQ20" i="1"/>
  <c r="BW5" i="1"/>
  <c r="EY5" i="1"/>
  <c r="EY16" i="1"/>
  <c r="FQ16" i="1"/>
  <c r="BW9" i="1"/>
  <c r="EY17" i="1"/>
  <c r="EY18" i="1"/>
  <c r="FQ18" i="1"/>
  <c r="EY19" i="1"/>
  <c r="BW24" i="1"/>
  <c r="FQ6" i="1"/>
  <c r="EY6" i="1"/>
  <c r="BW21" i="1"/>
  <c r="EY27" i="1"/>
  <c r="BW29" i="1"/>
  <c r="EY29" i="1"/>
  <c r="EY33" i="1"/>
  <c r="BW35" i="1"/>
  <c r="EY35" i="1"/>
  <c r="EY37" i="1"/>
  <c r="BW38" i="1"/>
  <c r="EY38" i="1"/>
  <c r="BW39" i="1"/>
  <c r="EY39" i="1"/>
  <c r="BW6" i="1"/>
  <c r="BW26" i="1"/>
  <c r="EY30" i="1"/>
  <c r="EY31" i="1"/>
  <c r="BW3" i="1"/>
  <c r="BW4" i="1"/>
  <c r="FQ8" i="1"/>
  <c r="FQ3" i="1"/>
  <c r="FQ4" i="1"/>
  <c r="BW10" i="1"/>
  <c r="FQ11" i="1"/>
  <c r="FQ12" i="1"/>
  <c r="BW14" i="1"/>
  <c r="BW18" i="1"/>
  <c r="BW11" i="1"/>
  <c r="BW12" i="1"/>
  <c r="FQ13" i="1"/>
  <c r="FQ15" i="1"/>
  <c r="FQ22" i="1"/>
  <c r="BW22" i="1"/>
</calcChain>
</file>

<file path=xl/comments1.xml><?xml version="1.0" encoding="utf-8"?>
<comments xmlns="http://schemas.openxmlformats.org/spreadsheetml/2006/main">
  <authors>
    <author>ZM</author>
    <author>Gabcova Gabriela</author>
    <author>Žužla</author>
    <author>10392</author>
  </authors>
  <commentList>
    <comment ref="M1" author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>
      <text>
        <r>
          <rPr>
            <b/>
            <sz val="9"/>
            <color indexed="81"/>
            <rFont val="Tahoma"/>
            <family val="2"/>
            <charset val="238"/>
          </rPr>
          <t>≥7 red</t>
        </r>
      </text>
    </comment>
    <comment ref="BL1" authorId="0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CZ1" authorId="2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</t>
        </r>
      </text>
    </comment>
    <comment ref="DL1" authorId="0">
      <text>
        <r>
          <rPr>
            <b/>
            <sz val="9"/>
            <color indexed="81"/>
            <rFont val="Tahoma"/>
            <family val="2"/>
            <charset val="238"/>
          </rPr>
          <t>k danému kloubu - sloupec "DJ"
Bez OA
Primární OA
Sekundární OA</t>
        </r>
      </text>
    </comment>
    <comment ref="DM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datum punkce - sloupec "H"
k danému kloubu - sloupec "DJ"
Prosím vložit číselnou dg. Ze zprávy v den odběru … M235,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1" author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K1" authorId="2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M1" authorId="3">
      <text>
        <r>
          <rPr>
            <b/>
            <sz val="9"/>
            <color indexed="81"/>
            <rFont val="Tahoma"/>
            <family val="2"/>
            <charset val="238"/>
          </rPr>
          <t>10392:</t>
        </r>
        <r>
          <rPr>
            <sz val="9"/>
            <color indexed="81"/>
            <rFont val="Tahoma"/>
            <family val="2"/>
            <charset val="238"/>
          </rPr>
          <t xml:space="preserve">
1=minim.snížení kl.prostoru, drobné okraj. Osteofyty
2=evidentní osteofyty, mírné snížení kl.prostoru
3-osteofyty, sklerotizace, výrazné snížení kl.štěrbiny, deformace kl.
4=velké osteofyty,téměř zaniklá kl.štěrbina, pokročilá deformita kl.
</t>
        </r>
      </text>
    </comment>
    <comment ref="EN1" authorId="3">
      <text>
        <r>
          <rPr>
            <b/>
            <sz val="9"/>
            <color indexed="81"/>
            <rFont val="Tahoma"/>
            <family val="2"/>
            <charset val="238"/>
          </rPr>
          <t>10392:</t>
        </r>
        <r>
          <rPr>
            <sz val="9"/>
            <color indexed="81"/>
            <rFont val="Tahoma"/>
            <family val="2"/>
            <charset val="238"/>
          </rPr>
          <t xml:space="preserve">
A=žádné snížení kl.prostoru,bez osteofytů
B=mírné snížení kl.prostoru (&gt;4 mm), malé osteofyty, mírná sklerot
C-osteofyty, sklerotizace, výrazné snížení kl.štěrbiny (zůstává 2-4mm)
D=velké osteofyty,téměř zaniklá kl.štěrbina, pokročilá deformita kl.
</t>
        </r>
      </text>
    </comment>
    <comment ref="EO1" authorId="3">
      <text>
        <r>
          <rPr>
            <b/>
            <sz val="9"/>
            <color indexed="81"/>
            <rFont val="Tahoma"/>
            <family val="2"/>
            <charset val="238"/>
          </rPr>
          <t>10392:</t>
        </r>
        <r>
          <rPr>
            <sz val="9"/>
            <color indexed="81"/>
            <rFont val="Tahoma"/>
            <family val="2"/>
            <charset val="238"/>
          </rPr>
          <t xml:space="preserve">
0-bez OA
1 - postižení 1 FT komp.
2 - positžení obou FT komp.
3 - trikomp.</t>
        </r>
      </text>
    </comment>
    <comment ref="EP1" authorId="3">
      <text>
        <r>
          <rPr>
            <b/>
            <sz val="9"/>
            <color indexed="81"/>
            <rFont val="Tahoma"/>
            <family val="2"/>
            <charset val="238"/>
          </rPr>
          <t>10392:</t>
        </r>
        <r>
          <rPr>
            <sz val="9"/>
            <color indexed="81"/>
            <rFont val="Tahoma"/>
            <family val="2"/>
            <charset val="238"/>
          </rPr>
          <t xml:space="preserve">
pokud byla před odběrem ASK, proč? Rupt.ME, Inst ..</t>
        </r>
      </text>
    </comment>
    <comment ref="EW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J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Q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S1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let…
nevyhovující "N"</t>
        </r>
      </text>
    </comment>
    <comment ref="FT1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V1" authorId="1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W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X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A1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B1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C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D1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E1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M2" author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2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2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1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2" author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2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2" authorId="0">
      <text>
        <r>
          <rPr>
            <b/>
            <sz val="9"/>
            <color indexed="81"/>
            <rFont val="Tahoma"/>
            <family val="2"/>
            <charset val="238"/>
          </rPr>
          <t>≥8 red</t>
        </r>
      </text>
    </comment>
    <comment ref="BL2" authorId="0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CZ2" authorId="2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2" author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2" authorId="0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</t>
        </r>
      </text>
    </comment>
    <comment ref="DL2" authorId="0">
      <text>
        <r>
          <rPr>
            <b/>
            <sz val="9"/>
            <color indexed="81"/>
            <rFont val="Tahoma"/>
            <family val="2"/>
            <charset val="238"/>
          </rPr>
          <t>k danému kloubu - sloupec "DJ"
Bez OA
Primární OA
Sekundární OA</t>
        </r>
      </text>
    </comment>
    <comment ref="DM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datum punkce - sloupec "H"
k danému kloubu - sloupec "DJ"
Prosím vložit číselnou dg. Ze zprávy v den odběru … M235,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N2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2" author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2" author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2" author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2" authorId="2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K2" authorId="2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M2" authorId="3">
      <text>
        <r>
          <rPr>
            <b/>
            <sz val="9"/>
            <color indexed="81"/>
            <rFont val="Tahoma"/>
            <family val="2"/>
            <charset val="238"/>
          </rPr>
          <t>10392:</t>
        </r>
        <r>
          <rPr>
            <sz val="9"/>
            <color indexed="81"/>
            <rFont val="Tahoma"/>
            <family val="2"/>
            <charset val="238"/>
          </rPr>
          <t xml:space="preserve">
1=minim.snížení kl.prostoru, drobné okraj. Osteofyty
2=evidentní osteofyty, mírné snížení kl.prostoru
3-osteofyty, sklerotizace, výrazné snížení kl.štěrbiny, deformace kl.
4=velké osteofyty,téměř zaniklá kl.štěrbina, pokročilá deformita kl.
</t>
        </r>
      </text>
    </comment>
    <comment ref="EN2" authorId="3">
      <text>
        <r>
          <rPr>
            <b/>
            <sz val="9"/>
            <color indexed="81"/>
            <rFont val="Tahoma"/>
            <family val="2"/>
            <charset val="238"/>
          </rPr>
          <t>10392:</t>
        </r>
        <r>
          <rPr>
            <sz val="9"/>
            <color indexed="81"/>
            <rFont val="Tahoma"/>
            <family val="2"/>
            <charset val="238"/>
          </rPr>
          <t xml:space="preserve">
A=žádné snížení kl.prostoru,bez osteofytů
B=mírné snížení kl.prostoru (&gt;4 mm), malé osteofyty, mírná sklerot
C-osteofyty, sklerotizace, výrazné snížení kl.štěrbiny (zůstává 2-4mm)
D=velké osteofyty,téměř zaniklá kl.štěrbina, pokročilá deformita kl.
</t>
        </r>
      </text>
    </comment>
    <comment ref="EO2" authorId="3">
      <text>
        <r>
          <rPr>
            <b/>
            <sz val="9"/>
            <color indexed="81"/>
            <rFont val="Tahoma"/>
            <family val="2"/>
            <charset val="238"/>
          </rPr>
          <t>10392:</t>
        </r>
        <r>
          <rPr>
            <sz val="9"/>
            <color indexed="81"/>
            <rFont val="Tahoma"/>
            <family val="2"/>
            <charset val="238"/>
          </rPr>
          <t xml:space="preserve">
0-bez OA
1 - postižení 1 FT komp.
2 - positžení obou FT komp.
3 - trikomp.</t>
        </r>
      </text>
    </comment>
    <comment ref="EP2" authorId="3">
      <text>
        <r>
          <rPr>
            <b/>
            <sz val="9"/>
            <color indexed="81"/>
            <rFont val="Tahoma"/>
            <family val="2"/>
            <charset val="238"/>
          </rPr>
          <t>10392:</t>
        </r>
        <r>
          <rPr>
            <sz val="9"/>
            <color indexed="81"/>
            <rFont val="Tahoma"/>
            <family val="2"/>
            <charset val="238"/>
          </rPr>
          <t xml:space="preserve">
pokud byla před odběrem ASK, proč? Rupt.ME, Inst ..</t>
        </r>
      </text>
    </comment>
    <comment ref="EW2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J2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Q2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S2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let…
nevyhovující "N"</t>
        </r>
      </text>
    </comment>
    <comment ref="FT2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V2" authorId="1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W2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X2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A2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B2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C2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D2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E2" authorId="0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</commentList>
</comments>
</file>

<file path=xl/sharedStrings.xml><?xml version="1.0" encoding="utf-8"?>
<sst xmlns="http://schemas.openxmlformats.org/spreadsheetml/2006/main" count="2767" uniqueCount="897">
  <si>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</si>
  <si>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</si>
  <si>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</si>
  <si>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</si>
  <si>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</si>
  <si>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</si>
  <si>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</si>
  <si>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</si>
  <si>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</si>
  <si>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</si>
  <si>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</si>
  <si>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</si>
  <si>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</si>
  <si>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</si>
  <si>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</si>
  <si>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</si>
  <si>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</si>
  <si>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</si>
  <si>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</si>
  <si>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</si>
  <si>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</si>
  <si>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</si>
  <si>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</si>
  <si>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</si>
  <si>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</si>
  <si>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</si>
  <si>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</si>
  <si>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</si>
  <si>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</si>
  <si>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</si>
  <si>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</si>
  <si>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</si>
  <si>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</si>
  <si>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</si>
  <si>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</si>
  <si>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</si>
  <si>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</si>
  <si>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</si>
  <si>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</si>
  <si>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</si>
  <si>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</si>
  <si>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</si>
  <si>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</si>
  <si>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</si>
  <si>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</si>
  <si>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</si>
  <si>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</si>
  <si>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</si>
  <si>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</si>
  <si>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</si>
  <si>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</si>
  <si>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</si>
  <si>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</si>
  <si>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</si>
  <si>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</si>
  <si>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</si>
  <si>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</si>
  <si>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</si>
  <si>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</si>
  <si>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MON/Mf / CD14-  CD11b-  CD163- = others</t>
  </si>
  <si>
    <t>MON/Mf / CD14- / CD11b- / CD163- = others</t>
  </si>
  <si>
    <t>MON-Mf-mDC / Mf (CD163+CD14+) %</t>
  </si>
  <si>
    <t>Singlets / Mf (CD163+CD14+) %</t>
  </si>
  <si>
    <t>Singlets/MON-Mf-mDC/MON (CD163-CD14+) %</t>
  </si>
  <si>
    <t>Singlets / MON (CD163-CD14+) %</t>
  </si>
  <si>
    <t>MON-Mf-mDC / mDC %</t>
  </si>
  <si>
    <t>group</t>
  </si>
  <si>
    <t>Nr of subgroup</t>
  </si>
  <si>
    <t>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</si>
  <si>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</si>
  <si>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</si>
  <si>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</si>
  <si>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</si>
  <si>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</si>
  <si>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</si>
  <si>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</si>
  <si>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</si>
  <si>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Joint</t>
  </si>
  <si>
    <t>Aseptic/Infectious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</si>
  <si>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</si>
  <si>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</si>
  <si>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</si>
  <si>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</si>
  <si>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</si>
  <si>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</si>
  <si>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</si>
  <si>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</si>
  <si>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</si>
  <si>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</si>
  <si>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</si>
  <si>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</si>
  <si>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</si>
  <si>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</si>
  <si>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</si>
  <si>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</si>
  <si>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</si>
  <si>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</si>
  <si>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</si>
  <si>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</si>
  <si>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</si>
  <si>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</si>
  <si>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</si>
  <si>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</si>
  <si>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</si>
  <si>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</si>
  <si>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</si>
  <si>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</si>
  <si>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</si>
  <si>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</si>
  <si>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</si>
  <si>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</si>
  <si>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</si>
  <si>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</si>
  <si>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</si>
  <si>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</si>
  <si>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</si>
  <si>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</si>
  <si>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</si>
  <si>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</si>
  <si>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</si>
  <si>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</si>
  <si>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</si>
  <si>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</si>
  <si>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SWCC/naše buněčnost</t>
  </si>
  <si>
    <r>
      <t>V případě OA, uveďte</t>
    </r>
    <r>
      <rPr>
        <b/>
        <sz val="11"/>
        <color rgb="FFFF00FF"/>
        <rFont val="Calibri"/>
        <family val="2"/>
        <charset val="238"/>
      </rPr>
      <t xml:space="preserve"> 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pravým kolenem</t>
    </r>
  </si>
  <si>
    <r>
      <t xml:space="preserve">V případě OA, uveďte </t>
    </r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levým kolenem</t>
    </r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</si>
  <si>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</si>
  <si>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r>
      <t xml:space="preserve">Bolest kloubu stupnice </t>
    </r>
    <r>
      <rPr>
        <b/>
        <sz val="11"/>
        <color rgb="FFFF00FF"/>
        <rFont val="Calibri"/>
        <family val="2"/>
        <charset val="238"/>
      </rPr>
      <t>0-10</t>
    </r>
  </si>
  <si>
    <r>
      <t xml:space="preserve">Otok kloubu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</si>
  <si>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</si>
  <si>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</si>
  <si>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</si>
  <si>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</si>
  <si>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</si>
  <si>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</si>
  <si>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</si>
  <si>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</si>
  <si>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</si>
  <si>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</si>
  <si>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</si>
  <si>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</si>
  <si>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</si>
  <si>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</si>
  <si>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</si>
  <si>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</si>
  <si>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</si>
  <si>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</si>
  <si>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</si>
  <si>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</si>
  <si>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</si>
  <si>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</si>
  <si>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</si>
  <si>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</si>
  <si>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</si>
  <si>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</si>
  <si>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</si>
  <si>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</si>
  <si>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</si>
  <si>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</si>
  <si>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</si>
  <si>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</si>
  <si>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</si>
  <si>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</si>
  <si>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</si>
  <si>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</si>
  <si>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</si>
  <si>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</si>
  <si>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</si>
  <si>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</si>
  <si>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</si>
  <si>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</si>
  <si>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</si>
  <si>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</si>
  <si>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</si>
  <si>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</si>
  <si>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</si>
  <si>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</si>
  <si>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</si>
  <si>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</si>
  <si>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</si>
  <si>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</si>
  <si>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</si>
  <si>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</si>
  <si>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</si>
  <si>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</si>
  <si>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</si>
  <si>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</si>
  <si>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</si>
  <si>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</si>
  <si>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</si>
  <si>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</si>
  <si>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</si>
  <si>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</si>
  <si>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</si>
  <si>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</si>
  <si>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</si>
  <si>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</si>
  <si>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</si>
  <si>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</si>
  <si>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</si>
  <si>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</si>
  <si>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</si>
  <si>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</si>
  <si>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</si>
  <si>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</si>
  <si>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</si>
  <si>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</si>
  <si>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</si>
  <si>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</si>
  <si>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</si>
  <si>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</si>
  <si>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</si>
  <si>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</si>
  <si>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</si>
  <si>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</si>
  <si>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</si>
  <si>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</si>
  <si>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</si>
  <si>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</si>
  <si>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</si>
  <si>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</si>
  <si>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</si>
  <si>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</si>
  <si>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</si>
  <si>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</si>
  <si>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</si>
  <si>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</si>
  <si>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</si>
  <si>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</si>
  <si>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</si>
  <si>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</si>
  <si>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</si>
  <si>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</si>
  <si>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</si>
  <si>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</si>
  <si>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</si>
  <si>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</si>
  <si>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</si>
  <si>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</si>
  <si>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</si>
  <si>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</si>
  <si>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</si>
  <si>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</si>
  <si>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</si>
  <si>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</si>
  <si>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</si>
  <si>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</si>
  <si>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</si>
  <si>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</si>
  <si>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</si>
  <si>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</si>
  <si>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</si>
  <si>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</si>
  <si>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</si>
  <si>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</si>
  <si>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</si>
  <si>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</si>
  <si>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</si>
  <si>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</si>
  <si>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</si>
  <si>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</si>
  <si>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</si>
  <si>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</si>
  <si>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</si>
  <si>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</si>
  <si>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</si>
  <si>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</si>
  <si>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</si>
  <si>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</si>
  <si>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</si>
  <si>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</si>
  <si>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</si>
  <si>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</si>
  <si>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</si>
  <si>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</si>
  <si>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</si>
  <si>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</si>
  <si>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</si>
  <si>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</si>
  <si>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</si>
  <si>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</si>
  <si>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</si>
  <si>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</si>
  <si>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</si>
  <si>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</si>
  <si>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</si>
  <si>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</si>
  <si>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</si>
  <si>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</si>
  <si>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</si>
  <si>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</si>
  <si>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</si>
  <si>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</si>
  <si>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</si>
  <si>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</si>
  <si>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</si>
  <si>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</si>
  <si>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</si>
  <si>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</si>
  <si>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</si>
  <si>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</si>
  <si>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</si>
  <si>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</si>
  <si>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fluid</t>
  </si>
  <si>
    <t>N</t>
  </si>
  <si>
    <t>na</t>
  </si>
  <si>
    <t>M-NEU</t>
  </si>
  <si>
    <t>M</t>
  </si>
  <si>
    <t>F</t>
  </si>
  <si>
    <t>M2322</t>
  </si>
  <si>
    <t>M1</t>
  </si>
  <si>
    <t>M171</t>
  </si>
  <si>
    <t>M2</t>
  </si>
  <si>
    <t>Vaňková</t>
  </si>
  <si>
    <t>M2320</t>
  </si>
  <si>
    <t>Jaroslav</t>
  </si>
  <si>
    <t>M170</t>
  </si>
  <si>
    <t>F-NEU</t>
  </si>
  <si>
    <t>Antonín</t>
  </si>
  <si>
    <t>1b</t>
  </si>
  <si>
    <t xml:space="preserve">Smékal </t>
  </si>
  <si>
    <t>Podlezl</t>
  </si>
  <si>
    <t>Josef</t>
  </si>
  <si>
    <t>ORT-AMB</t>
  </si>
  <si>
    <t>levé koleno</t>
  </si>
  <si>
    <t>Miroslav</t>
  </si>
  <si>
    <t>Stejskal</t>
  </si>
  <si>
    <t>Petr</t>
  </si>
  <si>
    <t>Zdeněk</t>
  </si>
  <si>
    <t>pravé koleno</t>
  </si>
  <si>
    <t>Marie</t>
  </si>
  <si>
    <t>František</t>
  </si>
  <si>
    <t>Jiří</t>
  </si>
  <si>
    <t>Vladimír</t>
  </si>
  <si>
    <t>Eva</t>
  </si>
  <si>
    <t>-</t>
  </si>
  <si>
    <t>Tomáš</t>
  </si>
  <si>
    <t>Pavel</t>
  </si>
  <si>
    <t>Ludmila</t>
  </si>
  <si>
    <t>Lenka</t>
  </si>
  <si>
    <t>Jana</t>
  </si>
  <si>
    <t>M2546</t>
  </si>
  <si>
    <t>2+5</t>
  </si>
  <si>
    <t>M1-NEU</t>
  </si>
  <si>
    <t>David</t>
  </si>
  <si>
    <t>Ladislav</t>
  </si>
  <si>
    <t>Ivana</t>
  </si>
  <si>
    <t>M171, M161</t>
  </si>
  <si>
    <t>Jan</t>
  </si>
  <si>
    <t>M2556</t>
  </si>
  <si>
    <t>Roman</t>
  </si>
  <si>
    <t>Jaromír</t>
  </si>
  <si>
    <t xml:space="preserve">Dvořák </t>
  </si>
  <si>
    <t>Stuchlík</t>
  </si>
  <si>
    <t>2+12</t>
  </si>
  <si>
    <t>8+6</t>
  </si>
  <si>
    <t>Miroslava</t>
  </si>
  <si>
    <t>2+5+12</t>
  </si>
  <si>
    <t>M171, M7126</t>
  </si>
  <si>
    <t>S832, W0111</t>
  </si>
  <si>
    <t>2+6</t>
  </si>
  <si>
    <t>S834, W0101</t>
  </si>
  <si>
    <t>M171, M2322, M2556</t>
  </si>
  <si>
    <t>L</t>
  </si>
  <si>
    <t>M170, M2326</t>
  </si>
  <si>
    <t>M171, M2322</t>
  </si>
  <si>
    <t>1+12</t>
  </si>
  <si>
    <t>Hála</t>
  </si>
  <si>
    <t>Irena</t>
  </si>
  <si>
    <t>Vojtěch</t>
  </si>
  <si>
    <t>Radomír</t>
  </si>
  <si>
    <t>Zuzana</t>
  </si>
  <si>
    <t>2+12+5</t>
  </si>
  <si>
    <t>Bednařík</t>
  </si>
  <si>
    <t xml:space="preserve">Kohoutek </t>
  </si>
  <si>
    <t>Miloš</t>
  </si>
  <si>
    <t>9+5</t>
  </si>
  <si>
    <t xml:space="preserve">Vachutka </t>
  </si>
  <si>
    <t>Ondrejková</t>
  </si>
  <si>
    <t>neg.</t>
  </si>
  <si>
    <t>OJ</t>
  </si>
  <si>
    <t>Drahomír</t>
  </si>
  <si>
    <t>MT</t>
  </si>
  <si>
    <t>MCh</t>
  </si>
  <si>
    <t>Blažena</t>
  </si>
  <si>
    <t>10+5</t>
  </si>
  <si>
    <t>Müller</t>
  </si>
  <si>
    <t>Viktor</t>
  </si>
  <si>
    <t>M1904, M171, M2147</t>
  </si>
  <si>
    <t>Kubálek</t>
  </si>
  <si>
    <t>M171, Z479, Z478</t>
  </si>
  <si>
    <t>481104289</t>
  </si>
  <si>
    <t>M170, M1904</t>
  </si>
  <si>
    <t>Vašek</t>
  </si>
  <si>
    <t>Kešelák</t>
  </si>
  <si>
    <t>Haislar</t>
  </si>
  <si>
    <t>M171, W0199, M2417</t>
  </si>
  <si>
    <t>Imunofenotyp s převahou NEU (&gt;80%), vysokou buněčností, T-LYM převážně typu CD4.</t>
  </si>
  <si>
    <t>pHrodo + chem NEU</t>
  </si>
  <si>
    <t>3x(52)</t>
  </si>
  <si>
    <t>2020_02_05</t>
  </si>
  <si>
    <t>CCR3/CCR6/-/CCR1/CCR7/CCR5/11b/CXCR5/CXCR4/HLA-DR/15/16/14/45</t>
  </si>
  <si>
    <t>3/16+56/123/127/90/HLA-DR/11b/64/25/45/15/4/14/8</t>
  </si>
  <si>
    <t>Křivánková</t>
  </si>
  <si>
    <t>Zánětlivý typ s převahou antigenně-specif. imunity (LYM&gt;60%).</t>
  </si>
  <si>
    <t xml:space="preserve">Hambálek </t>
  </si>
  <si>
    <t>2020_02_07</t>
  </si>
  <si>
    <t>Zánětlivý typ s převahou antigenně-specif. imunity (LYM&gt;60%) a vysokým podílem MON-linie (34%).</t>
  </si>
  <si>
    <t>2020_02_17</t>
  </si>
  <si>
    <t>3x(53)</t>
  </si>
  <si>
    <t>Zánětlivý typ s převahou antigenně-specif. imunity (LYM&gt;60%) a vysokým podílem MON-linie (30%).</t>
  </si>
  <si>
    <t>Labonková</t>
  </si>
  <si>
    <t>2020_02_19</t>
  </si>
  <si>
    <t>Zánětlivý typ se shodným podílem antigenně-specifické (LYM 50%) a vrozené imunity (MON-linie 25%, NEU 23%).</t>
  </si>
  <si>
    <t>Ziegler</t>
  </si>
  <si>
    <t>Vranová</t>
  </si>
  <si>
    <t>Veronika</t>
  </si>
  <si>
    <t>2020_02_21</t>
  </si>
  <si>
    <t>Zánětlivý typ s převahou antigenně-specif. imunity (LYM&gt;75%) s převahou CD8 T-LYM.</t>
  </si>
  <si>
    <t>2020_02_25</t>
  </si>
  <si>
    <t>M1914, M6534</t>
  </si>
  <si>
    <t>Zánětlivý typ s převahou antigenně-specif. imunity (LYM 58%) a vysokým podílem MON-linie (35%).</t>
  </si>
  <si>
    <t>Prozánětlivý typ s převahou vrozené imunity (MON-linie&gt;60%).</t>
  </si>
  <si>
    <t>2020_02_27</t>
  </si>
  <si>
    <t>Prozánětlivý typ s převahou vrozené imunity (MON-linie 54%, NEU 5%) a vysokým podílem LYM (40%).</t>
  </si>
  <si>
    <t>2020_03_03</t>
  </si>
  <si>
    <t>M2550, W0130</t>
  </si>
  <si>
    <t>Prozánětlivý typ s převahou vrozené imunity (MON-linie 49%, NEU 7%) a vysokým podílem LYM (42%).</t>
  </si>
  <si>
    <t>2020_03_04</t>
  </si>
  <si>
    <t xml:space="preserve">Smýkal </t>
  </si>
  <si>
    <t>7302284407</t>
  </si>
  <si>
    <t>M7046, M2556</t>
  </si>
  <si>
    <t>3x(54)</t>
  </si>
  <si>
    <t>Imunofenotyp s převahou NEU (&gt;50%), vysokou buněčností a T-LYM převážně typu CD4.</t>
  </si>
  <si>
    <t>Zdražíl</t>
  </si>
  <si>
    <t>7504285349</t>
  </si>
  <si>
    <t>Prozánětlivý typ s převahou vrozené imunity (MON-linie 43%, NEU 12%) a vysokým podílem LYM (44%).</t>
  </si>
  <si>
    <t>470508427</t>
  </si>
  <si>
    <t>M171, M161, M2546</t>
  </si>
  <si>
    <t>Imunofenotyp s převahou NEU (59%) a MON-linie (38%) a vysokou buněčností.</t>
  </si>
  <si>
    <t>2020_03_09</t>
  </si>
  <si>
    <t>Prozánětlivý typ s převahou vrozené imunity (MON-linie&gt;50%) a vysokým podílem LYM (33%).</t>
  </si>
  <si>
    <t>Prečová</t>
  </si>
  <si>
    <t>2020_03_11</t>
  </si>
  <si>
    <t>2x(54)</t>
  </si>
  <si>
    <t>Prozánětlivý typ s převahou vrozené imunity (MON-linie&gt;50%) a vysokým podílem LYM (43%).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</si>
  <si>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</si>
  <si>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2020_05_04</t>
  </si>
  <si>
    <t xml:space="preserve">Kubík </t>
  </si>
  <si>
    <t>pHrodo + chem NEU, kultivace, sort</t>
  </si>
  <si>
    <t>Imunofenotyp s převahou NEU (&gt;90%) a velmi vysokou buněčností.</t>
  </si>
  <si>
    <t>nelze hodnotit-viskozní,kalný</t>
  </si>
  <si>
    <t>400921478</t>
  </si>
  <si>
    <t>2020_05_06</t>
  </si>
  <si>
    <t>Prozánětlivý typ s převahou vrozené imunity (MON-linie 45%, NEU 29%).</t>
  </si>
  <si>
    <t>3x(55)</t>
  </si>
  <si>
    <t>Mazuchová</t>
  </si>
  <si>
    <t>2020_05_11</t>
  </si>
  <si>
    <t>Zánětlivý typ s převahou antigenně-specif. imunity (LYM&gt;50%) a velkým podílem MON-linie (27%).</t>
  </si>
  <si>
    <t>Prozánětlivý typ s převahou vrozené imunity (MON-linie&gt;60%) a vysokým podílem LYM (30%).</t>
  </si>
  <si>
    <t>2020_05_13</t>
  </si>
  <si>
    <t>M170, M2322</t>
  </si>
  <si>
    <t>Prozánětlivý typ s převahou vroz. imunity (MON-linie&gt;50%) a vysokým podílem LYM (35%), převážně typu CD8 a NK buněk.</t>
  </si>
  <si>
    <t>Forejtová</t>
  </si>
  <si>
    <t>2020_05_20</t>
  </si>
  <si>
    <t>M160, M170, M5447</t>
  </si>
  <si>
    <t>Prozánětlivý typ s převahou vrozené imunity (MON-linie 25%, NEU 27%) a vysokým podílem LYM (47%), převážně typu CD8.</t>
  </si>
  <si>
    <t>Chmelík</t>
  </si>
  <si>
    <t>Zánětlivý typ s převahou antigenně-specif. imunity (LYM 53%) a vysokým podílem MON-linie (44%).</t>
  </si>
  <si>
    <t>Prozánětlivý typ s převahou vrozené imunity (MON-linie 29 %, NEU 53%) a nízkou buněčností.</t>
  </si>
  <si>
    <t>2020_05_21</t>
  </si>
  <si>
    <t>Prozánětlivý typ s převahou vrozené imunity (MON-linie 76%).</t>
  </si>
  <si>
    <t xml:space="preserve">Sirotek </t>
  </si>
  <si>
    <t>Prozánětlivý typ s převahou vrozené imunity (MON-linie 53%) a vysokým podílem LYM (38%).</t>
  </si>
  <si>
    <t>3/16+56/123/127/TCR γ-δ/HLA-DR/11b/64/25/45/15/4/14/8</t>
  </si>
  <si>
    <t>3x(56)</t>
  </si>
  <si>
    <t>2020_05_28</t>
  </si>
  <si>
    <t>M2321, M171, M161</t>
  </si>
  <si>
    <t>Zánětlivý typ s vysokým podílem antigenně-specif. imunity (LYM 55%) a MON-linie (42%).</t>
  </si>
  <si>
    <t>2020_06_04</t>
  </si>
  <si>
    <t>M2326, M7737</t>
  </si>
  <si>
    <t>Zánětlivý typ se shodným podílem vrozené (MON-linie 49%) a antig.-specif. imunity (LYM 48%).</t>
  </si>
  <si>
    <t>M2546, W0111</t>
  </si>
  <si>
    <t>bloody + 12</t>
  </si>
  <si>
    <t>Prozánětlivý typ s převahou vrozené imunity (MON-linie 40 %, NEU 42%).</t>
  </si>
  <si>
    <t>Kučerová</t>
  </si>
  <si>
    <t>2020_06_10</t>
  </si>
  <si>
    <t>S832, W0100, C437</t>
  </si>
  <si>
    <t>Zánětlivý typ s převahou antigenně-specif. imunity (LYM&gt;70%).</t>
  </si>
  <si>
    <t>2020_06_11</t>
  </si>
  <si>
    <t>M171, M2548, T845</t>
  </si>
  <si>
    <t>Prozánětlivý typ s převahou vrozené imunity (MON-linie 38%, NEU 23%) a vysokým podílem LYM (38%), převážně typu CD8.</t>
  </si>
  <si>
    <t>Žibrita</t>
  </si>
  <si>
    <t>2020_06_15</t>
  </si>
  <si>
    <t>Prozánětlivý typ s převahou vrozené imunity (MON-linie&gt;90%).</t>
  </si>
  <si>
    <t>3x(57)</t>
  </si>
  <si>
    <t>Prozánětlivý typ s převahou vrozené imunity (MON-linie 36%, NEU 26%) a vysokým podílem LYM (36%), převážně typu CD8.</t>
  </si>
  <si>
    <t>Matějíčková</t>
  </si>
  <si>
    <t>2020_06_22</t>
  </si>
  <si>
    <t>M2320, M5312</t>
  </si>
  <si>
    <t>Zánětlivý typ s převahou antigenně-specif. imunity (LYM 67%) a vysokým podílem MON-linie (31%), velké zastoupení NK.</t>
  </si>
  <si>
    <t>Důbrava</t>
  </si>
  <si>
    <t>2020_06_24</t>
  </si>
  <si>
    <t>M2321, M171, M170</t>
  </si>
  <si>
    <t>Zánětlivý typ s převahou antigenně-specif. imunity (LYM 69%).</t>
  </si>
  <si>
    <t>Šťastná</t>
  </si>
  <si>
    <t>Kolašínová</t>
  </si>
  <si>
    <t>2020_06_29</t>
  </si>
  <si>
    <t>Prozánětlivý typ s převahou vrozené imunity (MON-linie 48%) a vysokým podílem LYM (36%), převážně typu CD8.</t>
  </si>
  <si>
    <t>Vymětalík</t>
  </si>
  <si>
    <t>2020_07_08</t>
  </si>
  <si>
    <t>Soldán</t>
  </si>
  <si>
    <t>2020_07_10</t>
  </si>
  <si>
    <t>Prozánětlivý typ s převahou vrozené imunity (MON-linie 46 %, NEU 31%), T-LYM převaha typu CD8.</t>
  </si>
  <si>
    <t>Hejtmanová</t>
  </si>
  <si>
    <t>2020_07_15</t>
  </si>
  <si>
    <t>Huvr</t>
  </si>
  <si>
    <t>2020_07_17</t>
  </si>
  <si>
    <t>S834, W0182, M7204</t>
  </si>
  <si>
    <t>Lokalizace výpotku</t>
  </si>
  <si>
    <t>Diagnóza v době punkce</t>
  </si>
  <si>
    <t>Objem odebraného výpotku</t>
  </si>
  <si>
    <t>Výška</t>
  </si>
  <si>
    <t>Váha</t>
  </si>
  <si>
    <r>
      <rPr>
        <b/>
        <sz val="11"/>
        <color rgb="FFFF00FF"/>
        <rFont val="Calibri"/>
        <family val="2"/>
        <charset val="238"/>
      </rPr>
      <t>ATB</t>
    </r>
    <r>
      <rPr>
        <b/>
        <sz val="11"/>
        <rFont val="Calibri"/>
        <family val="2"/>
        <charset val="238"/>
      </rPr>
      <t xml:space="preserve"> léčba od-do</t>
    </r>
  </si>
  <si>
    <r>
      <t xml:space="preserve">Jiná léčba 1 měsíc před, až 6 měs. po punkci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</si>
  <si>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Jiná léčba </t>
    </r>
    <r>
      <rPr>
        <b/>
        <sz val="11"/>
        <color rgb="FF7030A0"/>
        <rFont val="Calibri"/>
        <family val="2"/>
        <charset val="238"/>
      </rPr>
      <t>od-do</t>
    </r>
  </si>
  <si>
    <t xml:space="preserve">Typ jiné léčby                 </t>
  </si>
  <si>
    <t>méně než 5 let</t>
  </si>
  <si>
    <t>Klinika po punkci (datum-sloupec "H")</t>
  </si>
  <si>
    <r>
      <rPr>
        <b/>
        <sz val="11"/>
        <color rgb="FFFF00FF"/>
        <rFont val="Calibri"/>
        <family val="2"/>
        <charset val="238"/>
      </rPr>
      <t>ATB</t>
    </r>
    <r>
      <rPr>
        <b/>
        <sz val="11"/>
        <rFont val="Calibri"/>
        <family val="2"/>
        <charset val="238"/>
      </rPr>
      <t xml:space="preserve"> 1 měsíc před, až 6 měsíců po punkci </t>
    </r>
    <r>
      <rPr>
        <b/>
        <sz val="11"/>
        <color rgb="FFFF00FF"/>
        <rFont val="Calibri"/>
        <family val="2"/>
        <charset val="238"/>
      </rPr>
      <t>ano=1 / ne=0</t>
    </r>
  </si>
  <si>
    <r>
      <t>Typ</t>
    </r>
    <r>
      <rPr>
        <b/>
        <sz val="11"/>
        <color rgb="FFFF00FF"/>
        <rFont val="Calibri"/>
        <family val="2"/>
        <charset val="238"/>
      </rPr>
      <t xml:space="preserve"> ATB</t>
    </r>
    <r>
      <rPr>
        <b/>
        <sz val="11"/>
        <rFont val="Calibri"/>
        <family val="2"/>
        <charset val="238"/>
      </rPr>
      <t xml:space="preserve"> léčby</t>
    </r>
  </si>
  <si>
    <r>
      <rPr>
        <b/>
        <sz val="11"/>
        <color rgb="FFFF00FF"/>
        <rFont val="Calibri"/>
        <family val="2"/>
        <charset val="238"/>
      </rPr>
      <t>dlouhodobá léčba před punkcí</t>
    </r>
    <r>
      <rPr>
        <b/>
        <sz val="11"/>
        <rFont val="Calibri"/>
        <family val="2"/>
        <charset val="238"/>
      </rPr>
      <t xml:space="preserve"> (datum punkce-sloupec "H", k danému kloubu-sloupec "DJ")</t>
    </r>
  </si>
  <si>
    <t>Jursa</t>
  </si>
  <si>
    <t>Dudek</t>
  </si>
  <si>
    <t>Vlach</t>
  </si>
  <si>
    <t>2020_08_11</t>
  </si>
  <si>
    <t>2020_08_20</t>
  </si>
  <si>
    <t>2020_08_27</t>
  </si>
  <si>
    <t>Primární diagnóza z pohledu OA</t>
  </si>
  <si>
    <t>B</t>
  </si>
  <si>
    <t>opakované obstřiky 20 mg DEPO</t>
  </si>
  <si>
    <t>výpotek, bez proteplení</t>
  </si>
  <si>
    <t>Dalacin C 300 tbl.</t>
  </si>
  <si>
    <t>NA</t>
  </si>
  <si>
    <t>S832</t>
  </si>
  <si>
    <t>A</t>
  </si>
  <si>
    <t>méně než rok</t>
  </si>
  <si>
    <t>výpotek, med. men. +</t>
  </si>
  <si>
    <t>punkce + DEPO</t>
  </si>
  <si>
    <t>C</t>
  </si>
  <si>
    <t>výpotek</t>
  </si>
  <si>
    <t>k TEP gen.l.dx.</t>
  </si>
  <si>
    <t>více než 10 let</t>
  </si>
  <si>
    <t>méně než 2 roky</t>
  </si>
  <si>
    <t>M2321</t>
  </si>
  <si>
    <t xml:space="preserve">méňe než 5 let </t>
  </si>
  <si>
    <t>vice než 10 let</t>
  </si>
  <si>
    <t>2 mésíce</t>
  </si>
  <si>
    <t>masivní výpotek</t>
  </si>
  <si>
    <t>mńě než rok</t>
  </si>
  <si>
    <t>TEP gen.l.sin.</t>
  </si>
  <si>
    <t>ústup potíží, ASK gen.l.dx.</t>
  </si>
  <si>
    <t>2 měsíce</t>
  </si>
  <si>
    <t>part. med. menisektomie, shaving</t>
  </si>
  <si>
    <t>výpotek, bolestivé man. na men</t>
  </si>
  <si>
    <t>20.5.2020, 5.8.2020</t>
  </si>
  <si>
    <t>režimové opatření</t>
  </si>
  <si>
    <t>17.11.2019, 2005</t>
  </si>
  <si>
    <t>med. et lat. menisektomie</t>
  </si>
  <si>
    <t>víc než 10 let</t>
  </si>
  <si>
    <t>víc jak 5 let</t>
  </si>
  <si>
    <t>k TEP gen.l.sin</t>
  </si>
  <si>
    <t>režimové opatření, k TEP gen.l.dx.</t>
  </si>
  <si>
    <t>punkce + DEPO + viscosuplementace</t>
  </si>
  <si>
    <t>od 28.8.2020 do 22.10.2020</t>
  </si>
  <si>
    <t>1.6.2020, 26.6.-5.8.2020</t>
  </si>
  <si>
    <t>ASK gen. l.sin + punkce + DEPO+ visko</t>
  </si>
  <si>
    <t>od 6.1.2019 do 12.10.2020</t>
  </si>
  <si>
    <t>9.2.2020,11.2.2020, 4.3.2020</t>
  </si>
  <si>
    <t>méné než 5 let</t>
  </si>
  <si>
    <t>15.7., 9.9.2020</t>
  </si>
  <si>
    <t>S834</t>
  </si>
  <si>
    <t>výpotek, bolest, med. nestabilita</t>
  </si>
  <si>
    <t>diskrétny výpotek</t>
  </si>
  <si>
    <t>punkce, punkce + DEPO</t>
  </si>
  <si>
    <t>2013, 2014, 6/2016, 1/2018</t>
  </si>
  <si>
    <t>punkce + visco, punkce + DEPO</t>
  </si>
  <si>
    <t>D</t>
  </si>
  <si>
    <t>ASK gen.l.sin.</t>
  </si>
  <si>
    <t>part. med. menisektomie, pridieho navrty</t>
  </si>
  <si>
    <t>indikován k ASK gen.l.dx.</t>
  </si>
  <si>
    <t>výpotek + artrot. Vzhled</t>
  </si>
  <si>
    <t>part. med.  A lat. Menisektomie, plastika LCA</t>
  </si>
  <si>
    <t>6 let potíže</t>
  </si>
  <si>
    <t>part. med.  A lat. Menisektomie</t>
  </si>
  <si>
    <t>parc. lat. menisektomie</t>
  </si>
  <si>
    <t>výpotek, lat. men. +</t>
  </si>
  <si>
    <t>od 25.9.2019-4.11.2020</t>
  </si>
  <si>
    <t>k ASK gen.l.sin</t>
  </si>
  <si>
    <t>od 5.9.2019-12.3.2020</t>
  </si>
  <si>
    <t>22.11.2019-4.5.2020</t>
  </si>
  <si>
    <t>parc. lat. menisektomie, shaving</t>
  </si>
  <si>
    <t>RHB</t>
  </si>
  <si>
    <t>part. med. Menisektomie,  defect chondralis</t>
  </si>
  <si>
    <t>22.6.2020-3.8.2020</t>
  </si>
  <si>
    <t>při potížích HTO</t>
  </si>
  <si>
    <t>výpotek, varozita</t>
  </si>
  <si>
    <t>Na</t>
  </si>
  <si>
    <t>part. med. Menisektomie</t>
  </si>
  <si>
    <t>k HTO</t>
  </si>
  <si>
    <t>11.6. a 17.9.2020</t>
  </si>
  <si>
    <t>víc než 5 let</t>
  </si>
  <si>
    <t>M2350</t>
  </si>
  <si>
    <t>ASK replastika LCA - kadaver mTA +  sutura men med gen l. sin</t>
  </si>
  <si>
    <t>prodloužení RHB</t>
  </si>
  <si>
    <t>výpotek, artrotický vzhled</t>
  </si>
  <si>
    <t>6 měsíců</t>
  </si>
  <si>
    <t>22.5.2020-16.10.2020</t>
  </si>
  <si>
    <t>21.5.2020-24.9.2020</t>
  </si>
  <si>
    <t>k TEP gen.l.sin.</t>
  </si>
  <si>
    <t>bez známek výpotku</t>
  </si>
  <si>
    <t>4.3.2020-9.9.2020</t>
  </si>
  <si>
    <t>8.6.2020-30.9.2020</t>
  </si>
  <si>
    <t>k Ask gen.l.sin</t>
  </si>
  <si>
    <t>20.112019-9.3.2020</t>
  </si>
  <si>
    <t>parc. med. menisektomie</t>
  </si>
  <si>
    <t>punkce + DEPO + ASK</t>
  </si>
  <si>
    <t>méně než 10 let</t>
  </si>
  <si>
    <t>4.6.2020-27.8.2020</t>
  </si>
  <si>
    <t>opakované punkce + DEPO</t>
  </si>
  <si>
    <t>7.2.2020-6.3.2020</t>
  </si>
  <si>
    <t>bez výpotku, med. men. +</t>
  </si>
  <si>
    <t>7.7.2020-26.10.2020</t>
  </si>
  <si>
    <t>14.1.2020-6.3.2020</t>
  </si>
  <si>
    <t>4.3.2020-14.8.2020</t>
  </si>
  <si>
    <t>bez výpotku, med. men. +/-</t>
  </si>
  <si>
    <t>23.4.2020-10.9.2020</t>
  </si>
  <si>
    <t>týden</t>
  </si>
  <si>
    <t>15.6.2020-27.7.2020</t>
  </si>
  <si>
    <t>M060</t>
  </si>
  <si>
    <t>ad revmatologie- seronegat. RA</t>
  </si>
  <si>
    <t>20.5.2020-2.9.2020</t>
  </si>
  <si>
    <t>29.6.2020-3.8.2020</t>
  </si>
  <si>
    <t>31.7.2020-11.8.2020</t>
  </si>
  <si>
    <t>M172</t>
  </si>
  <si>
    <t>7 let</t>
  </si>
  <si>
    <t>punkce + DEPO + ASK plastika LCA</t>
  </si>
  <si>
    <t>M2326</t>
  </si>
  <si>
    <t>1 rok</t>
  </si>
  <si>
    <t>ASK</t>
  </si>
  <si>
    <t>7.1.2020-6.10.2020</t>
  </si>
  <si>
    <t>3 roky</t>
  </si>
  <si>
    <t>výpotek, med. men. +, LCA +</t>
  </si>
  <si>
    <t>punkce + DEPO+ ASK plastika LCP+ OWOT</t>
  </si>
  <si>
    <t>2012 ASK plastika LCP, 2014 ASK synovektomie, 2014 OWOT, Extrakce metalli 2016</t>
  </si>
  <si>
    <t>19.5.2020-19.8.2020</t>
  </si>
  <si>
    <t>opakované punkce + DEPO + ASK</t>
  </si>
  <si>
    <t>M175( seronegat. artritida)</t>
  </si>
  <si>
    <t>k TEP gen. l.dx</t>
  </si>
  <si>
    <t>punkce + DEPO, při kortikoterapii</t>
  </si>
  <si>
    <t>M7737, M7666</t>
  </si>
  <si>
    <t>3x(58)</t>
  </si>
  <si>
    <t>Imunofenotyp s převahou NEU (&gt;80%) a velmi vysokou buněčností.</t>
  </si>
  <si>
    <t>Zánětlivý typ s vysokým podílem antigenně-specif. imunity (LYM 54%) a MON-linie (44%). T-LYM převážně typu CD8.</t>
  </si>
  <si>
    <t>Imunofenotyp s převahou NEU (&gt;80%) a velmi vysokou buněčností, T-LYM převážně typu CD4.</t>
  </si>
  <si>
    <t>M171, M2564, M6586</t>
  </si>
  <si>
    <t>3+12</t>
  </si>
  <si>
    <t>3/16+56/123/127/15/HLA-DR/11b/64/25/45/TREM1/4/14/8</t>
  </si>
  <si>
    <t>MD</t>
  </si>
  <si>
    <t>Imunofenotyp s převahou NEU (&gt;80%) a vysokou buněčností.</t>
  </si>
  <si>
    <t>Studie I</t>
  </si>
  <si>
    <t>Studie II</t>
  </si>
  <si>
    <t>pHRODO I + CHN</t>
  </si>
  <si>
    <t>Fenotyp</t>
  </si>
  <si>
    <t>NEU</t>
  </si>
  <si>
    <t>MON+MO</t>
  </si>
  <si>
    <t>LYM</t>
  </si>
  <si>
    <t>1LYM:1MON+MO:0NEU</t>
  </si>
  <si>
    <t>2LYM:1MON+MO:1NEU</t>
  </si>
  <si>
    <t>0LYM:1MON+MO:1NEU</t>
  </si>
  <si>
    <t>0LYM:1MON+MO:2NEU</t>
  </si>
  <si>
    <t>2LYM:1MON+MO:0NEU</t>
  </si>
  <si>
    <t>1LYM:2MON+MO:0NEU</t>
  </si>
  <si>
    <t>1LYM:2MON+MO:1NEU</t>
  </si>
  <si>
    <t>1LYM:1MON+MO:1NEU</t>
  </si>
  <si>
    <t>Fenotyp jednoduše</t>
  </si>
  <si>
    <t>Pavlasová</t>
  </si>
  <si>
    <t>Anna</t>
  </si>
  <si>
    <t>Tea</t>
  </si>
  <si>
    <t>Langer</t>
  </si>
  <si>
    <t>Milan</t>
  </si>
  <si>
    <t xml:space="preserve">Žvátorová </t>
  </si>
  <si>
    <t>Král</t>
  </si>
  <si>
    <t>Alois</t>
  </si>
  <si>
    <t>Žáček</t>
  </si>
  <si>
    <t>Voráč</t>
  </si>
  <si>
    <t>Dragúň</t>
  </si>
  <si>
    <t>Ščudla</t>
  </si>
  <si>
    <t>Vlastimil</t>
  </si>
  <si>
    <t>460213490</t>
  </si>
  <si>
    <t>Vránová</t>
  </si>
  <si>
    <t>Jaromíra</t>
  </si>
  <si>
    <t>Tesař</t>
  </si>
  <si>
    <t>Ovesný</t>
  </si>
  <si>
    <t>Zemánek</t>
  </si>
  <si>
    <t>2020_09_11</t>
  </si>
  <si>
    <t>M161, Z479</t>
  </si>
  <si>
    <t>pravé koleno TEP</t>
  </si>
  <si>
    <t>pravé koleno po TEP</t>
  </si>
  <si>
    <t>3x(59)</t>
  </si>
  <si>
    <t>pHRODO Z+EC, chemokines, aktivace</t>
  </si>
  <si>
    <t>2020_10_07</t>
  </si>
  <si>
    <t>M0006</t>
  </si>
  <si>
    <t>Imunofenotyp s převahou NEU (&gt;90%) a velmi vysokou buněčností, T-LYM převážně typu CD4.</t>
  </si>
  <si>
    <t>M171, M2320</t>
  </si>
  <si>
    <t>2020_10_22</t>
  </si>
  <si>
    <t>Zánětlivý typ s převahou antigenně-specif. imunity (LYM&gt;70%) a vysokou buněčností.</t>
  </si>
  <si>
    <t>2020_10_30</t>
  </si>
  <si>
    <t>2020_11_03</t>
  </si>
  <si>
    <t>3/16+56/45RO/45/15/88/11b/14/TLT-2/HLA-DR/TREM1/4/IREM-2/8</t>
  </si>
  <si>
    <t>2020_11_11</t>
  </si>
  <si>
    <t>3x(60)</t>
  </si>
  <si>
    <t>1+5</t>
  </si>
  <si>
    <t>Imunofenotyp s převahou NEU (&gt;75%) a vysokou buněčností, T-LYM převážně typu CD4.</t>
  </si>
  <si>
    <t>2020_11_12</t>
  </si>
  <si>
    <t>2020_11_16</t>
  </si>
  <si>
    <t>3/16+56/123/127/-/HLA-DR/11b/64/25/45/15/4/14/8</t>
  </si>
  <si>
    <t>2020_11_20</t>
  </si>
  <si>
    <t>2+3</t>
  </si>
  <si>
    <t>Prozánětlivý typ s převahou vrozené imunity (MON-linie 54%, NEU 29%) a vysokou buněčností, T-LYM převážně typu CD4.</t>
  </si>
  <si>
    <t>Zánětlivý typ s převahou antigenně-specif. imunity (LYM&gt;80%) a vysokou buněčností.</t>
  </si>
  <si>
    <t>2020_12_03</t>
  </si>
  <si>
    <t>Imunofenotyp s převahou NEU (&gt;85%) a velmi vysokou buněčností.</t>
  </si>
  <si>
    <t>3/16+56/123/127/p75/HLA-DR/11b/64/25/45/15/4/14/8</t>
  </si>
  <si>
    <t>2020_12_10</t>
  </si>
  <si>
    <t>M2506, W0191</t>
  </si>
  <si>
    <t>Prozánětlivý typ s převahou vrozené imunity (MON-linie 43%, NEU 24%), vysokým podílem LYM (31%, převážně typu CD8) a vysokou buněčností.</t>
  </si>
  <si>
    <t>2020_12_14</t>
  </si>
  <si>
    <t>1+6</t>
  </si>
  <si>
    <t>Zánětlivý typ s převahou antigenně-specif. imunity (LYM&gt;70%), T-LYM převážně typu CD4 a velmi vysokou buněčností.</t>
  </si>
  <si>
    <t>2020_12_15</t>
  </si>
  <si>
    <t>3x(61)</t>
  </si>
  <si>
    <t>Zánětlivý typ s převahou antigenně-specif. imunity (LYM 85%), vysokým podílem NK a vysokou buněčností.</t>
  </si>
  <si>
    <t>ChemRec</t>
  </si>
  <si>
    <t>11.2.2020-13.2.2020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</si>
  <si>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</si>
  <si>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</si>
  <si>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</si>
  <si>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</si>
  <si>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</si>
  <si>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</si>
  <si>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</si>
  <si>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</si>
  <si>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</si>
  <si>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</si>
  <si>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</si>
  <si>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</si>
  <si>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</si>
  <si>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F138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</si>
  <si>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</si>
  <si>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</si>
  <si>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</si>
  <si>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</si>
  <si>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</si>
  <si>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</si>
  <si>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</si>
  <si>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</si>
  <si>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</si>
  <si>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</si>
  <si>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</si>
  <si>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</si>
  <si>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</si>
  <si>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</si>
  <si>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</si>
  <si>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</si>
  <si>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</si>
  <si>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</si>
  <si>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</si>
  <si>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</si>
  <si>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</si>
  <si>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</si>
  <si>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</si>
  <si>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</si>
  <si>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</si>
  <si>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</si>
  <si>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</si>
  <si>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</si>
  <si>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</si>
  <si>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</si>
  <si>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</si>
  <si>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</si>
  <si>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</si>
  <si>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</si>
  <si>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</si>
  <si>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</si>
  <si>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</si>
  <si>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</si>
  <si>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</si>
  <si>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</si>
  <si>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</si>
  <si>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</si>
  <si>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</si>
  <si>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SSC CD64+ NEU extra zk.</t>
  </si>
  <si>
    <t>CD15+ / CD54 %</t>
  </si>
  <si>
    <t>CD15+16+NEU/TREM-1 %</t>
  </si>
  <si>
    <t>CD15+16+NEU/TREM-1 MFI</t>
  </si>
  <si>
    <t>CD15+ / CD64+ MFI peak</t>
  </si>
  <si>
    <t>CD15+ / CD64+ %</t>
  </si>
  <si>
    <t>CD3+ / Th %</t>
  </si>
  <si>
    <t>CD3+ / Tc %</t>
  </si>
  <si>
    <t>CD4/CD8 Th/Tc</t>
  </si>
  <si>
    <t>Singlets / Tregs %</t>
  </si>
  <si>
    <t>LYM / Tregs %</t>
  </si>
  <si>
    <t>Singlets / CD3- / CD19+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</si>
  <si>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</si>
  <si>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</si>
  <si>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</si>
  <si>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</si>
  <si>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</si>
  <si>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</si>
  <si>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</si>
  <si>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Z479 (st.p. TEP gen.l.dx)</t>
  </si>
  <si>
    <t>stp. TEP</t>
  </si>
  <si>
    <t>Stp. TEP 2016</t>
  </si>
  <si>
    <t>495730366</t>
  </si>
  <si>
    <t>5 let.</t>
  </si>
  <si>
    <t>Sekanina</t>
  </si>
  <si>
    <t>3dny</t>
  </si>
  <si>
    <t>Synovie hypertrofická, hnis. membrána</t>
  </si>
  <si>
    <t>výpotek, bolesti, subfebrilie</t>
  </si>
  <si>
    <t>6.10.-27.10.20</t>
  </si>
  <si>
    <t>Amoksiklav 1,2 g tbl.p.o, Ciprofloxacin 400 i.v., Klacid 500 mg tbl.p.o.</t>
  </si>
  <si>
    <t>6.10.2020-27.10.20</t>
  </si>
  <si>
    <t>punkce + ASK revize + ATB</t>
  </si>
  <si>
    <t>Z479 (st.p. TEP gen.l.sin)</t>
  </si>
  <si>
    <t>no</t>
  </si>
  <si>
    <t>Stp. TEP 2020</t>
  </si>
  <si>
    <t>part. med. menisektomie</t>
  </si>
  <si>
    <t>9 let</t>
  </si>
  <si>
    <t>opakovane punkce + ASK</t>
  </si>
  <si>
    <t>6.10.2020- 25.1.21</t>
  </si>
  <si>
    <t>punkce</t>
  </si>
  <si>
    <t>2.10.2020-15.1.2021</t>
  </si>
  <si>
    <t>6.10.2020-27.11.2020</t>
  </si>
  <si>
    <t>st.p. ASK gen.l.dx. 2x</t>
  </si>
  <si>
    <t>bez OA</t>
  </si>
  <si>
    <t>6 dní</t>
  </si>
  <si>
    <t>16.11.2020-8.12.2021</t>
  </si>
  <si>
    <t>Amoskiklav 1g tbl.p.o., od od 24.11. Doxyhexal 100 mg tbl.p.o.</t>
  </si>
  <si>
    <t>punkce + ATB + DEPO</t>
  </si>
  <si>
    <t>16.11.2020-21.1.2021</t>
  </si>
  <si>
    <t>ortéza, odlehčovat o berlích</t>
  </si>
  <si>
    <t>3 týdny</t>
  </si>
  <si>
    <t>n</t>
  </si>
  <si>
    <t>punkce + Trispan</t>
  </si>
  <si>
    <t>chronickou synovialitidou- synovie s vysokými klky růžové barvy, debridement kloubu shaverem</t>
  </si>
  <si>
    <t>5 let</t>
  </si>
  <si>
    <t>22.12.2021 - 26.01.21</t>
  </si>
  <si>
    <t>od 30.12.2020 Clindamycin 600+300mg iv á 8h + Ciprofloxacin 400mg iv á 12h, od 13.1.21 Dalacin 300mg cps.po 1-1-1</t>
  </si>
  <si>
    <t>22.12.2020-26.1.2021</t>
  </si>
  <si>
    <t>měsíc</t>
  </si>
  <si>
    <t>30.11.2020-27.1.2021</t>
  </si>
  <si>
    <t>režimové opatření, kontrola s výsledky serologie</t>
  </si>
  <si>
    <t>režimové opatření, kontrola po vyšetření revmatologem</t>
  </si>
  <si>
    <t>punkce + DEPO + ATB</t>
  </si>
  <si>
    <t>opakované punkce + DEPO + viscosuplementace</t>
  </si>
  <si>
    <t>opakované punkce + DEPO + viscosuplementace + ASK</t>
  </si>
  <si>
    <t>opakované obstřiky 20 mg DEPO + ASK</t>
  </si>
  <si>
    <t>punkce + viscosuplementace + ASK plastika LCA</t>
  </si>
  <si>
    <t>opakované punkce + DEPO + viskosuplementace</t>
  </si>
  <si>
    <t xml:space="preserve">opakované punkce + DEPO + viscosuplementace + OWOT </t>
  </si>
  <si>
    <t>viskosuplementace + DEPO od 20.9.2017</t>
  </si>
  <si>
    <t>Rpt. men. med. gen. l.sin.</t>
  </si>
  <si>
    <t>rpt. men.med. gen l.dx.</t>
  </si>
  <si>
    <t>ASK extrakce kovu -Poldi 5 šroubku, (15.3. 2019 fixace och defektu Poldi + návrty)</t>
  </si>
  <si>
    <t>4x ASK -plastika LCA, poté synovektomie</t>
  </si>
  <si>
    <t>16.62020-7.1.2021</t>
  </si>
  <si>
    <t>ASK 26.6.2020</t>
  </si>
  <si>
    <t>chůze s oporou, k TEP gen. Dx</t>
  </si>
  <si>
    <t>výhledově k UNI/TEP gen.l.dx.</t>
  </si>
  <si>
    <t>no, ind. K TEP gen.l.sin</t>
  </si>
  <si>
    <t>no, ind. K TEP gen.l.dx</t>
  </si>
  <si>
    <t>no, ind. K TEP gen.l.sin.</t>
  </si>
  <si>
    <t>date NA, indikován k ASK</t>
  </si>
  <si>
    <t>RHB, k TEP gen.l.sin</t>
  </si>
  <si>
    <t>no, ind. K OWOT tib.l.dx.</t>
  </si>
  <si>
    <t>ASK 27.1.2021</t>
  </si>
  <si>
    <t>no, ind. K TEP gen.l.dx.</t>
  </si>
  <si>
    <t>RHB, k TEP gen.l.sdx</t>
  </si>
  <si>
    <t>no, ind. K TEP genl.dx.</t>
  </si>
  <si>
    <t>indikován k ASK 15.1.2021</t>
  </si>
  <si>
    <t>no (již při punkci indikován k ASK 13.8.2020)</t>
  </si>
  <si>
    <t>ASK 9.10.2020</t>
  </si>
  <si>
    <t>indikován k ASK 5.5.2021</t>
  </si>
  <si>
    <t xml:space="preserve"> ASK 30.12.2020</t>
  </si>
  <si>
    <t>no, indikován k TEP gen.l.sin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</si>
</sst>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1"/>
      <color theme="2" tint="-0.49998474074526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FF"/>
      <name val="Calibri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2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9"/>
      <color theme="0" tint="-0.34998626667073579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  <charset val="238"/>
    </font>
    <font>
      <sz val="8.5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000000"/>
      <name val="Calibre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rgb="FFDCE6F2"/>
      </patternFill>
    </fill>
    <fill>
      <patternFill patternType="solid">
        <fgColor rgb="FF00B050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theme="5" tint="0.79998168889431442"/>
        <bgColor rgb="FF8DB3E2"/>
      </patternFill>
    </fill>
    <fill>
      <patternFill patternType="solid">
        <fgColor theme="6" tint="0.39997558519241921"/>
        <bgColor rgb="FF8DB3E2"/>
      </patternFill>
    </fill>
    <fill>
      <patternFill patternType="solid">
        <fgColor rgb="FF33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D15B1"/>
        <bgColor indexed="64"/>
      </patternFill>
    </fill>
    <fill>
      <patternFill patternType="solid">
        <fgColor rgb="FF008D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8A2C8"/>
      </patternFill>
    </fill>
    <fill>
      <patternFill patternType="solid">
        <fgColor theme="0" tint="-0.249977111117893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rgb="FF8DB3E2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1" fillId="0" borderId="0"/>
    <xf numFmtId="0" fontId="1" fillId="0" borderId="0"/>
  </cellStyleXfs>
  <cellXfs count="337">
    <xf numFmtId="0" fontId="0" fillId="0" borderId="0" xfId="0"/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165" fontId="0" fillId="0" borderId="0" xfId="0" applyNumberFormat="1" applyAlignment="1">
      <alignment horizontal="center"/>
    </xf>
    <xf numFmtId="165" fontId="9" fillId="24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/>
    <xf numFmtId="0" fontId="2" fillId="0" borderId="1" xfId="0" applyFont="1" applyBorder="1"/>
    <xf numFmtId="0" fontId="0" fillId="0" borderId="1" xfId="0" applyBorder="1"/>
    <xf numFmtId="0" fontId="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27" borderId="1" xfId="0" applyFill="1" applyBorder="1"/>
    <xf numFmtId="0" fontId="9" fillId="24" borderId="0" xfId="0" applyFont="1" applyFill="1" applyAlignment="1">
      <alignment horizontal="center"/>
    </xf>
    <xf numFmtId="165" fontId="9" fillId="25" borderId="0" xfId="0" applyNumberFormat="1" applyFont="1" applyFill="1" applyAlignment="1">
      <alignment horizontal="center"/>
    </xf>
    <xf numFmtId="165" fontId="13" fillId="28" borderId="0" xfId="0" applyNumberFormat="1" applyFont="1" applyFill="1" applyAlignment="1">
      <alignment horizontal="center"/>
    </xf>
    <xf numFmtId="165" fontId="28" fillId="28" borderId="0" xfId="0" applyNumberFormat="1" applyFont="1" applyFill="1" applyAlignment="1">
      <alignment horizontal="center"/>
    </xf>
    <xf numFmtId="0" fontId="3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5" fontId="9" fillId="2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9" fillId="2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" fillId="0" borderId="0" xfId="0" applyFont="1"/>
    <xf numFmtId="0" fontId="37" fillId="0" borderId="18" xfId="0" applyFont="1" applyBorder="1"/>
    <xf numFmtId="0" fontId="37" fillId="0" borderId="0" xfId="0" applyFont="1"/>
    <xf numFmtId="0" fontId="0" fillId="21" borderId="0" xfId="0" applyFill="1"/>
    <xf numFmtId="0" fontId="2" fillId="26" borderId="1" xfId="0" applyFont="1" applyFill="1" applyBorder="1" applyAlignment="1">
      <alignment horizontal="left"/>
    </xf>
    <xf numFmtId="0" fontId="2" fillId="23" borderId="1" xfId="0" applyFont="1" applyFill="1" applyBorder="1" applyAlignment="1">
      <alignment horizontal="left"/>
    </xf>
    <xf numFmtId="0" fontId="2" fillId="27" borderId="1" xfId="0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0" fontId="36" fillId="30" borderId="0" xfId="0" applyFont="1" applyFill="1" applyAlignment="1">
      <alignment horizontal="center"/>
    </xf>
    <xf numFmtId="0" fontId="24" fillId="27" borderId="1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25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3" fillId="26" borderId="0" xfId="0" applyFont="1" applyFill="1" applyAlignment="1">
      <alignment horizontal="center"/>
    </xf>
    <xf numFmtId="0" fontId="24" fillId="0" borderId="0" xfId="0" applyFont="1" applyAlignment="1">
      <alignment vertical="center"/>
    </xf>
    <xf numFmtId="0" fontId="0" fillId="0" borderId="18" xfId="0" applyBorder="1"/>
    <xf numFmtId="0" fontId="35" fillId="0" borderId="0" xfId="0" applyFont="1"/>
    <xf numFmtId="0" fontId="27" fillId="31" borderId="1" xfId="0" applyFont="1" applyFill="1" applyBorder="1" applyAlignment="1">
      <alignment horizontal="left"/>
    </xf>
    <xf numFmtId="0" fontId="38" fillId="29" borderId="1" xfId="0" applyFont="1" applyFill="1" applyBorder="1" applyAlignment="1">
      <alignment horizontal="left"/>
    </xf>
    <xf numFmtId="165" fontId="0" fillId="28" borderId="0" xfId="0" applyNumberFormat="1" applyFill="1" applyAlignment="1">
      <alignment horizontal="center"/>
    </xf>
    <xf numFmtId="0" fontId="38" fillId="32" borderId="1" xfId="0" applyFont="1" applyFill="1" applyBorder="1" applyAlignment="1">
      <alignment horizontal="left"/>
    </xf>
    <xf numFmtId="0" fontId="27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7" fillId="32" borderId="1" xfId="0" applyFont="1" applyFill="1" applyBorder="1"/>
    <xf numFmtId="0" fontId="27" fillId="29" borderId="1" xfId="0" applyFont="1" applyFill="1" applyBorder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horizontal="left"/>
    </xf>
    <xf numFmtId="165" fontId="9" fillId="23" borderId="0" xfId="0" applyNumberFormat="1" applyFont="1" applyFill="1" applyBorder="1" applyAlignment="1">
      <alignment horizontal="center"/>
    </xf>
    <xf numFmtId="165" fontId="9" fillId="25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5" fontId="24" fillId="0" borderId="8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3" fillId="26" borderId="0" xfId="0" applyFont="1" applyFill="1" applyBorder="1" applyAlignment="1">
      <alignment horizontal="center"/>
    </xf>
    <xf numFmtId="0" fontId="3" fillId="0" borderId="0" xfId="0" applyFont="1" applyBorder="1"/>
    <xf numFmtId="0" fontId="37" fillId="0" borderId="0" xfId="0" applyFont="1" applyBorder="1"/>
    <xf numFmtId="0" fontId="11" fillId="0" borderId="0" xfId="0" applyFont="1" applyBorder="1" applyAlignment="1">
      <alignment horizontal="center"/>
    </xf>
    <xf numFmtId="0" fontId="24" fillId="27" borderId="1" xfId="0" applyFont="1" applyFill="1" applyBorder="1"/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17" fillId="8" borderId="0" xfId="0" applyFont="1" applyFill="1" applyAlignment="1">
      <alignment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15" borderId="0" xfId="0" applyFont="1" applyFill="1" applyAlignment="1">
      <alignment horizontal="center" vertical="center" wrapText="1"/>
    </xf>
    <xf numFmtId="0" fontId="3" fillId="16" borderId="0" xfId="3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18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33" borderId="1" xfId="0" applyFont="1" applyFill="1" applyBorder="1" applyAlignment="1">
      <alignment horizontal="center" vertical="center" wrapText="1"/>
    </xf>
    <xf numFmtId="0" fontId="9" fillId="33" borderId="1" xfId="0" applyFont="1" applyFill="1" applyBorder="1" applyAlignment="1">
      <alignment horizontal="left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left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10" fillId="0" borderId="0" xfId="0" applyNumberFormat="1" applyFont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5" fontId="31" fillId="0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5" fontId="2" fillId="28" borderId="0" xfId="0" applyNumberFormat="1" applyFont="1" applyFill="1" applyBorder="1" applyAlignment="1">
      <alignment horizontal="center"/>
    </xf>
    <xf numFmtId="0" fontId="38" fillId="35" borderId="1" xfId="0" applyFont="1" applyFill="1" applyBorder="1" applyAlignment="1">
      <alignment horizontal="left"/>
    </xf>
    <xf numFmtId="0" fontId="35" fillId="0" borderId="0" xfId="0" applyFont="1" applyBorder="1"/>
    <xf numFmtId="0" fontId="3" fillId="0" borderId="0" xfId="0" applyFont="1" applyBorder="1" applyAlignment="1">
      <alignment horizontal="center"/>
    </xf>
    <xf numFmtId="0" fontId="24" fillId="36" borderId="0" xfId="0" applyFont="1" applyFill="1" applyBorder="1"/>
    <xf numFmtId="0" fontId="24" fillId="36" borderId="0" xfId="0" applyFont="1" applyFill="1"/>
    <xf numFmtId="0" fontId="9" fillId="21" borderId="1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38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39" borderId="1" xfId="0" applyFont="1" applyFill="1" applyBorder="1" applyAlignment="1">
      <alignment horizontal="center"/>
    </xf>
    <xf numFmtId="0" fontId="2" fillId="29" borderId="1" xfId="0" applyFont="1" applyFill="1" applyBorder="1" applyAlignment="1">
      <alignment horizontal="center"/>
    </xf>
    <xf numFmtId="0" fontId="27" fillId="40" borderId="1" xfId="0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0" fontId="38" fillId="41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8" fillId="42" borderId="10" xfId="0" applyFont="1" applyFill="1" applyBorder="1" applyAlignment="1">
      <alignment horizontal="left"/>
    </xf>
    <xf numFmtId="0" fontId="38" fillId="42" borderId="1" xfId="0" applyFont="1" applyFill="1" applyBorder="1" applyAlignment="1">
      <alignment horizontal="left"/>
    </xf>
    <xf numFmtId="0" fontId="27" fillId="42" borderId="1" xfId="0" applyFont="1" applyFill="1" applyBorder="1" applyAlignment="1">
      <alignment horizontal="right"/>
    </xf>
    <xf numFmtId="0" fontId="32" fillId="0" borderId="8" xfId="0" applyFont="1" applyBorder="1" applyAlignment="1">
      <alignment horizontal="center"/>
    </xf>
    <xf numFmtId="0" fontId="0" fillId="43" borderId="0" xfId="0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0" fillId="45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6" borderId="0" xfId="0" applyFill="1" applyAlignment="1">
      <alignment horizontal="center" vertical="center"/>
    </xf>
    <xf numFmtId="0" fontId="9" fillId="19" borderId="1" xfId="0" applyFont="1" applyFill="1" applyBorder="1" applyAlignment="1">
      <alignment horizontal="right" vertical="center" wrapText="1"/>
    </xf>
    <xf numFmtId="0" fontId="0" fillId="27" borderId="1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42" fillId="47" borderId="1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48" borderId="1" xfId="0" applyFont="1" applyFill="1" applyBorder="1" applyAlignment="1">
      <alignment horizontal="center" vertical="center" wrapText="1"/>
    </xf>
    <xf numFmtId="0" fontId="0" fillId="49" borderId="0" xfId="0" applyFill="1" applyAlignment="1">
      <alignment vertical="center"/>
    </xf>
    <xf numFmtId="0" fontId="43" fillId="50" borderId="0" xfId="0" applyFont="1" applyFill="1" applyAlignment="1">
      <alignment horizontal="center" vertical="center"/>
    </xf>
    <xf numFmtId="0" fontId="43" fillId="50" borderId="0" xfId="0" applyFont="1" applyFill="1" applyAlignment="1">
      <alignment horizontal="center" vertical="center" wrapText="1"/>
    </xf>
    <xf numFmtId="0" fontId="38" fillId="29" borderId="3" xfId="0" applyFont="1" applyFill="1" applyBorder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9" fillId="51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1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2" fillId="23" borderId="0" xfId="0" applyFont="1" applyFill="1" applyBorder="1" applyAlignment="1">
      <alignment horizontal="left"/>
    </xf>
    <xf numFmtId="1" fontId="0" fillId="0" borderId="19" xfId="0" applyNumberFormat="1" applyBorder="1" applyAlignment="1">
      <alignment horizontal="center" vertical="center"/>
    </xf>
    <xf numFmtId="0" fontId="24" fillId="0" borderId="1" xfId="0" applyFont="1" applyFill="1" applyBorder="1" applyAlignment="1">
      <alignment horizontal="right"/>
    </xf>
    <xf numFmtId="165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2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7" fillId="0" borderId="18" xfId="0" applyFont="1" applyFill="1" applyBorder="1"/>
    <xf numFmtId="0" fontId="37" fillId="0" borderId="0" xfId="0" applyFont="1" applyFill="1" applyBorder="1"/>
    <xf numFmtId="0" fontId="1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24" fillId="0" borderId="2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3" fillId="0" borderId="0" xfId="0" applyFont="1" applyFill="1"/>
    <xf numFmtId="0" fontId="37" fillId="0" borderId="0" xfId="0" applyFont="1" applyFill="1"/>
    <xf numFmtId="49" fontId="2" fillId="0" borderId="0" xfId="0" applyNumberFormat="1" applyFont="1" applyFill="1" applyAlignment="1">
      <alignment horizontal="left"/>
    </xf>
    <xf numFmtId="0" fontId="0" fillId="0" borderId="1" xfId="0" applyFont="1" applyFill="1" applyBorder="1" applyAlignment="1">
      <alignment horizontal="center"/>
    </xf>
    <xf numFmtId="2" fontId="36" fillId="0" borderId="0" xfId="0" applyNumberFormat="1" applyFont="1" applyFill="1" applyAlignment="1">
      <alignment horizontal="center"/>
    </xf>
    <xf numFmtId="14" fontId="24" fillId="0" borderId="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Border="1"/>
    <xf numFmtId="2" fontId="24" fillId="0" borderId="0" xfId="0" applyNumberFormat="1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" fontId="7" fillId="27" borderId="1" xfId="0" applyNumberFormat="1" applyFont="1" applyFill="1" applyBorder="1" applyAlignment="1">
      <alignment horizontal="center"/>
    </xf>
    <xf numFmtId="0" fontId="37" fillId="27" borderId="0" xfId="0" applyFont="1" applyFill="1" applyBorder="1" applyAlignment="1">
      <alignment horizontal="center"/>
    </xf>
    <xf numFmtId="2" fontId="24" fillId="27" borderId="0" xfId="0" applyNumberFormat="1" applyFont="1" applyFill="1" applyAlignment="1">
      <alignment horizontal="center"/>
    </xf>
    <xf numFmtId="0" fontId="2" fillId="27" borderId="0" xfId="0" applyFont="1" applyFill="1"/>
    <xf numFmtId="165" fontId="3" fillId="27" borderId="0" xfId="0" applyNumberFormat="1" applyFont="1" applyFill="1" applyAlignment="1">
      <alignment horizontal="center"/>
    </xf>
    <xf numFmtId="2" fontId="8" fillId="27" borderId="0" xfId="0" applyNumberFormat="1" applyFont="1" applyFill="1" applyAlignment="1">
      <alignment horizontal="center"/>
    </xf>
    <xf numFmtId="0" fontId="0" fillId="27" borderId="0" xfId="0" applyFill="1"/>
    <xf numFmtId="0" fontId="0" fillId="27" borderId="18" xfId="0" applyFill="1" applyBorder="1"/>
    <xf numFmtId="165" fontId="37" fillId="27" borderId="0" xfId="0" applyNumberFormat="1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28" fillId="27" borderId="16" xfId="0" applyFont="1" applyFill="1" applyBorder="1" applyAlignment="1">
      <alignment horizontal="center"/>
    </xf>
    <xf numFmtId="0" fontId="28" fillId="27" borderId="17" xfId="0" applyFont="1" applyFill="1" applyBorder="1" applyAlignment="1">
      <alignment horizontal="center"/>
    </xf>
    <xf numFmtId="1" fontId="7" fillId="27" borderId="17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3" xfId="0" applyBorder="1"/>
    <xf numFmtId="0" fontId="38" fillId="35" borderId="4" xfId="0" applyFont="1" applyFill="1" applyBorder="1" applyAlignment="1">
      <alignment horizontal="left"/>
    </xf>
    <xf numFmtId="0" fontId="27" fillId="40" borderId="4" xfId="0" applyFont="1" applyFill="1" applyBorder="1" applyAlignment="1">
      <alignment horizontal="right"/>
    </xf>
    <xf numFmtId="0" fontId="27" fillId="42" borderId="4" xfId="0" applyFont="1" applyFill="1" applyBorder="1" applyAlignment="1">
      <alignment horizontal="right"/>
    </xf>
    <xf numFmtId="0" fontId="38" fillId="42" borderId="2" xfId="0" applyFont="1" applyFill="1" applyBorder="1" applyAlignment="1">
      <alignment horizontal="left"/>
    </xf>
    <xf numFmtId="0" fontId="36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4" fillId="27" borderId="11" xfId="0" applyFont="1" applyFill="1" applyBorder="1"/>
    <xf numFmtId="0" fontId="3" fillId="27" borderId="0" xfId="0" applyFont="1" applyFill="1" applyBorder="1" applyAlignment="1">
      <alignment horizontal="center"/>
    </xf>
    <xf numFmtId="0" fontId="28" fillId="27" borderId="11" xfId="0" applyFont="1" applyFill="1" applyBorder="1" applyAlignment="1">
      <alignment horizontal="center"/>
    </xf>
    <xf numFmtId="1" fontId="7" fillId="27" borderId="11" xfId="0" applyNumberFormat="1" applyFont="1" applyFill="1" applyBorder="1" applyAlignment="1">
      <alignment horizontal="center"/>
    </xf>
    <xf numFmtId="1" fontId="7" fillId="27" borderId="4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7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24" fillId="27" borderId="1" xfId="0" applyNumberFormat="1" applyFont="1" applyFill="1" applyBorder="1"/>
    <xf numFmtId="0" fontId="0" fillId="27" borderId="1" xfId="0" applyFont="1" applyFill="1" applyBorder="1"/>
    <xf numFmtId="14" fontId="0" fillId="27" borderId="1" xfId="0" applyNumberFormat="1" applyFill="1" applyBorder="1" applyAlignment="1">
      <alignment horizontal="right"/>
    </xf>
    <xf numFmtId="0" fontId="24" fillId="52" borderId="1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7" borderId="1" xfId="0" applyFill="1" applyBorder="1" applyAlignment="1">
      <alignment horizontal="left"/>
    </xf>
    <xf numFmtId="0" fontId="0" fillId="27" borderId="1" xfId="0" applyFont="1" applyFill="1" applyBorder="1" applyAlignment="1">
      <alignment horizontal="left"/>
    </xf>
    <xf numFmtId="0" fontId="24" fillId="52" borderId="1" xfId="0" applyFont="1" applyFill="1" applyBorder="1"/>
    <xf numFmtId="49" fontId="24" fillId="52" borderId="1" xfId="0" applyNumberFormat="1" applyFont="1" applyFill="1" applyBorder="1"/>
    <xf numFmtId="0" fontId="24" fillId="29" borderId="1" xfId="0" applyFont="1" applyFill="1" applyBorder="1"/>
    <xf numFmtId="14" fontId="24" fillId="52" borderId="1" xfId="0" applyNumberFormat="1" applyFont="1" applyFill="1" applyBorder="1"/>
    <xf numFmtId="14" fontId="24" fillId="52" borderId="1" xfId="0" applyNumberFormat="1" applyFont="1" applyFill="1" applyBorder="1" applyAlignment="1">
      <alignment horizontal="left"/>
    </xf>
  </cellXfs>
  <cellStyles count="6">
    <cellStyle name="Normal 2" xfId="5"/>
    <cellStyle name="Normální" xfId="0" builtinId="0"/>
    <cellStyle name="Normální 2" xfId="2"/>
    <cellStyle name="Normální 3" xfId="4"/>
    <cellStyle name="Normální 4" xfId="1"/>
    <cellStyle name="Vysvětlující text 2" xfId="3"/>
  </cellStyles>
  <dxfs count="5"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CCECFF"/>
      <color rgb="FF99CCFF"/>
      <color rgb="FFFF66FF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XEE743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L49" sqref="EL49"/>
    </sheetView>
  </sheetViews>
  <sheetFormatPr defaultRowHeight="15"/>
  <cols>
    <col min="1" max="1" width="5" style="2" hidden="1" customWidth="1"/>
    <col min="2" max="2" width="4.7109375" style="2" hidden="1" customWidth="1"/>
    <col min="3" max="3" width="10.28515625" style="50" customWidth="1"/>
    <col min="4" max="4" width="15.28515625" style="49" customWidth="1"/>
    <col min="5" max="5" width="10.7109375" style="2" customWidth="1"/>
    <col min="6" max="6" width="13.28515625" style="28" customWidth="1"/>
    <col min="7" max="7" width="4.28515625" style="2" customWidth="1"/>
    <col min="8" max="8" width="16.42578125" style="2" customWidth="1"/>
    <col min="9" max="9" width="17.140625" style="4" hidden="1" customWidth="1"/>
    <col min="10" max="10" width="8.85546875" style="5" hidden="1" customWidth="1"/>
    <col min="11" max="11" width="2.85546875" style="12" hidden="1" customWidth="1"/>
    <col min="12" max="12" width="6.42578125" style="2" hidden="1" customWidth="1"/>
    <col min="13" max="13" width="8.7109375" style="2" hidden="1" customWidth="1"/>
    <col min="14" max="14" width="3" style="2" hidden="1" customWidth="1"/>
    <col min="15" max="15" width="4" style="2" hidden="1" customWidth="1"/>
    <col min="16" max="16" width="6.85546875" style="7" hidden="1" customWidth="1"/>
    <col min="17" max="17" width="8.85546875" style="7" hidden="1" customWidth="1"/>
    <col min="18" max="18" width="7.28515625" style="7" hidden="1" customWidth="1"/>
    <col min="19" max="19" width="6.5703125" style="81" hidden="1" customWidth="1"/>
    <col min="20" max="20" width="19.42578125" style="81" hidden="1" customWidth="1"/>
    <col min="21" max="21" width="19.28515625" style="81" hidden="1" customWidth="1"/>
    <col min="22" max="22" width="25.28515625" style="81" hidden="1" customWidth="1"/>
    <col min="23" max="23" width="12.42578125" style="81" hidden="1" customWidth="1"/>
    <col min="24" max="24" width="9.7109375" style="81" hidden="1" customWidth="1"/>
    <col min="25" max="25" width="10" style="8" hidden="1" customWidth="1"/>
    <col min="26" max="26" width="21.42578125" style="9" hidden="1" customWidth="1"/>
    <col min="27" max="27" width="4.7109375" style="2" hidden="1" customWidth="1"/>
    <col min="28" max="28" width="8.85546875" style="10" hidden="1" customWidth="1"/>
    <col min="29" max="29" width="8.85546875" style="2" hidden="1" customWidth="1"/>
    <col min="30" max="30" width="10.5703125" style="2" hidden="1" customWidth="1"/>
    <col min="31" max="31" width="5.7109375" style="2" hidden="1" customWidth="1"/>
    <col min="32" max="32" width="9.140625" style="2" hidden="1" customWidth="1"/>
    <col min="33" max="33" width="14.140625" style="11" hidden="1" customWidth="1"/>
    <col min="34" max="34" width="12.28515625" style="12" hidden="1" customWidth="1"/>
    <col min="35" max="36" width="4.85546875" style="2" hidden="1" customWidth="1"/>
    <col min="37" max="37" width="5.7109375" style="34" hidden="1" customWidth="1"/>
    <col min="38" max="40" width="4.85546875" style="2" hidden="1" customWidth="1"/>
    <col min="41" max="41" width="9" style="55" hidden="1" customWidth="1"/>
    <col min="42" max="42" width="9" style="42" hidden="1" customWidth="1"/>
    <col min="43" max="43" width="9" style="69" hidden="1" customWidth="1"/>
    <col min="44" max="44" width="6.140625" style="82" hidden="1" customWidth="1"/>
    <col min="45" max="45" width="6.7109375" style="68" hidden="1" customWidth="1"/>
    <col min="46" max="46" width="7.140625" style="49" hidden="1" customWidth="1"/>
    <col min="47" max="47" width="6.28515625" style="83" hidden="1" customWidth="1"/>
    <col min="48" max="49" width="8.85546875" style="2" hidden="1" customWidth="1"/>
    <col min="50" max="50" width="9.28515625" style="35" hidden="1" customWidth="1"/>
    <col min="51" max="52" width="8.85546875" style="2" hidden="1" customWidth="1"/>
    <col min="53" max="53" width="8.85546875" style="21" hidden="1" customWidth="1"/>
    <col min="54" max="54" width="8.85546875" style="26" hidden="1" customWidth="1"/>
    <col min="55" max="55" width="5.5703125" style="71" hidden="1" customWidth="1"/>
    <col min="56" max="56" width="6.7109375" style="37" hidden="1" customWidth="1"/>
    <col min="57" max="58" width="5.5703125" style="2" hidden="1" customWidth="1"/>
    <col min="59" max="59" width="7.7109375" style="2" hidden="1" customWidth="1"/>
    <col min="60" max="60" width="5.5703125" style="2" hidden="1" customWidth="1"/>
    <col min="61" max="61" width="5.5703125" style="26" hidden="1" customWidth="1"/>
    <col min="62" max="62" width="8.85546875" style="2" hidden="1" customWidth="1"/>
    <col min="63" max="63" width="7.7109375" style="2" hidden="1" customWidth="1"/>
    <col min="64" max="64" width="6.7109375" style="53" hidden="1" customWidth="1"/>
    <col min="65" max="65" width="8.85546875" style="54" hidden="1" customWidth="1"/>
    <col min="66" max="66" width="8.85546875" style="37" hidden="1" customWidth="1"/>
    <col min="67" max="68" width="8.85546875" style="2" hidden="1" customWidth="1"/>
    <col min="69" max="69" width="8.85546875" style="26" hidden="1" customWidth="1"/>
    <col min="70" max="70" width="6.42578125" style="36" hidden="1" customWidth="1"/>
    <col min="71" max="73" width="9.7109375" style="37" hidden="1" customWidth="1"/>
    <col min="74" max="74" width="19" style="37" hidden="1" customWidth="1"/>
    <col min="75" max="75" width="14.42578125" style="37" hidden="1" customWidth="1"/>
    <col min="76" max="76" width="16.42578125" style="37" hidden="1" customWidth="1"/>
    <col min="77" max="77" width="17.140625" style="37" hidden="1" customWidth="1"/>
    <col min="78" max="78" width="9.7109375" style="37" hidden="1" customWidth="1"/>
    <col min="79" max="79" width="16.7109375" style="37" hidden="1" customWidth="1"/>
    <col min="80" max="80" width="14.42578125" style="37" hidden="1" customWidth="1"/>
    <col min="81" max="81" width="9.7109375" style="37" hidden="1" customWidth="1"/>
    <col min="82" max="82" width="7.42578125" style="37" hidden="1" customWidth="1"/>
    <col min="83" max="92" width="8.85546875" style="2" hidden="1" customWidth="1"/>
    <col min="93" max="93" width="6.5703125" style="27" hidden="1" customWidth="1"/>
    <col min="94" max="99" width="6.5703125" style="7" hidden="1" customWidth="1"/>
    <col min="100" max="100" width="6.5703125" style="39" hidden="1" customWidth="1"/>
    <col min="101" max="101" width="7.7109375" style="10" hidden="1" customWidth="1"/>
    <col min="102" max="102" width="7.7109375" style="2" hidden="1" customWidth="1"/>
    <col min="103" max="103" width="8.85546875" style="2" hidden="1" customWidth="1"/>
    <col min="104" max="104" width="6.5703125" style="2" hidden="1" customWidth="1"/>
    <col min="105" max="105" width="9.5703125" style="29" hidden="1" customWidth="1"/>
    <col min="106" max="106" width="8.85546875" style="56" hidden="1" customWidth="1"/>
    <col min="107" max="107" width="8.85546875" style="9" hidden="1" customWidth="1"/>
    <col min="108" max="108" width="106.28515625" style="9" hidden="1" customWidth="1"/>
    <col min="109" max="109" width="7.28515625" style="2" hidden="1" customWidth="1"/>
    <col min="110" max="112" width="6.28515625" style="2" hidden="1" customWidth="1"/>
    <col min="113" max="113" width="5" style="28" hidden="1" customWidth="1"/>
    <col min="114" max="114" width="12.5703125" style="9" hidden="1" customWidth="1"/>
    <col min="115" max="115" width="5.7109375" style="37" hidden="1" customWidth="1"/>
    <col min="116" max="116" width="22.28515625" style="37" customWidth="1"/>
    <col min="117" max="117" width="15" style="37" customWidth="1"/>
    <col min="118" max="118" width="8.85546875" style="37" hidden="1" customWidth="1"/>
    <col min="119" max="119" width="9.140625" style="37" hidden="1" customWidth="1"/>
    <col min="120" max="120" width="12.42578125" style="37" hidden="1" customWidth="1"/>
    <col min="121" max="121" width="9" style="37" hidden="1" customWidth="1"/>
    <col min="122" max="123" width="8.85546875" style="2" hidden="1" customWidth="1"/>
    <col min="124" max="124" width="9" style="28" hidden="1" customWidth="1"/>
    <col min="125" max="126" width="9.140625" style="28" hidden="1" customWidth="1"/>
    <col min="127" max="128" width="9" style="28" hidden="1" customWidth="1"/>
    <col min="129" max="129" width="8.85546875" style="28" hidden="1" customWidth="1"/>
    <col min="130" max="130" width="9" style="28" hidden="1" customWidth="1"/>
    <col min="131" max="131" width="9.140625" style="28" hidden="1" customWidth="1"/>
    <col min="132" max="132" width="14.7109375" style="2" hidden="1" customWidth="1"/>
    <col min="133" max="133" width="7" style="12" hidden="1" customWidth="1"/>
    <col min="134" max="134" width="7.7109375" style="12" hidden="1" customWidth="1"/>
    <col min="135" max="135" width="9.140625" style="12" hidden="1" customWidth="1"/>
    <col min="136" max="136" width="9.140625" style="107" customWidth="1"/>
    <col min="137" max="137" width="9.140625" style="12" hidden="1" customWidth="1"/>
    <col min="138" max="139" width="9.140625" style="107" customWidth="1"/>
    <col min="140" max="141" width="9.140625" style="12" customWidth="1"/>
    <col min="142" max="142" width="15.85546875" style="12" customWidth="1"/>
    <col min="143" max="145" width="9" style="2" customWidth="1"/>
    <col min="146" max="146" width="14.28515625" style="12" customWidth="1"/>
    <col min="147" max="147" width="13.28515625" style="2" customWidth="1"/>
    <col min="148" max="148" width="6.7109375" style="73" hidden="1" customWidth="1"/>
    <col min="149" max="149" width="6.28515625" style="12" hidden="1" customWidth="1"/>
    <col min="150" max="150" width="7.85546875" style="12" hidden="1" customWidth="1"/>
    <col min="151" max="151" width="9.140625" style="12" hidden="1" customWidth="1"/>
    <col min="152" max="152" width="7.28515625" style="12" hidden="1" customWidth="1"/>
    <col min="153" max="153" width="10" style="12" hidden="1" customWidth="1"/>
    <col min="154" max="154" width="8.7109375" style="57" hidden="1" customWidth="1"/>
    <col min="155" max="155" width="11.5703125" style="57" hidden="1" customWidth="1"/>
    <col min="156" max="156" width="7.7109375" style="75" hidden="1" customWidth="1"/>
    <col min="157" max="158" width="7.7109375" style="12" hidden="1" customWidth="1"/>
    <col min="159" max="159" width="4.7109375" style="12" hidden="1" customWidth="1"/>
    <col min="160" max="160" width="7.7109375" style="12" hidden="1" customWidth="1"/>
    <col min="161" max="161" width="9.7109375" style="12" hidden="1" customWidth="1"/>
    <col min="162" max="163" width="7.7109375" style="57" hidden="1" customWidth="1"/>
    <col min="164" max="164" width="7.7109375" style="58" hidden="1" customWidth="1"/>
    <col min="165" max="165" width="7.7109375" style="59" hidden="1" customWidth="1"/>
    <col min="166" max="166" width="7.7109375" style="76" hidden="1" customWidth="1"/>
    <col min="167" max="167" width="5.140625" style="49" hidden="1" customWidth="1"/>
    <col min="168" max="168" width="6" style="11" hidden="1" customWidth="1"/>
    <col min="169" max="169" width="8.85546875" style="12" hidden="1" customWidth="1"/>
    <col min="170" max="170" width="7.28515625" style="31" hidden="1" customWidth="1"/>
    <col min="171" max="171" width="4.140625" style="12" hidden="1" customWidth="1"/>
    <col min="172" max="172" width="8.85546875" style="57" hidden="1" customWidth="1"/>
    <col min="173" max="173" width="15.42578125" style="57" hidden="1" customWidth="1"/>
    <col min="174" max="174" width="16.42578125" style="12" hidden="1" customWidth="1"/>
    <col min="175" max="176" width="18.5703125" style="32" customWidth="1"/>
    <col min="177" max="177" width="30.85546875" style="32" customWidth="1"/>
    <col min="178" max="178" width="11" style="3" customWidth="1"/>
    <col min="179" max="180" width="8.85546875" style="3" customWidth="1"/>
    <col min="181" max="181" width="36.7109375" style="32" customWidth="1"/>
    <col min="182" max="182" width="16.140625" style="3" customWidth="1"/>
    <col min="183" max="183" width="23.42578125" style="32" customWidth="1"/>
    <col min="184" max="184" width="25.5703125" style="32" customWidth="1"/>
    <col min="185" max="185" width="15.28515625" style="32" customWidth="1"/>
    <col min="186" max="186" width="21" style="218" customWidth="1"/>
    <col min="187" max="187" width="37" style="38" customWidth="1"/>
    <col min="188" max="188" width="38" style="32" customWidth="1"/>
    <col min="189" max="189" width="12.85546875" style="60" hidden="1" customWidth="1"/>
    <col min="190" max="190" width="15.5703125" style="189" hidden="1" customWidth="1"/>
    <col min="191" max="191" width="21.5703125" hidden="1" customWidth="1"/>
    <col min="192" max="192" width="10.7109375" style="28" hidden="1" customWidth="1"/>
    <col min="193" max="198" width="9.140625" style="192" hidden="1" customWidth="1"/>
    <col min="199" max="199" width="10.5703125" style="192" hidden="1" customWidth="1"/>
    <col min="200" max="205" width="9.140625" style="192" hidden="1" customWidth="1"/>
    <col min="206" max="206" width="9.140625" customWidth="1"/>
  </cols>
  <sheetData>
    <row r="1" spans="1:16359" ht="136.5" thickTop="1" thickBot="1">
      <c r="A1" s="109" t="s">
        <v>0</v>
      </c>
      <c r="B1" s="110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1" t="s">
        <v>8</v>
      </c>
      <c r="J1" s="112" t="s">
        <v>9</v>
      </c>
      <c r="K1" s="113" t="s">
        <v>10</v>
      </c>
      <c r="L1" s="109" t="s">
        <v>11</v>
      </c>
      <c r="M1" s="109" t="s">
        <v>12</v>
      </c>
      <c r="N1" s="109" t="s">
        <v>13</v>
      </c>
      <c r="O1" s="109" t="s">
        <v>14</v>
      </c>
      <c r="P1" s="109" t="s">
        <v>15</v>
      </c>
      <c r="Q1" s="109" t="s">
        <v>16</v>
      </c>
      <c r="R1" s="109" t="s">
        <v>17</v>
      </c>
      <c r="S1" s="109" t="s">
        <v>18</v>
      </c>
      <c r="T1" s="109" t="s">
        <v>19</v>
      </c>
      <c r="U1" s="109" t="s">
        <v>20</v>
      </c>
      <c r="V1" s="109" t="s">
        <v>21</v>
      </c>
      <c r="W1" s="109" t="s">
        <v>22</v>
      </c>
      <c r="X1" s="109" t="s">
        <v>23</v>
      </c>
      <c r="Y1" s="109" t="s">
        <v>24</v>
      </c>
      <c r="Z1" s="114" t="s">
        <v>25</v>
      </c>
      <c r="AA1" s="109" t="s">
        <v>26</v>
      </c>
      <c r="AB1" s="109" t="s">
        <v>27</v>
      </c>
      <c r="AC1" s="109" t="s">
        <v>28</v>
      </c>
      <c r="AD1" s="109" t="s">
        <v>29</v>
      </c>
      <c r="AE1" s="109" t="s">
        <v>30</v>
      </c>
      <c r="AF1" s="110" t="s">
        <v>31</v>
      </c>
      <c r="AG1" s="115" t="s">
        <v>32</v>
      </c>
      <c r="AH1" s="116" t="s">
        <v>33</v>
      </c>
      <c r="AI1" s="109" t="s">
        <v>34</v>
      </c>
      <c r="AJ1" s="117" t="s">
        <v>35</v>
      </c>
      <c r="AK1" s="118" t="s">
        <v>36</v>
      </c>
      <c r="AL1" s="109" t="s">
        <v>37</v>
      </c>
      <c r="AM1" s="109" t="s">
        <v>38</v>
      </c>
      <c r="AN1" s="110" t="s">
        <v>39</v>
      </c>
      <c r="AO1" s="119" t="s">
        <v>40</v>
      </c>
      <c r="AP1" s="120" t="s">
        <v>41</v>
      </c>
      <c r="AQ1" s="121" t="s">
        <v>42</v>
      </c>
      <c r="AR1" s="227" t="s">
        <v>791</v>
      </c>
      <c r="AS1" s="228" t="s">
        <v>792</v>
      </c>
      <c r="AT1" s="228" t="s">
        <v>793</v>
      </c>
      <c r="AU1" s="122" t="s">
        <v>794</v>
      </c>
      <c r="AV1" s="110" t="s">
        <v>795</v>
      </c>
      <c r="AW1" s="116" t="s">
        <v>796</v>
      </c>
      <c r="AX1" s="116" t="s">
        <v>797</v>
      </c>
      <c r="AY1" s="116" t="s">
        <v>798</v>
      </c>
      <c r="AZ1" s="109" t="s">
        <v>799</v>
      </c>
      <c r="BA1" s="229" t="s">
        <v>800</v>
      </c>
      <c r="BB1" s="109" t="s">
        <v>801</v>
      </c>
      <c r="BC1" s="230" t="s">
        <v>802</v>
      </c>
      <c r="BD1" s="231" t="s">
        <v>803</v>
      </c>
      <c r="BE1" s="232" t="s">
        <v>804</v>
      </c>
      <c r="BF1" s="233" t="s">
        <v>805</v>
      </c>
      <c r="BG1" s="233" t="s">
        <v>806</v>
      </c>
      <c r="BH1" s="233" t="s">
        <v>807</v>
      </c>
      <c r="BI1" s="233" t="s">
        <v>808</v>
      </c>
      <c r="BJ1" s="116" t="s">
        <v>809</v>
      </c>
      <c r="BK1" s="110" t="s">
        <v>810</v>
      </c>
      <c r="BL1" s="234" t="s">
        <v>811</v>
      </c>
      <c r="BM1" s="234" t="s">
        <v>812</v>
      </c>
      <c r="BN1" s="235" t="s">
        <v>813</v>
      </c>
      <c r="BO1" s="116" t="s">
        <v>814</v>
      </c>
      <c r="BP1" s="109" t="s">
        <v>815</v>
      </c>
      <c r="BQ1" s="109" t="s">
        <v>816</v>
      </c>
      <c r="BR1" s="123" t="s">
        <v>817</v>
      </c>
      <c r="BS1" s="236" t="s">
        <v>818</v>
      </c>
      <c r="BT1" s="123" t="s">
        <v>819</v>
      </c>
      <c r="BU1" s="123" t="s">
        <v>820</v>
      </c>
      <c r="BV1" s="123" t="s">
        <v>821</v>
      </c>
      <c r="BW1" s="236" t="s">
        <v>43</v>
      </c>
      <c r="BX1" s="123" t="s">
        <v>44</v>
      </c>
      <c r="BY1" s="124" t="s">
        <v>45</v>
      </c>
      <c r="BZ1" s="125" t="s">
        <v>46</v>
      </c>
      <c r="CA1" s="124" t="s">
        <v>47</v>
      </c>
      <c r="CB1" s="125" t="s">
        <v>48</v>
      </c>
      <c r="CC1" s="126" t="s">
        <v>49</v>
      </c>
      <c r="CD1" s="127" t="s">
        <v>50</v>
      </c>
      <c r="CE1" s="128" t="s">
        <v>51</v>
      </c>
      <c r="CF1" s="122" t="s">
        <v>52</v>
      </c>
      <c r="CG1" s="122" t="s">
        <v>53</v>
      </c>
      <c r="CH1" s="122" t="s">
        <v>54</v>
      </c>
      <c r="CI1" s="109" t="s">
        <v>55</v>
      </c>
      <c r="CJ1" s="122" t="s">
        <v>56</v>
      </c>
      <c r="CK1" s="128" t="s">
        <v>57</v>
      </c>
      <c r="CL1" s="125" t="s">
        <v>58</v>
      </c>
      <c r="CM1" s="109" t="s">
        <v>59</v>
      </c>
      <c r="CN1" s="110" t="s">
        <v>60</v>
      </c>
      <c r="CO1" s="129" t="s">
        <v>43</v>
      </c>
      <c r="CP1" s="130" t="s">
        <v>61</v>
      </c>
      <c r="CQ1" s="130" t="s">
        <v>62</v>
      </c>
      <c r="CR1" s="130" t="s">
        <v>63</v>
      </c>
      <c r="CS1" s="130" t="s">
        <v>64</v>
      </c>
      <c r="CT1" s="130" t="s">
        <v>65</v>
      </c>
      <c r="CU1" s="130" t="s">
        <v>49</v>
      </c>
      <c r="CV1" s="131" t="s">
        <v>50</v>
      </c>
      <c r="CW1" s="109" t="s">
        <v>50</v>
      </c>
      <c r="CX1" s="116" t="s">
        <v>49</v>
      </c>
      <c r="CY1" s="116" t="s">
        <v>66</v>
      </c>
      <c r="CZ1" s="116" t="s">
        <v>67</v>
      </c>
      <c r="DA1" s="132" t="s">
        <v>68</v>
      </c>
      <c r="DB1" s="133" t="s">
        <v>69</v>
      </c>
      <c r="DC1" s="114" t="s">
        <v>70</v>
      </c>
      <c r="DD1" s="134" t="s">
        <v>71</v>
      </c>
      <c r="DE1" s="135" t="s">
        <v>72</v>
      </c>
      <c r="DF1" s="135" t="s">
        <v>73</v>
      </c>
      <c r="DG1" s="135" t="s">
        <v>74</v>
      </c>
      <c r="DH1" s="135" t="s">
        <v>75</v>
      </c>
      <c r="DI1" s="136" t="s">
        <v>76</v>
      </c>
      <c r="DJ1" s="137" t="s">
        <v>519</v>
      </c>
      <c r="DK1" s="138" t="s">
        <v>77</v>
      </c>
      <c r="DL1" s="138" t="s">
        <v>539</v>
      </c>
      <c r="DM1" s="138" t="s">
        <v>520</v>
      </c>
      <c r="DN1" s="138" t="s">
        <v>78</v>
      </c>
      <c r="DO1" s="1" t="s">
        <v>79</v>
      </c>
      <c r="DP1" s="139" t="s">
        <v>80</v>
      </c>
      <c r="DQ1" s="1" t="s">
        <v>81</v>
      </c>
      <c r="DR1" s="140" t="s">
        <v>82</v>
      </c>
      <c r="DS1" s="140" t="s">
        <v>83</v>
      </c>
      <c r="DT1" s="141" t="s">
        <v>84</v>
      </c>
      <c r="DU1" s="141" t="s">
        <v>85</v>
      </c>
      <c r="DV1" s="141" t="s">
        <v>86</v>
      </c>
      <c r="DW1" s="142" t="s">
        <v>87</v>
      </c>
      <c r="DX1" s="142" t="s">
        <v>88</v>
      </c>
      <c r="DY1" s="142" t="s">
        <v>89</v>
      </c>
      <c r="DZ1" s="142" t="s">
        <v>90</v>
      </c>
      <c r="EA1" s="143" t="s">
        <v>91</v>
      </c>
      <c r="EB1" s="143" t="s">
        <v>92</v>
      </c>
      <c r="EC1" s="144" t="s">
        <v>93</v>
      </c>
      <c r="ED1" s="145" t="s">
        <v>94</v>
      </c>
      <c r="EE1" s="145" t="s">
        <v>95</v>
      </c>
      <c r="EF1" s="146" t="s">
        <v>521</v>
      </c>
      <c r="EG1" s="147" t="s">
        <v>96</v>
      </c>
      <c r="EH1" s="146" t="s">
        <v>522</v>
      </c>
      <c r="EI1" s="146" t="s">
        <v>523</v>
      </c>
      <c r="EJ1" s="148" t="s">
        <v>97</v>
      </c>
      <c r="EK1" s="149" t="s">
        <v>98</v>
      </c>
      <c r="EL1" s="148" t="s">
        <v>99</v>
      </c>
      <c r="EM1" s="148" t="s">
        <v>100</v>
      </c>
      <c r="EN1" s="148" t="s">
        <v>100</v>
      </c>
      <c r="EO1" s="148" t="s">
        <v>101</v>
      </c>
      <c r="EP1" s="148" t="s">
        <v>102</v>
      </c>
      <c r="EQ1" s="148" t="s">
        <v>103</v>
      </c>
      <c r="ER1" s="150" t="s">
        <v>2</v>
      </c>
      <c r="ES1" s="151" t="s">
        <v>104</v>
      </c>
      <c r="ET1" s="151" t="s">
        <v>105</v>
      </c>
      <c r="EU1" s="151" t="s">
        <v>106</v>
      </c>
      <c r="EV1" s="151" t="s">
        <v>107</v>
      </c>
      <c r="EW1" s="152" t="s">
        <v>108</v>
      </c>
      <c r="EX1" s="151" t="s">
        <v>109</v>
      </c>
      <c r="EY1" s="153" t="s">
        <v>110</v>
      </c>
      <c r="EZ1" s="154" t="s">
        <v>104</v>
      </c>
      <c r="FA1" s="155" t="s">
        <v>111</v>
      </c>
      <c r="FB1" s="155" t="s">
        <v>112</v>
      </c>
      <c r="FC1" s="155" t="s">
        <v>113</v>
      </c>
      <c r="FD1" s="155" t="s">
        <v>114</v>
      </c>
      <c r="FE1" s="156" t="s">
        <v>115</v>
      </c>
      <c r="FF1" s="157" t="s">
        <v>116</v>
      </c>
      <c r="FG1" s="158" t="s">
        <v>117</v>
      </c>
      <c r="FH1" s="158" t="s">
        <v>118</v>
      </c>
      <c r="FI1" s="159" t="s">
        <v>119</v>
      </c>
      <c r="FJ1" s="160" t="s">
        <v>27</v>
      </c>
      <c r="FK1" s="161" t="s">
        <v>32</v>
      </c>
      <c r="FL1" s="162" t="s">
        <v>120</v>
      </c>
      <c r="FM1" s="163" t="s">
        <v>121</v>
      </c>
      <c r="FN1" s="164" t="s">
        <v>122</v>
      </c>
      <c r="FO1" s="116"/>
      <c r="FP1" s="165" t="s">
        <v>121</v>
      </c>
      <c r="FQ1" s="166" t="s">
        <v>122</v>
      </c>
      <c r="FR1" s="167" t="s">
        <v>123</v>
      </c>
      <c r="FS1" s="168" t="s">
        <v>124</v>
      </c>
      <c r="FT1" s="168" t="s">
        <v>125</v>
      </c>
      <c r="FU1" s="169" t="s">
        <v>532</v>
      </c>
      <c r="FV1" s="169" t="s">
        <v>126</v>
      </c>
      <c r="FW1" s="169" t="s">
        <v>127</v>
      </c>
      <c r="FX1" s="169" t="s">
        <v>128</v>
      </c>
      <c r="FY1" s="170" t="s">
        <v>129</v>
      </c>
      <c r="FZ1" s="171" t="s">
        <v>530</v>
      </c>
      <c r="GA1" s="172" t="s">
        <v>524</v>
      </c>
      <c r="GB1" s="172" t="s">
        <v>531</v>
      </c>
      <c r="GC1" s="173" t="s">
        <v>525</v>
      </c>
      <c r="GD1" s="216" t="s">
        <v>526</v>
      </c>
      <c r="GE1" s="173" t="s">
        <v>527</v>
      </c>
      <c r="GF1" s="174" t="s">
        <v>529</v>
      </c>
      <c r="GG1" s="190" t="s">
        <v>671</v>
      </c>
      <c r="GH1" s="191" t="s">
        <v>672</v>
      </c>
      <c r="GI1" s="224" t="s">
        <v>674</v>
      </c>
      <c r="GJ1" s="225" t="s">
        <v>686</v>
      </c>
      <c r="GK1" s="220" t="s">
        <v>746</v>
      </c>
      <c r="GL1" s="220" t="s">
        <v>747</v>
      </c>
      <c r="GM1" s="220" t="s">
        <v>748</v>
      </c>
      <c r="GN1" s="220" t="s">
        <v>749</v>
      </c>
      <c r="GO1" s="220" t="s">
        <v>750</v>
      </c>
      <c r="GP1" s="220" t="s">
        <v>751</v>
      </c>
      <c r="GQ1" s="220" t="s">
        <v>752</v>
      </c>
      <c r="GR1" s="220" t="s">
        <v>753</v>
      </c>
      <c r="GS1" s="220" t="s">
        <v>754</v>
      </c>
      <c r="GT1" s="220" t="s">
        <v>755</v>
      </c>
      <c r="GU1" s="220" t="s">
        <v>756</v>
      </c>
      <c r="GV1" s="220" t="s">
        <v>757</v>
      </c>
      <c r="GW1" s="220" t="s">
        <v>758</v>
      </c>
    </row>
    <row r="2" spans="1:16359" s="223" customFormat="1" ht="18" customHeight="1">
      <c r="A2" s="222" t="s">
        <v>130</v>
      </c>
      <c r="B2" s="222" t="s">
        <v>131</v>
      </c>
      <c r="C2" s="222" t="s">
        <v>132</v>
      </c>
      <c r="D2" s="222" t="s">
        <v>133</v>
      </c>
      <c r="E2" s="222" t="s">
        <v>134</v>
      </c>
      <c r="F2" s="222" t="s">
        <v>135</v>
      </c>
      <c r="G2" s="222" t="s">
        <v>136</v>
      </c>
      <c r="H2" s="222" t="s">
        <v>137</v>
      </c>
      <c r="I2" s="222" t="s">
        <v>138</v>
      </c>
      <c r="J2" s="222" t="s">
        <v>139</v>
      </c>
      <c r="K2" s="222" t="s">
        <v>140</v>
      </c>
      <c r="L2" s="222" t="s">
        <v>141</v>
      </c>
      <c r="M2" s="222" t="s">
        <v>142</v>
      </c>
      <c r="N2" s="222" t="s">
        <v>143</v>
      </c>
      <c r="O2" s="222" t="s">
        <v>144</v>
      </c>
      <c r="P2" s="222" t="s">
        <v>145</v>
      </c>
      <c r="Q2" s="222" t="s">
        <v>146</v>
      </c>
      <c r="R2" s="222" t="s">
        <v>147</v>
      </c>
      <c r="S2" s="222" t="s">
        <v>148</v>
      </c>
      <c r="T2" s="222" t="s">
        <v>149</v>
      </c>
      <c r="U2" s="222" t="s">
        <v>150</v>
      </c>
      <c r="V2" s="222" t="s">
        <v>151</v>
      </c>
      <c r="W2" s="222" t="s">
        <v>152</v>
      </c>
      <c r="X2" s="222" t="s">
        <v>153</v>
      </c>
      <c r="Y2" s="222" t="s">
        <v>154</v>
      </c>
      <c r="Z2" s="222" t="s">
        <v>155</v>
      </c>
      <c r="AA2" s="222" t="s">
        <v>156</v>
      </c>
      <c r="AB2" s="222" t="s">
        <v>157</v>
      </c>
      <c r="AC2" s="222" t="s">
        <v>158</v>
      </c>
      <c r="AD2" s="222" t="s">
        <v>159</v>
      </c>
      <c r="AE2" s="222" t="s">
        <v>160</v>
      </c>
      <c r="AF2" s="222" t="s">
        <v>161</v>
      </c>
      <c r="AG2" s="222" t="s">
        <v>162</v>
      </c>
      <c r="AH2" s="222" t="s">
        <v>163</v>
      </c>
      <c r="AI2" s="222" t="s">
        <v>164</v>
      </c>
      <c r="AJ2" s="222" t="s">
        <v>165</v>
      </c>
      <c r="AK2" s="222" t="s">
        <v>166</v>
      </c>
      <c r="AL2" s="222" t="s">
        <v>167</v>
      </c>
      <c r="AM2" s="222" t="s">
        <v>168</v>
      </c>
      <c r="AN2" s="222" t="s">
        <v>169</v>
      </c>
      <c r="AO2" s="222" t="s">
        <v>170</v>
      </c>
      <c r="AP2" s="222" t="s">
        <v>171</v>
      </c>
      <c r="AQ2" s="222" t="s">
        <v>172</v>
      </c>
      <c r="AR2" s="222" t="s">
        <v>173</v>
      </c>
      <c r="AS2" s="222" t="s">
        <v>174</v>
      </c>
      <c r="AT2" s="222" t="s">
        <v>175</v>
      </c>
      <c r="AU2" s="222" t="s">
        <v>176</v>
      </c>
      <c r="AV2" s="222" t="s">
        <v>177</v>
      </c>
      <c r="AW2" s="222" t="s">
        <v>178</v>
      </c>
      <c r="AX2" s="222" t="s">
        <v>179</v>
      </c>
      <c r="AY2" s="222" t="s">
        <v>180</v>
      </c>
      <c r="AZ2" s="222" t="s">
        <v>181</v>
      </c>
      <c r="BA2" s="222" t="s">
        <v>182</v>
      </c>
      <c r="BB2" s="222" t="s">
        <v>183</v>
      </c>
      <c r="BC2" s="222" t="s">
        <v>184</v>
      </c>
      <c r="BD2" s="222" t="s">
        <v>185</v>
      </c>
      <c r="BE2" s="222" t="s">
        <v>186</v>
      </c>
      <c r="BF2" s="222" t="s">
        <v>187</v>
      </c>
      <c r="BG2" s="222" t="s">
        <v>188</v>
      </c>
      <c r="BH2" s="222" t="s">
        <v>189</v>
      </c>
      <c r="BI2" s="222" t="s">
        <v>190</v>
      </c>
      <c r="BJ2" s="222" t="s">
        <v>191</v>
      </c>
      <c r="BK2" s="222" t="s">
        <v>192</v>
      </c>
      <c r="BL2" s="222" t="s">
        <v>193</v>
      </c>
      <c r="BM2" s="222" t="s">
        <v>194</v>
      </c>
      <c r="BN2" s="222" t="s">
        <v>195</v>
      </c>
      <c r="BO2" s="222" t="s">
        <v>196</v>
      </c>
      <c r="BP2" s="222" t="s">
        <v>197</v>
      </c>
      <c r="BQ2" s="222" t="s">
        <v>198</v>
      </c>
      <c r="BR2" s="222" t="s">
        <v>199</v>
      </c>
      <c r="BS2" s="222" t="s">
        <v>200</v>
      </c>
      <c r="BT2" s="222" t="s">
        <v>201</v>
      </c>
      <c r="BU2" s="222" t="s">
        <v>202</v>
      </c>
      <c r="BV2" s="222" t="s">
        <v>203</v>
      </c>
      <c r="BW2" s="222" t="s">
        <v>204</v>
      </c>
      <c r="BX2" s="222" t="s">
        <v>205</v>
      </c>
      <c r="BY2" s="222" t="s">
        <v>206</v>
      </c>
      <c r="BZ2" s="222" t="s">
        <v>207</v>
      </c>
      <c r="CA2" s="222" t="s">
        <v>208</v>
      </c>
      <c r="CB2" s="222" t="s">
        <v>209</v>
      </c>
      <c r="CC2" s="222" t="s">
        <v>210</v>
      </c>
      <c r="CD2" s="222" t="s">
        <v>211</v>
      </c>
      <c r="CE2" s="222" t="s">
        <v>212</v>
      </c>
      <c r="CF2" s="222" t="s">
        <v>213</v>
      </c>
      <c r="CG2" s="222" t="s">
        <v>214</v>
      </c>
      <c r="CH2" s="222" t="s">
        <v>215</v>
      </c>
      <c r="CI2" s="222" t="s">
        <v>216</v>
      </c>
      <c r="CJ2" s="222" t="s">
        <v>217</v>
      </c>
      <c r="CK2" s="222" t="s">
        <v>218</v>
      </c>
      <c r="CL2" s="222" t="s">
        <v>219</v>
      </c>
      <c r="CM2" s="222" t="s">
        <v>220</v>
      </c>
      <c r="CN2" s="222" t="s">
        <v>221</v>
      </c>
      <c r="CO2" s="222" t="s">
        <v>222</v>
      </c>
      <c r="CP2" s="222" t="s">
        <v>223</v>
      </c>
      <c r="CQ2" s="222" t="s">
        <v>224</v>
      </c>
      <c r="CR2" s="222" t="s">
        <v>225</v>
      </c>
      <c r="CS2" s="222" t="s">
        <v>226</v>
      </c>
      <c r="CT2" s="222" t="s">
        <v>227</v>
      </c>
      <c r="CU2" s="222" t="s">
        <v>228</v>
      </c>
      <c r="CV2" s="222" t="s">
        <v>229</v>
      </c>
      <c r="CW2" s="222" t="s">
        <v>230</v>
      </c>
      <c r="CX2" s="222" t="s">
        <v>231</v>
      </c>
      <c r="CY2" s="222" t="s">
        <v>232</v>
      </c>
      <c r="CZ2" s="222" t="s">
        <v>233</v>
      </c>
      <c r="DA2" s="222" t="s">
        <v>234</v>
      </c>
      <c r="DB2" s="222" t="s">
        <v>235</v>
      </c>
      <c r="DC2" s="222" t="s">
        <v>236</v>
      </c>
      <c r="DD2" s="222" t="s">
        <v>237</v>
      </c>
      <c r="DE2" s="222" t="s">
        <v>238</v>
      </c>
      <c r="DF2" s="222" t="s">
        <v>239</v>
      </c>
      <c r="DG2" s="222" t="s">
        <v>240</v>
      </c>
      <c r="DH2" s="222" t="s">
        <v>241</v>
      </c>
      <c r="DI2" s="222" t="s">
        <v>242</v>
      </c>
      <c r="DJ2" s="222" t="s">
        <v>243</v>
      </c>
      <c r="DK2" s="222" t="s">
        <v>244</v>
      </c>
      <c r="DL2" s="222" t="s">
        <v>245</v>
      </c>
      <c r="DM2" s="222" t="s">
        <v>246</v>
      </c>
      <c r="DN2" s="222" t="s">
        <v>247</v>
      </c>
      <c r="DO2" s="222" t="s">
        <v>248</v>
      </c>
      <c r="DP2" s="222" t="s">
        <v>249</v>
      </c>
      <c r="DQ2" s="222" t="s">
        <v>250</v>
      </c>
      <c r="DR2" s="222" t="s">
        <v>251</v>
      </c>
      <c r="DS2" s="222" t="s">
        <v>252</v>
      </c>
      <c r="DT2" s="222" t="s">
        <v>253</v>
      </c>
      <c r="DU2" s="222" t="s">
        <v>254</v>
      </c>
      <c r="DV2" s="222" t="s">
        <v>255</v>
      </c>
      <c r="DW2" s="222" t="s">
        <v>256</v>
      </c>
      <c r="DX2" s="222" t="s">
        <v>257</v>
      </c>
      <c r="DY2" s="222" t="s">
        <v>258</v>
      </c>
      <c r="DZ2" s="222" t="s">
        <v>259</v>
      </c>
      <c r="EA2" s="222" t="s">
        <v>260</v>
      </c>
      <c r="EB2" s="222" t="s">
        <v>261</v>
      </c>
      <c r="EC2" s="222" t="s">
        <v>262</v>
      </c>
      <c r="ED2" s="222" t="s">
        <v>263</v>
      </c>
      <c r="EE2" s="222" t="s">
        <v>264</v>
      </c>
      <c r="EF2" s="222" t="s">
        <v>265</v>
      </c>
      <c r="EG2" s="222" t="s">
        <v>266</v>
      </c>
      <c r="EH2" s="222" t="s">
        <v>759</v>
      </c>
      <c r="EI2" s="222" t="s">
        <v>267</v>
      </c>
      <c r="EJ2" s="222" t="s">
        <v>268</v>
      </c>
      <c r="EK2" s="222" t="s">
        <v>269</v>
      </c>
      <c r="EL2" s="222" t="s">
        <v>270</v>
      </c>
      <c r="EM2" s="222" t="s">
        <v>271</v>
      </c>
      <c r="EN2" s="222" t="s">
        <v>272</v>
      </c>
      <c r="EO2" s="222" t="s">
        <v>273</v>
      </c>
      <c r="EP2" s="222" t="s">
        <v>274</v>
      </c>
      <c r="EQ2" s="222" t="s">
        <v>275</v>
      </c>
      <c r="ER2" s="222" t="s">
        <v>276</v>
      </c>
      <c r="ES2" s="222" t="s">
        <v>277</v>
      </c>
      <c r="ET2" s="222" t="s">
        <v>278</v>
      </c>
      <c r="EU2" s="222" t="s">
        <v>279</v>
      </c>
      <c r="EV2" s="222" t="s">
        <v>280</v>
      </c>
      <c r="EW2" s="222" t="s">
        <v>281</v>
      </c>
      <c r="EX2" s="222" t="s">
        <v>282</v>
      </c>
      <c r="EY2" s="222" t="s">
        <v>283</v>
      </c>
      <c r="EZ2" s="222" t="s">
        <v>284</v>
      </c>
      <c r="FA2" s="222" t="s">
        <v>285</v>
      </c>
      <c r="FB2" s="222" t="s">
        <v>286</v>
      </c>
      <c r="FC2" s="222" t="s">
        <v>287</v>
      </c>
      <c r="FD2" s="222" t="s">
        <v>288</v>
      </c>
      <c r="FE2" s="222" t="s">
        <v>289</v>
      </c>
      <c r="FF2" s="222" t="s">
        <v>290</v>
      </c>
      <c r="FG2" s="222" t="s">
        <v>291</v>
      </c>
      <c r="FH2" s="222" t="s">
        <v>292</v>
      </c>
      <c r="FI2" s="222" t="s">
        <v>293</v>
      </c>
      <c r="FJ2" s="222" t="s">
        <v>294</v>
      </c>
      <c r="FK2" s="222" t="s">
        <v>295</v>
      </c>
      <c r="FL2" s="222" t="s">
        <v>296</v>
      </c>
      <c r="FM2" s="222" t="s">
        <v>297</v>
      </c>
      <c r="FN2" s="222" t="s">
        <v>298</v>
      </c>
      <c r="FO2" s="222" t="s">
        <v>299</v>
      </c>
      <c r="FP2" s="222" t="s">
        <v>300</v>
      </c>
      <c r="FQ2" s="222" t="s">
        <v>301</v>
      </c>
      <c r="FR2" s="222" t="s">
        <v>302</v>
      </c>
      <c r="FS2" s="222" t="s">
        <v>760</v>
      </c>
      <c r="FT2" s="222" t="s">
        <v>761</v>
      </c>
      <c r="FU2" s="222" t="s">
        <v>762</v>
      </c>
      <c r="FV2" s="222" t="s">
        <v>763</v>
      </c>
      <c r="FW2" s="222" t="s">
        <v>764</v>
      </c>
      <c r="FX2" s="222" t="s">
        <v>765</v>
      </c>
      <c r="FY2" s="222" t="s">
        <v>766</v>
      </c>
      <c r="FZ2" s="222" t="s">
        <v>767</v>
      </c>
      <c r="GA2" s="222" t="s">
        <v>768</v>
      </c>
      <c r="GB2" s="222" t="s">
        <v>769</v>
      </c>
      <c r="GC2" s="222" t="s">
        <v>770</v>
      </c>
      <c r="GD2" s="222" t="s">
        <v>771</v>
      </c>
      <c r="GE2" s="222" t="s">
        <v>772</v>
      </c>
      <c r="GF2" s="222" t="s">
        <v>773</v>
      </c>
      <c r="GG2" s="222" t="s">
        <v>774</v>
      </c>
      <c r="GH2" s="222" t="s">
        <v>775</v>
      </c>
      <c r="GI2" s="222" t="s">
        <v>776</v>
      </c>
      <c r="GJ2" s="222" t="s">
        <v>777</v>
      </c>
      <c r="GK2" s="222" t="s">
        <v>778</v>
      </c>
      <c r="GL2" s="222" t="s">
        <v>779</v>
      </c>
      <c r="GM2" s="222" t="s">
        <v>780</v>
      </c>
      <c r="GN2" s="222" t="s">
        <v>781</v>
      </c>
      <c r="GO2" s="222" t="s">
        <v>782</v>
      </c>
      <c r="GP2" s="222" t="s">
        <v>783</v>
      </c>
      <c r="GQ2" s="222" t="s">
        <v>784</v>
      </c>
      <c r="GR2" s="222" t="s">
        <v>785</v>
      </c>
      <c r="GS2" s="222" t="s">
        <v>786</v>
      </c>
      <c r="GT2" s="222" t="s">
        <v>787</v>
      </c>
      <c r="GU2" s="222" t="s">
        <v>788</v>
      </c>
      <c r="GV2" s="222" t="s">
        <v>789</v>
      </c>
      <c r="GW2" s="222" t="s">
        <v>790</v>
      </c>
    </row>
    <row r="3" spans="1:16359" s="175" customFormat="1" ht="15.75" customHeight="1">
      <c r="A3" s="2">
        <v>38</v>
      </c>
      <c r="B3" s="2">
        <f>COUNTIFS($D$3:D3,D3,$F$3:F3,F3)</f>
        <v>1</v>
      </c>
      <c r="C3" s="47">
        <v>12285</v>
      </c>
      <c r="D3" s="70" t="s">
        <v>403</v>
      </c>
      <c r="E3" s="30" t="s">
        <v>346</v>
      </c>
      <c r="F3" s="6">
        <v>6155011280</v>
      </c>
      <c r="G3" s="3">
        <f t="shared" ref="G3:G26" si="0">LEFT(H3,4)-CONCATENATE(IF(LEFT(F3, 2)&lt;MID(H3, 3, 4), 20, 19),LEFT(F3,2))</f>
        <v>59</v>
      </c>
      <c r="H3" s="6" t="s">
        <v>400</v>
      </c>
      <c r="I3" s="72" t="s">
        <v>365</v>
      </c>
      <c r="J3" s="51" t="s">
        <v>323</v>
      </c>
      <c r="K3" s="6" t="s">
        <v>303</v>
      </c>
      <c r="L3" s="3">
        <v>12</v>
      </c>
      <c r="M3" s="6">
        <v>2</v>
      </c>
      <c r="N3" s="108" t="s">
        <v>304</v>
      </c>
      <c r="O3" s="3"/>
      <c r="P3" s="3" t="s">
        <v>399</v>
      </c>
      <c r="Q3" s="52"/>
      <c r="R3" s="52"/>
      <c r="S3" s="6"/>
      <c r="T3" s="77" t="s">
        <v>401</v>
      </c>
      <c r="U3" s="77"/>
      <c r="V3" s="78" t="s">
        <v>402</v>
      </c>
      <c r="W3" s="89"/>
      <c r="X3" s="78"/>
      <c r="Y3" s="207"/>
      <c r="Z3" s="86" t="s">
        <v>398</v>
      </c>
      <c r="AA3" s="26" t="s">
        <v>383</v>
      </c>
      <c r="AB3" s="84"/>
      <c r="AC3" s="91">
        <v>473</v>
      </c>
      <c r="AD3" s="91">
        <v>5600</v>
      </c>
      <c r="AE3" s="92" t="s">
        <v>335</v>
      </c>
      <c r="AF3" s="92" t="s">
        <v>335</v>
      </c>
      <c r="AG3" s="92" t="s">
        <v>324</v>
      </c>
      <c r="AH3" s="34">
        <v>450</v>
      </c>
      <c r="AI3"/>
      <c r="AJ3"/>
      <c r="AK3" s="34"/>
      <c r="AL3" s="2"/>
      <c r="AM3"/>
      <c r="AN3" s="2"/>
      <c r="AO3" s="94">
        <v>66</v>
      </c>
      <c r="AP3" s="14">
        <v>25.8</v>
      </c>
      <c r="AQ3" s="43">
        <v>7.33</v>
      </c>
      <c r="AR3" s="15">
        <f t="shared" ref="AR3:AR44" si="1">AO3+AP3+AQ3</f>
        <v>99.13</v>
      </c>
      <c r="AS3" s="16">
        <f t="shared" ref="AS3:AS44" si="2">AO3/AP3</f>
        <v>2.558139534883721</v>
      </c>
      <c r="AT3" s="17">
        <f t="shared" ref="AT3:AT44" si="3">AO3/AP3*AQ3</f>
        <v>18.751162790697677</v>
      </c>
      <c r="AU3" s="18">
        <f t="shared" ref="AU3:AU44" si="4">AO3/(AP3+AQ3)</f>
        <v>1.992152127980682</v>
      </c>
      <c r="AV3" s="19">
        <v>60.3504</v>
      </c>
      <c r="AW3" s="19">
        <f>95-AY3</f>
        <v>91.44</v>
      </c>
      <c r="AX3" s="20">
        <v>2.3496000000000001</v>
      </c>
      <c r="AY3" s="19">
        <v>3.56</v>
      </c>
      <c r="AZ3" s="2" t="s">
        <v>305</v>
      </c>
      <c r="BA3" s="64">
        <v>30.5</v>
      </c>
      <c r="BB3" s="26" t="s">
        <v>305</v>
      </c>
      <c r="BC3" s="22">
        <v>6.9000000000000006E-2</v>
      </c>
      <c r="BD3" s="22"/>
      <c r="BE3" s="19"/>
      <c r="BF3" s="19"/>
      <c r="BG3" s="19"/>
      <c r="BH3" s="19"/>
      <c r="BI3" s="23">
        <v>0.34</v>
      </c>
      <c r="BJ3" s="19">
        <v>41.2</v>
      </c>
      <c r="BK3" s="2">
        <v>58.7</v>
      </c>
      <c r="BL3" s="24">
        <f t="shared" ref="BL3:BL44" si="5">BJ3/BK3</f>
        <v>0.7018739352640545</v>
      </c>
      <c r="BM3" s="25">
        <v>0.69</v>
      </c>
      <c r="BN3" s="22">
        <f t="shared" ref="BN3:BN44" si="6">BM3*100/AO3</f>
        <v>1.0454545454545454</v>
      </c>
      <c r="BO3" s="2" t="s">
        <v>305</v>
      </c>
      <c r="BP3" s="2">
        <v>69.400000000000006</v>
      </c>
      <c r="BQ3" s="26">
        <v>74.2</v>
      </c>
      <c r="BR3" s="36"/>
      <c r="BS3" s="22">
        <f t="shared" ref="BS3:BS44" si="7">BX3+BZ3</f>
        <v>40.9</v>
      </c>
      <c r="BT3" s="37">
        <v>83.4</v>
      </c>
      <c r="BU3" s="37">
        <v>7203</v>
      </c>
      <c r="BV3" s="22">
        <f t="shared" ref="BV3:BV44" si="8">100-BT3</f>
        <v>16.599999999999994</v>
      </c>
      <c r="BW3" s="97">
        <f t="shared" ref="BW3:BW44" si="9">BY3+CA3+CC3</f>
        <v>25.619399999999999</v>
      </c>
      <c r="BX3" s="37">
        <v>20.2</v>
      </c>
      <c r="BY3" s="13">
        <f t="shared" ref="BY3:BY44" si="10">BX3*AP3/100</f>
        <v>5.2115999999999998</v>
      </c>
      <c r="BZ3" s="37">
        <v>20.7</v>
      </c>
      <c r="CA3" s="13">
        <f t="shared" ref="CA3:CA44" si="11">BZ3*AP3/100</f>
        <v>5.3405999999999993</v>
      </c>
      <c r="CB3" s="37">
        <v>58.4</v>
      </c>
      <c r="CC3" s="13">
        <f t="shared" ref="CC3:CC44" si="12">CB3*AP3/100</f>
        <v>15.0672</v>
      </c>
      <c r="CD3" s="13">
        <v>2.0699999999999998</v>
      </c>
      <c r="CE3" s="54">
        <v>97.5</v>
      </c>
      <c r="CF3" s="54">
        <v>5785</v>
      </c>
      <c r="CG3" s="54">
        <v>85.3</v>
      </c>
      <c r="CH3" s="54">
        <v>4088</v>
      </c>
      <c r="CI3" s="54">
        <v>41.3</v>
      </c>
      <c r="CJ3" s="54">
        <v>62</v>
      </c>
      <c r="CK3" s="54">
        <v>3395</v>
      </c>
      <c r="CL3" s="19">
        <f t="shared" ref="CL3:CL44" si="13">BX3/BZ3</f>
        <v>0.97584541062801933</v>
      </c>
      <c r="CM3" s="2"/>
      <c r="CN3" s="84"/>
      <c r="CO3" s="27"/>
      <c r="CP3" s="7"/>
      <c r="CQ3" s="7"/>
      <c r="CR3" s="7"/>
      <c r="CS3" s="7"/>
      <c r="CT3" s="7"/>
      <c r="CU3" s="7"/>
      <c r="CV3" s="39"/>
      <c r="CW3" s="10"/>
      <c r="CX3" s="2"/>
      <c r="CY3" s="2"/>
      <c r="CZ3" s="2"/>
      <c r="DA3" s="29"/>
      <c r="DB3" s="56" t="s">
        <v>131</v>
      </c>
      <c r="DC3" s="67"/>
      <c r="DD3" s="74" t="s">
        <v>404</v>
      </c>
      <c r="DE3" s="84"/>
      <c r="DF3" s="84"/>
      <c r="DG3" s="84"/>
      <c r="DH3" s="84"/>
      <c r="DI3" s="3" t="s">
        <v>308</v>
      </c>
      <c r="DJ3" s="61" t="s">
        <v>324</v>
      </c>
      <c r="DK3" s="30">
        <v>2</v>
      </c>
      <c r="DL3" s="179" t="s">
        <v>311</v>
      </c>
      <c r="DM3" s="179" t="s">
        <v>648</v>
      </c>
      <c r="DN3" s="66"/>
      <c r="DO3" s="66"/>
      <c r="DP3" s="66"/>
      <c r="DQ3" s="66"/>
      <c r="DR3" s="298" t="s">
        <v>304</v>
      </c>
      <c r="DS3" s="178" t="s">
        <v>304</v>
      </c>
      <c r="DT3" s="178">
        <v>522</v>
      </c>
      <c r="DU3" s="178">
        <v>6.9</v>
      </c>
      <c r="DV3" s="178">
        <v>93.1</v>
      </c>
      <c r="DW3" s="178" t="s">
        <v>304</v>
      </c>
      <c r="DX3" s="178" t="s">
        <v>304</v>
      </c>
      <c r="DY3" s="178" t="s">
        <v>304</v>
      </c>
      <c r="DZ3" s="178" t="s">
        <v>304</v>
      </c>
      <c r="EA3" s="178">
        <v>0</v>
      </c>
      <c r="EB3" s="178" t="s">
        <v>379</v>
      </c>
      <c r="EC3" s="105"/>
      <c r="ED3" s="105"/>
      <c r="EE3" s="105"/>
      <c r="EF3" s="239">
        <v>20</v>
      </c>
      <c r="EG3" s="105"/>
      <c r="EH3" s="239">
        <v>161</v>
      </c>
      <c r="EI3" s="239">
        <v>60</v>
      </c>
      <c r="EJ3" s="240">
        <f>EI3/(EH3*EH3*0.01*0.01)</f>
        <v>23.147255121330197</v>
      </c>
      <c r="EK3" s="105">
        <v>2</v>
      </c>
      <c r="EL3" s="333" t="s">
        <v>878</v>
      </c>
      <c r="EM3" s="179">
        <v>1</v>
      </c>
      <c r="EN3" s="179" t="s">
        <v>546</v>
      </c>
      <c r="EO3" s="179">
        <v>0</v>
      </c>
      <c r="EP3" s="241" t="s">
        <v>596</v>
      </c>
      <c r="EQ3" s="268">
        <v>44008</v>
      </c>
      <c r="ER3" s="274">
        <v>12285</v>
      </c>
      <c r="ES3" s="273">
        <v>75</v>
      </c>
      <c r="ET3" s="273">
        <v>9426</v>
      </c>
      <c r="EU3" s="273">
        <v>4000</v>
      </c>
      <c r="EV3" s="273">
        <v>40560</v>
      </c>
      <c r="EW3" s="273">
        <v>3574</v>
      </c>
      <c r="EX3" s="247">
        <f t="shared" ref="EX3:EX44" si="14">EW3/EU3*EV3/ES3</f>
        <v>483.20480000000003</v>
      </c>
      <c r="EY3" s="247">
        <f t="shared" ref="EY3:EY44" si="15">L3*EX3</f>
        <v>5798.4576000000006</v>
      </c>
      <c r="EZ3" s="248"/>
      <c r="FA3" s="248"/>
      <c r="FB3" s="248"/>
      <c r="FC3" s="248"/>
      <c r="FD3" s="249"/>
      <c r="FE3" s="249"/>
      <c r="FF3" s="249"/>
      <c r="FG3" s="250"/>
      <c r="FH3" s="251"/>
      <c r="FI3" s="251"/>
      <c r="FJ3" s="252"/>
      <c r="FK3" s="253"/>
      <c r="FL3" s="254"/>
      <c r="FM3" s="255"/>
      <c r="FN3" s="256">
        <f t="shared" ref="FN3:FN44" si="16">AC3/1000</f>
        <v>0.47299999999999998</v>
      </c>
      <c r="FO3" s="254"/>
      <c r="FP3" s="257">
        <f t="shared" ref="FP3:FP44" si="17">EW3*100/ET3</f>
        <v>37.916401442817737</v>
      </c>
      <c r="FQ3" s="258">
        <f t="shared" ref="FQ3:FQ44" si="18">EX3/1000</f>
        <v>0.48320480000000005</v>
      </c>
      <c r="FR3" s="254"/>
      <c r="FS3" s="259" t="s">
        <v>304</v>
      </c>
      <c r="FT3" s="259" t="s">
        <v>547</v>
      </c>
      <c r="FU3" s="259" t="s">
        <v>630</v>
      </c>
      <c r="FV3" s="178">
        <v>0</v>
      </c>
      <c r="FW3" s="260" t="s">
        <v>544</v>
      </c>
      <c r="FX3" s="178">
        <v>1</v>
      </c>
      <c r="FY3" s="259" t="s">
        <v>597</v>
      </c>
      <c r="FZ3" s="178">
        <v>0</v>
      </c>
      <c r="GA3" s="277">
        <v>0</v>
      </c>
      <c r="GB3" s="277">
        <v>0</v>
      </c>
      <c r="GC3" s="277"/>
      <c r="GD3" s="278" t="s">
        <v>598</v>
      </c>
      <c r="GE3" s="262" t="s">
        <v>549</v>
      </c>
      <c r="GF3" s="259" t="s">
        <v>599</v>
      </c>
      <c r="GG3" s="60" t="s">
        <v>744</v>
      </c>
      <c r="GH3" s="188" t="s">
        <v>673</v>
      </c>
      <c r="GI3" s="193" t="s">
        <v>677</v>
      </c>
      <c r="GJ3" s="28">
        <v>3</v>
      </c>
      <c r="GK3" s="238">
        <v>0</v>
      </c>
      <c r="GL3" s="238">
        <v>0</v>
      </c>
      <c r="GM3" s="238">
        <v>1066.6300000000001</v>
      </c>
      <c r="GN3" s="238">
        <v>0</v>
      </c>
      <c r="GO3" s="238">
        <v>0</v>
      </c>
      <c r="GP3" s="238">
        <v>0</v>
      </c>
      <c r="GQ3" s="238">
        <v>14082.1</v>
      </c>
      <c r="GR3" s="238">
        <v>0</v>
      </c>
      <c r="GS3" s="238">
        <v>597.9</v>
      </c>
      <c r="GT3" s="238">
        <v>136.65</v>
      </c>
      <c r="GU3" s="238">
        <v>11.18</v>
      </c>
      <c r="GV3" s="238">
        <v>0</v>
      </c>
      <c r="GW3" s="238">
        <v>1004.56</v>
      </c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</row>
    <row r="4" spans="1:16359">
      <c r="A4" s="2">
        <v>42</v>
      </c>
      <c r="B4" s="2">
        <f>COUNTIFS($D$3:D4,D4,$F$3:F4,F4)</f>
        <v>1</v>
      </c>
      <c r="C4" s="47">
        <v>12333</v>
      </c>
      <c r="D4" s="70" t="s">
        <v>405</v>
      </c>
      <c r="E4" s="30" t="s">
        <v>327</v>
      </c>
      <c r="F4" s="6">
        <v>8103065355</v>
      </c>
      <c r="G4" s="3">
        <f t="shared" si="0"/>
        <v>39</v>
      </c>
      <c r="H4" s="6" t="s">
        <v>406</v>
      </c>
      <c r="I4" s="72" t="s">
        <v>341</v>
      </c>
      <c r="J4" s="51" t="s">
        <v>323</v>
      </c>
      <c r="K4" s="6" t="s">
        <v>303</v>
      </c>
      <c r="L4" s="3">
        <v>12</v>
      </c>
      <c r="M4" s="6" t="s">
        <v>360</v>
      </c>
      <c r="N4" s="108" t="s">
        <v>304</v>
      </c>
      <c r="O4" s="3"/>
      <c r="P4" s="3" t="s">
        <v>399</v>
      </c>
      <c r="Q4" s="52"/>
      <c r="R4" s="52"/>
      <c r="S4" s="6"/>
      <c r="T4" s="77" t="s">
        <v>401</v>
      </c>
      <c r="U4" s="77"/>
      <c r="V4" s="78" t="s">
        <v>402</v>
      </c>
      <c r="W4" s="89"/>
      <c r="X4" s="78"/>
      <c r="Y4" s="207"/>
      <c r="Z4" s="86"/>
      <c r="AA4" s="26" t="s">
        <v>382</v>
      </c>
      <c r="AB4" s="84"/>
      <c r="AC4" s="91">
        <v>3187</v>
      </c>
      <c r="AD4" s="91">
        <v>38000</v>
      </c>
      <c r="AE4" s="92">
        <v>3</v>
      </c>
      <c r="AF4" s="92">
        <v>3000</v>
      </c>
      <c r="AG4" s="92" t="s">
        <v>324</v>
      </c>
      <c r="AH4" s="34">
        <v>4000</v>
      </c>
      <c r="AI4"/>
      <c r="AJ4"/>
      <c r="AM4"/>
      <c r="AO4" s="48">
        <v>0.54</v>
      </c>
      <c r="AP4" s="14">
        <v>15.5</v>
      </c>
      <c r="AQ4" s="43">
        <v>83.9</v>
      </c>
      <c r="AR4" s="15">
        <f t="shared" si="1"/>
        <v>99.94</v>
      </c>
      <c r="AS4" s="16">
        <f t="shared" si="2"/>
        <v>3.4838709677419359E-2</v>
      </c>
      <c r="AT4" s="17">
        <f t="shared" si="3"/>
        <v>2.9229677419354845</v>
      </c>
      <c r="AU4" s="18">
        <f t="shared" si="4"/>
        <v>5.4325955734406441E-3</v>
      </c>
      <c r="AV4" s="20">
        <v>0.48475800000000002</v>
      </c>
      <c r="AW4" s="19">
        <f>95-AY4</f>
        <v>89.77</v>
      </c>
      <c r="AX4" s="20">
        <v>2.8242000000000003E-2</v>
      </c>
      <c r="AY4" s="19">
        <v>5.23</v>
      </c>
      <c r="AZ4" s="2" t="s">
        <v>305</v>
      </c>
      <c r="BA4" s="64">
        <v>37</v>
      </c>
      <c r="BB4" s="26" t="s">
        <v>305</v>
      </c>
      <c r="BC4" s="22">
        <v>0.3</v>
      </c>
      <c r="BD4" s="22"/>
      <c r="BE4" s="19"/>
      <c r="BF4" s="19"/>
      <c r="BG4" s="19"/>
      <c r="BH4" s="19"/>
      <c r="BI4" s="23">
        <v>7.9000000000000001E-2</v>
      </c>
      <c r="BJ4" s="19">
        <v>74.8</v>
      </c>
      <c r="BK4" s="2">
        <v>25.2</v>
      </c>
      <c r="BL4" s="44">
        <f t="shared" si="5"/>
        <v>2.9682539682539684</v>
      </c>
      <c r="BM4" s="25">
        <v>1.0999999999999999E-2</v>
      </c>
      <c r="BN4" s="22">
        <f t="shared" si="6"/>
        <v>2.0370370370370368</v>
      </c>
      <c r="BO4" s="2" t="s">
        <v>305</v>
      </c>
      <c r="BP4" s="2">
        <v>19.3</v>
      </c>
      <c r="BQ4" s="26">
        <v>32.299999999999997</v>
      </c>
      <c r="BS4" s="22">
        <f t="shared" si="7"/>
        <v>96.4</v>
      </c>
      <c r="BT4" s="37">
        <v>98.9</v>
      </c>
      <c r="BU4" s="37">
        <v>12578</v>
      </c>
      <c r="BV4" s="22">
        <f t="shared" si="8"/>
        <v>1.0999999999999943</v>
      </c>
      <c r="BW4" s="97">
        <f t="shared" si="9"/>
        <v>15.467449999999998</v>
      </c>
      <c r="BX4" s="37">
        <v>43.9</v>
      </c>
      <c r="BY4" s="13">
        <f t="shared" si="10"/>
        <v>6.8044999999999991</v>
      </c>
      <c r="BZ4" s="37">
        <v>52.5</v>
      </c>
      <c r="CA4" s="13">
        <f t="shared" si="11"/>
        <v>8.1374999999999993</v>
      </c>
      <c r="CB4" s="37">
        <v>3.39</v>
      </c>
      <c r="CC4" s="13">
        <f t="shared" si="12"/>
        <v>0.52544999999999997</v>
      </c>
      <c r="CD4" s="13">
        <v>1.2999999999999999E-2</v>
      </c>
      <c r="CE4" s="54">
        <v>99</v>
      </c>
      <c r="CF4" s="54">
        <v>4465</v>
      </c>
      <c r="CG4" s="54">
        <v>97.8</v>
      </c>
      <c r="CH4" s="54">
        <v>3742</v>
      </c>
      <c r="CI4" s="54">
        <v>81.099999999999994</v>
      </c>
      <c r="CJ4" s="54">
        <v>97.6</v>
      </c>
      <c r="CK4" s="54">
        <v>4001</v>
      </c>
      <c r="CL4" s="19">
        <f t="shared" si="13"/>
        <v>0.83619047619047615</v>
      </c>
      <c r="CN4" s="84"/>
      <c r="DB4" s="56" t="s">
        <v>306</v>
      </c>
      <c r="DC4" s="67"/>
      <c r="DD4" s="74" t="s">
        <v>397</v>
      </c>
      <c r="DE4" s="84"/>
      <c r="DF4" s="84"/>
      <c r="DG4" s="84"/>
      <c r="DH4" s="84"/>
      <c r="DI4" s="3" t="s">
        <v>307</v>
      </c>
      <c r="DJ4" s="61" t="s">
        <v>324</v>
      </c>
      <c r="DK4" s="30">
        <v>2</v>
      </c>
      <c r="DL4" s="326" t="s">
        <v>311</v>
      </c>
      <c r="DM4" s="179" t="s">
        <v>341</v>
      </c>
      <c r="DN4" s="66"/>
      <c r="DO4" s="66"/>
      <c r="DP4" s="66"/>
      <c r="DQ4" s="66"/>
      <c r="DR4" s="298" t="s">
        <v>304</v>
      </c>
      <c r="DS4" s="178" t="s">
        <v>304</v>
      </c>
      <c r="DT4" s="178">
        <v>4062</v>
      </c>
      <c r="DU4" s="178">
        <v>63.9</v>
      </c>
      <c r="DV4" s="178">
        <v>36.1</v>
      </c>
      <c r="DW4" s="178" t="s">
        <v>304</v>
      </c>
      <c r="DX4" s="178" t="s">
        <v>304</v>
      </c>
      <c r="DY4" s="178" t="s">
        <v>304</v>
      </c>
      <c r="DZ4" s="178" t="s">
        <v>304</v>
      </c>
      <c r="EA4" s="178">
        <v>0</v>
      </c>
      <c r="EB4" s="178" t="s">
        <v>379</v>
      </c>
      <c r="EC4" s="105"/>
      <c r="ED4" s="105"/>
      <c r="EE4" s="105"/>
      <c r="EF4" s="239">
        <v>18</v>
      </c>
      <c r="EG4" s="105"/>
      <c r="EH4" s="239" t="s">
        <v>544</v>
      </c>
      <c r="EI4" s="239" t="s">
        <v>544</v>
      </c>
      <c r="EJ4" s="240" t="s">
        <v>544</v>
      </c>
      <c r="EK4" s="105">
        <v>2</v>
      </c>
      <c r="EL4" s="105" t="s">
        <v>836</v>
      </c>
      <c r="EM4" s="326">
        <v>1</v>
      </c>
      <c r="EN4" s="179" t="s">
        <v>546</v>
      </c>
      <c r="EO4" s="179">
        <v>1</v>
      </c>
      <c r="EP4" s="241">
        <v>0</v>
      </c>
      <c r="EQ4" s="179">
        <v>0</v>
      </c>
      <c r="ER4" s="274">
        <v>12333</v>
      </c>
      <c r="ES4" s="273">
        <v>75</v>
      </c>
      <c r="ET4" s="273">
        <v>27459</v>
      </c>
      <c r="EU4" s="273">
        <v>4000</v>
      </c>
      <c r="EV4" s="273">
        <v>40560</v>
      </c>
      <c r="EW4" s="273">
        <v>23893</v>
      </c>
      <c r="EX4" s="247">
        <f t="shared" si="14"/>
        <v>3230.3336000000004</v>
      </c>
      <c r="EY4" s="247">
        <f t="shared" si="15"/>
        <v>38764.003200000006</v>
      </c>
      <c r="EZ4" s="248"/>
      <c r="FA4" s="248"/>
      <c r="FB4" s="248"/>
      <c r="FC4" s="248"/>
      <c r="FD4" s="249"/>
      <c r="FE4" s="249"/>
      <c r="FF4" s="249"/>
      <c r="FG4" s="250"/>
      <c r="FH4" s="251"/>
      <c r="FI4" s="251"/>
      <c r="FJ4" s="252"/>
      <c r="FK4" s="253"/>
      <c r="FL4" s="254"/>
      <c r="FM4" s="255"/>
      <c r="FN4" s="256">
        <f t="shared" si="16"/>
        <v>3.1869999999999998</v>
      </c>
      <c r="FO4" s="254"/>
      <c r="FP4" s="257">
        <f t="shared" si="17"/>
        <v>87.013365381113658</v>
      </c>
      <c r="FQ4" s="258">
        <f t="shared" si="18"/>
        <v>3.2303336000000002</v>
      </c>
      <c r="FR4" s="254"/>
      <c r="FS4" s="262" t="s">
        <v>304</v>
      </c>
      <c r="FT4" s="259" t="s">
        <v>617</v>
      </c>
      <c r="FU4" s="262" t="s">
        <v>304</v>
      </c>
      <c r="FV4" s="178">
        <v>0</v>
      </c>
      <c r="FW4" s="266" t="s">
        <v>544</v>
      </c>
      <c r="FX4" s="178">
        <v>1</v>
      </c>
      <c r="FY4" s="262" t="s">
        <v>551</v>
      </c>
      <c r="FZ4" s="178">
        <v>0</v>
      </c>
      <c r="GA4" s="277">
        <v>0</v>
      </c>
      <c r="GB4" s="277">
        <v>0</v>
      </c>
      <c r="GC4" s="277">
        <v>1</v>
      </c>
      <c r="GD4" s="279">
        <v>43868</v>
      </c>
      <c r="GE4" s="262" t="s">
        <v>549</v>
      </c>
      <c r="GF4" s="262" t="s">
        <v>567</v>
      </c>
      <c r="GG4" s="60" t="s">
        <v>744</v>
      </c>
      <c r="GH4" s="188"/>
      <c r="GI4" s="195" t="s">
        <v>675</v>
      </c>
      <c r="GJ4" s="192">
        <v>1</v>
      </c>
      <c r="GK4" s="238">
        <v>3.4</v>
      </c>
      <c r="GL4" s="238">
        <v>0</v>
      </c>
      <c r="GM4" s="238">
        <v>30336.58</v>
      </c>
      <c r="GN4" s="238">
        <v>0</v>
      </c>
      <c r="GO4" s="238">
        <v>4.28</v>
      </c>
      <c r="GP4" s="238">
        <v>0</v>
      </c>
      <c r="GQ4" s="238">
        <v>308492</v>
      </c>
      <c r="GR4" s="238">
        <v>61.52</v>
      </c>
      <c r="GS4" s="238">
        <v>1120.8</v>
      </c>
      <c r="GT4" s="238">
        <v>419.69</v>
      </c>
      <c r="GU4" s="238">
        <v>0</v>
      </c>
      <c r="GV4" s="238">
        <v>0</v>
      </c>
      <c r="GW4" s="238">
        <v>56.23</v>
      </c>
      <c r="IQ4" s="175"/>
      <c r="IR4" s="175"/>
      <c r="IS4" s="175"/>
      <c r="IT4" s="175"/>
      <c r="IU4" s="175"/>
      <c r="IV4" s="175"/>
      <c r="IW4" s="175"/>
      <c r="IX4" s="175"/>
      <c r="IY4" s="175"/>
      <c r="IZ4" s="175"/>
      <c r="JA4" s="175"/>
      <c r="JB4" s="175"/>
      <c r="JC4" s="175"/>
      <c r="JD4" s="175"/>
      <c r="JE4" s="175"/>
      <c r="JF4" s="175"/>
      <c r="JG4" s="175"/>
      <c r="JH4" s="175"/>
      <c r="JI4" s="175"/>
      <c r="JJ4" s="175"/>
      <c r="JK4" s="175"/>
      <c r="JL4" s="175"/>
      <c r="JM4" s="175"/>
      <c r="JN4" s="175"/>
      <c r="JO4" s="175"/>
      <c r="JP4" s="175"/>
      <c r="JQ4" s="175"/>
      <c r="JR4" s="175"/>
      <c r="JS4" s="175"/>
      <c r="JT4" s="175"/>
      <c r="JU4" s="175"/>
      <c r="JV4" s="175"/>
      <c r="JW4" s="175"/>
      <c r="JX4" s="175"/>
      <c r="JY4" s="175"/>
      <c r="JZ4" s="175"/>
      <c r="KA4" s="175"/>
      <c r="KB4" s="175"/>
      <c r="KC4" s="175"/>
      <c r="KD4" s="175"/>
      <c r="KE4" s="175"/>
      <c r="KF4" s="175"/>
      <c r="KG4" s="175"/>
      <c r="KH4" s="175"/>
      <c r="KI4" s="175"/>
      <c r="KJ4" s="175"/>
      <c r="KK4" s="175"/>
      <c r="KL4" s="175"/>
      <c r="KM4" s="175"/>
      <c r="KN4" s="175"/>
      <c r="KO4" s="175"/>
      <c r="KP4" s="175"/>
      <c r="KQ4" s="175"/>
      <c r="KR4" s="175"/>
      <c r="KS4" s="175"/>
      <c r="KT4" s="175"/>
      <c r="KU4" s="175"/>
      <c r="KV4" s="175"/>
      <c r="KW4" s="175"/>
      <c r="KX4" s="175"/>
      <c r="KY4" s="175"/>
      <c r="KZ4" s="175"/>
      <c r="LA4" s="175"/>
      <c r="LB4" s="175"/>
      <c r="LC4" s="175"/>
      <c r="LD4" s="175"/>
      <c r="LE4" s="175"/>
      <c r="LF4" s="175"/>
      <c r="LG4" s="175"/>
      <c r="LH4" s="175"/>
      <c r="LI4" s="175"/>
      <c r="LJ4" s="175"/>
      <c r="LK4" s="175"/>
      <c r="LL4" s="175"/>
      <c r="LM4" s="175"/>
      <c r="LN4" s="175"/>
      <c r="LO4" s="175"/>
      <c r="LP4" s="175"/>
      <c r="LQ4" s="175"/>
      <c r="LR4" s="175"/>
      <c r="LS4" s="175"/>
      <c r="LT4" s="175"/>
      <c r="LU4" s="175"/>
      <c r="LV4" s="175"/>
      <c r="LW4" s="175"/>
      <c r="LX4" s="175"/>
      <c r="LY4" s="175"/>
      <c r="LZ4" s="175"/>
      <c r="MA4" s="175"/>
      <c r="MB4" s="175"/>
      <c r="MC4" s="175"/>
      <c r="MD4" s="175"/>
      <c r="ME4" s="175"/>
      <c r="MF4" s="175"/>
      <c r="MG4" s="175"/>
      <c r="MH4" s="175"/>
      <c r="MI4" s="175"/>
      <c r="MJ4" s="175"/>
      <c r="MK4" s="175"/>
      <c r="ML4" s="175"/>
      <c r="MM4" s="175"/>
      <c r="MN4" s="175"/>
      <c r="MO4" s="175"/>
      <c r="MP4" s="175"/>
      <c r="MQ4" s="175"/>
      <c r="MR4" s="175"/>
      <c r="MS4" s="175"/>
      <c r="MT4" s="175"/>
      <c r="MU4" s="175"/>
      <c r="MV4" s="175"/>
      <c r="MW4" s="175"/>
      <c r="MX4" s="175"/>
      <c r="MY4" s="175"/>
      <c r="MZ4" s="175"/>
      <c r="NA4" s="175"/>
      <c r="NB4" s="175"/>
      <c r="NC4" s="175"/>
      <c r="ND4" s="175"/>
      <c r="NE4" s="175"/>
      <c r="NF4" s="175"/>
      <c r="NG4" s="175"/>
      <c r="NH4" s="175"/>
      <c r="NI4" s="175"/>
      <c r="NJ4" s="175"/>
      <c r="NK4" s="175"/>
      <c r="NL4" s="175"/>
      <c r="NM4" s="175"/>
      <c r="NN4" s="175"/>
      <c r="NO4" s="175"/>
      <c r="NP4" s="175"/>
      <c r="NQ4" s="175"/>
      <c r="NR4" s="175"/>
      <c r="NS4" s="175"/>
      <c r="NT4" s="175"/>
      <c r="NU4" s="175"/>
      <c r="NV4" s="175"/>
      <c r="NW4" s="175"/>
      <c r="NX4" s="175"/>
      <c r="NY4" s="175"/>
      <c r="NZ4" s="175"/>
      <c r="OA4" s="175"/>
      <c r="OB4" s="175"/>
      <c r="OC4" s="175"/>
      <c r="OD4" s="175"/>
      <c r="OE4" s="175"/>
      <c r="OF4" s="175"/>
      <c r="OG4" s="175"/>
      <c r="OH4" s="175"/>
      <c r="OI4" s="175"/>
      <c r="OJ4" s="175"/>
      <c r="OK4" s="175"/>
      <c r="OL4" s="175"/>
      <c r="OM4" s="175"/>
      <c r="ON4" s="175"/>
      <c r="OO4" s="175"/>
      <c r="OP4" s="175"/>
      <c r="OQ4" s="175"/>
      <c r="OR4" s="175"/>
      <c r="OS4" s="175"/>
      <c r="OT4" s="175"/>
      <c r="OU4" s="175"/>
      <c r="OV4" s="175"/>
      <c r="OW4" s="175"/>
      <c r="OX4" s="175"/>
      <c r="OY4" s="175"/>
      <c r="OZ4" s="175"/>
      <c r="PA4" s="175"/>
      <c r="PB4" s="175"/>
      <c r="PC4" s="175"/>
      <c r="PD4" s="175"/>
      <c r="PE4" s="175"/>
      <c r="PF4" s="175"/>
      <c r="PG4" s="175"/>
      <c r="PH4" s="175"/>
      <c r="PI4" s="175"/>
      <c r="PJ4" s="175"/>
      <c r="PK4" s="175"/>
      <c r="PL4" s="175"/>
      <c r="PM4" s="175"/>
      <c r="PN4" s="175"/>
      <c r="PO4" s="175"/>
      <c r="PP4" s="175"/>
      <c r="PQ4" s="175"/>
      <c r="PR4" s="175"/>
      <c r="PS4" s="175"/>
      <c r="PT4" s="175"/>
      <c r="PU4" s="175"/>
      <c r="PV4" s="175"/>
      <c r="PW4" s="175"/>
      <c r="PX4" s="175"/>
      <c r="PY4" s="175"/>
      <c r="PZ4" s="175"/>
      <c r="QA4" s="175"/>
      <c r="QB4" s="175"/>
      <c r="QC4" s="175"/>
      <c r="QD4" s="175"/>
      <c r="QE4" s="175"/>
      <c r="QF4" s="175"/>
      <c r="QG4" s="175"/>
      <c r="QH4" s="175"/>
      <c r="QI4" s="175"/>
      <c r="QJ4" s="175"/>
      <c r="QK4" s="175"/>
      <c r="QL4" s="175"/>
      <c r="QM4" s="175"/>
      <c r="QN4" s="175"/>
      <c r="QO4" s="175"/>
      <c r="QP4" s="175"/>
      <c r="QQ4" s="175"/>
      <c r="QR4" s="175"/>
      <c r="QS4" s="175"/>
      <c r="QT4" s="175"/>
      <c r="QU4" s="175"/>
      <c r="QV4" s="175"/>
      <c r="QW4" s="175"/>
      <c r="QX4" s="175"/>
      <c r="QY4" s="175"/>
      <c r="QZ4" s="175"/>
      <c r="RA4" s="175"/>
      <c r="RB4" s="175"/>
      <c r="RC4" s="175"/>
      <c r="RD4" s="175"/>
      <c r="RE4" s="175"/>
      <c r="RF4" s="175"/>
      <c r="RG4" s="175"/>
      <c r="RH4" s="175"/>
      <c r="RI4" s="175"/>
      <c r="RJ4" s="175"/>
      <c r="RK4" s="175"/>
      <c r="RL4" s="175"/>
      <c r="RM4" s="175"/>
      <c r="RN4" s="175"/>
      <c r="RO4" s="175"/>
      <c r="RP4" s="175"/>
      <c r="RQ4" s="175"/>
      <c r="RR4" s="175"/>
      <c r="RS4" s="175"/>
      <c r="RT4" s="175"/>
      <c r="RU4" s="175"/>
      <c r="RV4" s="175"/>
      <c r="RW4" s="175"/>
      <c r="RX4" s="175"/>
      <c r="RY4" s="175"/>
      <c r="RZ4" s="175"/>
      <c r="SA4" s="175"/>
      <c r="SB4" s="175"/>
      <c r="SC4" s="175"/>
      <c r="SD4" s="175"/>
      <c r="SE4" s="175"/>
      <c r="SF4" s="175"/>
      <c r="SG4" s="175"/>
      <c r="SH4" s="175"/>
      <c r="SI4" s="175"/>
      <c r="SJ4" s="175"/>
      <c r="SK4" s="175"/>
      <c r="SL4" s="175"/>
      <c r="SM4" s="175"/>
      <c r="SN4" s="175"/>
      <c r="SO4" s="175"/>
      <c r="SP4" s="175"/>
      <c r="SQ4" s="175"/>
      <c r="SR4" s="175"/>
      <c r="SS4" s="175"/>
      <c r="ST4" s="175"/>
      <c r="SU4" s="175"/>
      <c r="SV4" s="175"/>
      <c r="SW4" s="175"/>
      <c r="SX4" s="175"/>
      <c r="SY4" s="175"/>
      <c r="SZ4" s="175"/>
      <c r="TA4" s="175"/>
      <c r="TB4" s="175"/>
      <c r="TC4" s="175"/>
      <c r="TD4" s="175"/>
      <c r="TE4" s="175"/>
      <c r="TF4" s="175"/>
      <c r="TG4" s="175"/>
      <c r="TH4" s="175"/>
      <c r="TI4" s="175"/>
      <c r="TJ4" s="175"/>
      <c r="TK4" s="175"/>
      <c r="TL4" s="175"/>
      <c r="TM4" s="175"/>
      <c r="TN4" s="175"/>
      <c r="TO4" s="175"/>
      <c r="TP4" s="175"/>
      <c r="TQ4" s="175"/>
      <c r="TR4" s="175"/>
      <c r="TS4" s="175"/>
      <c r="TT4" s="175"/>
      <c r="TU4" s="175"/>
      <c r="TV4" s="175"/>
      <c r="TW4" s="175"/>
      <c r="TX4" s="175"/>
      <c r="TY4" s="175"/>
      <c r="TZ4" s="175"/>
      <c r="UA4" s="175"/>
      <c r="UB4" s="175"/>
      <c r="UC4" s="175"/>
      <c r="UD4" s="175"/>
      <c r="UE4" s="175"/>
      <c r="UF4" s="175"/>
      <c r="UG4" s="175"/>
      <c r="UH4" s="175"/>
      <c r="UI4" s="175"/>
      <c r="UJ4" s="175"/>
      <c r="UK4" s="175"/>
      <c r="UL4" s="175"/>
      <c r="UM4" s="175"/>
      <c r="UN4" s="175"/>
      <c r="UO4" s="175"/>
      <c r="UP4" s="175"/>
      <c r="UQ4" s="175"/>
      <c r="UR4" s="175"/>
      <c r="US4" s="175"/>
      <c r="UT4" s="175"/>
      <c r="UU4" s="175"/>
      <c r="UV4" s="175"/>
      <c r="UW4" s="175"/>
      <c r="UX4" s="175"/>
      <c r="UY4" s="175"/>
      <c r="UZ4" s="175"/>
      <c r="VA4" s="175"/>
      <c r="VB4" s="175"/>
      <c r="VC4" s="175"/>
      <c r="VD4" s="175"/>
      <c r="VE4" s="175"/>
      <c r="VF4" s="175"/>
      <c r="VG4" s="175"/>
      <c r="VH4" s="175"/>
      <c r="VI4" s="175"/>
      <c r="VJ4" s="175"/>
      <c r="VK4" s="175"/>
      <c r="VL4" s="175"/>
      <c r="VM4" s="175"/>
      <c r="VN4" s="175"/>
      <c r="VO4" s="175"/>
      <c r="VP4" s="175"/>
      <c r="VQ4" s="175"/>
      <c r="VR4" s="175"/>
      <c r="VS4" s="175"/>
      <c r="VT4" s="175"/>
      <c r="VU4" s="175"/>
      <c r="VV4" s="175"/>
      <c r="VW4" s="175"/>
      <c r="VX4" s="175"/>
      <c r="VY4" s="175"/>
      <c r="VZ4" s="175"/>
      <c r="WA4" s="175"/>
      <c r="WB4" s="175"/>
      <c r="WC4" s="175"/>
      <c r="WD4" s="175"/>
      <c r="WE4" s="175"/>
      <c r="WF4" s="175"/>
      <c r="WG4" s="175"/>
      <c r="WH4" s="175"/>
      <c r="WI4" s="175"/>
      <c r="WJ4" s="175"/>
      <c r="WK4" s="175"/>
      <c r="WL4" s="175"/>
      <c r="WM4" s="175"/>
      <c r="WN4" s="175"/>
      <c r="WO4" s="175"/>
      <c r="WP4" s="175"/>
      <c r="WQ4" s="175"/>
      <c r="WR4" s="175"/>
      <c r="WS4" s="175"/>
      <c r="WT4" s="175"/>
      <c r="WU4" s="175"/>
      <c r="WV4" s="175"/>
      <c r="WW4" s="175"/>
      <c r="WX4" s="175"/>
      <c r="WY4" s="175"/>
      <c r="WZ4" s="175"/>
      <c r="XA4" s="175"/>
      <c r="XB4" s="175"/>
      <c r="XC4" s="175"/>
      <c r="XD4" s="175"/>
      <c r="XE4" s="175"/>
      <c r="XF4" s="175"/>
      <c r="XG4" s="175"/>
      <c r="XH4" s="175"/>
      <c r="XI4" s="175"/>
      <c r="XJ4" s="175"/>
      <c r="XK4" s="175"/>
      <c r="XL4" s="175"/>
      <c r="XM4" s="175"/>
      <c r="XN4" s="175"/>
      <c r="XO4" s="175"/>
      <c r="XP4" s="175"/>
      <c r="XQ4" s="175"/>
      <c r="XR4" s="175"/>
      <c r="XS4" s="175"/>
      <c r="XT4" s="175"/>
      <c r="XU4" s="175"/>
      <c r="XV4" s="175"/>
      <c r="XW4" s="175"/>
      <c r="XX4" s="175"/>
      <c r="XY4" s="175"/>
      <c r="XZ4" s="175"/>
      <c r="YA4" s="175"/>
      <c r="YB4" s="175"/>
      <c r="YC4" s="175"/>
      <c r="YD4" s="175"/>
      <c r="YE4" s="175"/>
      <c r="YF4" s="175"/>
      <c r="YG4" s="175"/>
      <c r="YH4" s="175"/>
      <c r="YI4" s="175"/>
      <c r="YJ4" s="175"/>
      <c r="YK4" s="175"/>
      <c r="YL4" s="175"/>
      <c r="YM4" s="175"/>
      <c r="YN4" s="175"/>
      <c r="YO4" s="175"/>
      <c r="YP4" s="175"/>
      <c r="YQ4" s="175"/>
      <c r="YR4" s="175"/>
      <c r="YS4" s="175"/>
      <c r="YT4" s="175"/>
      <c r="YU4" s="175"/>
      <c r="YV4" s="175"/>
      <c r="YW4" s="175"/>
      <c r="YX4" s="175"/>
      <c r="YY4" s="175"/>
      <c r="YZ4" s="175"/>
      <c r="ZA4" s="175"/>
      <c r="ZB4" s="175"/>
      <c r="ZC4" s="175"/>
      <c r="ZD4" s="175"/>
      <c r="ZE4" s="175"/>
      <c r="ZF4" s="175"/>
      <c r="ZG4" s="175"/>
      <c r="ZH4" s="175"/>
      <c r="ZI4" s="175"/>
      <c r="ZJ4" s="175"/>
      <c r="ZK4" s="175"/>
      <c r="ZL4" s="175"/>
      <c r="ZM4" s="175"/>
      <c r="ZN4" s="175"/>
      <c r="ZO4" s="175"/>
      <c r="ZP4" s="175"/>
      <c r="ZQ4" s="175"/>
      <c r="ZR4" s="175"/>
      <c r="ZS4" s="175"/>
      <c r="ZT4" s="175"/>
      <c r="ZU4" s="175"/>
      <c r="ZV4" s="175"/>
      <c r="ZW4" s="175"/>
      <c r="ZX4" s="175"/>
      <c r="ZY4" s="175"/>
      <c r="ZZ4" s="175"/>
      <c r="AAA4" s="175"/>
      <c r="AAB4" s="175"/>
      <c r="AAC4" s="175"/>
      <c r="AAD4" s="175"/>
      <c r="AAE4" s="175"/>
      <c r="AAF4" s="175"/>
      <c r="AAG4" s="175"/>
      <c r="AAH4" s="175"/>
      <c r="AAI4" s="175"/>
      <c r="AAJ4" s="175"/>
      <c r="AAK4" s="175"/>
      <c r="AAL4" s="175"/>
      <c r="AAM4" s="175"/>
      <c r="AAN4" s="175"/>
      <c r="AAO4" s="175"/>
      <c r="AAP4" s="175"/>
      <c r="AAQ4" s="175"/>
      <c r="AAR4" s="175"/>
      <c r="AAS4" s="175"/>
      <c r="AAT4" s="175"/>
      <c r="AAU4" s="175"/>
      <c r="AAV4" s="175"/>
      <c r="AAW4" s="175"/>
      <c r="AAX4" s="175"/>
      <c r="AAY4" s="175"/>
      <c r="AAZ4" s="175"/>
      <c r="ABA4" s="175"/>
      <c r="ABB4" s="175"/>
      <c r="ABC4" s="175"/>
      <c r="ABD4" s="175"/>
      <c r="ABE4" s="175"/>
      <c r="ABF4" s="175"/>
      <c r="ABG4" s="175"/>
      <c r="ABH4" s="175"/>
      <c r="ABI4" s="175"/>
      <c r="ABJ4" s="175"/>
      <c r="ABK4" s="175"/>
      <c r="ABL4" s="175"/>
      <c r="ABM4" s="175"/>
      <c r="ABN4" s="175"/>
      <c r="ABO4" s="175"/>
      <c r="ABP4" s="175"/>
      <c r="ABQ4" s="175"/>
      <c r="ABR4" s="175"/>
      <c r="ABS4" s="175"/>
      <c r="ABT4" s="175"/>
      <c r="ABU4" s="175"/>
      <c r="ABV4" s="175"/>
      <c r="ABW4" s="175"/>
      <c r="ABX4" s="175"/>
      <c r="ABY4" s="175"/>
      <c r="ABZ4" s="175"/>
      <c r="ACA4" s="175"/>
      <c r="ACB4" s="175"/>
      <c r="ACC4" s="175"/>
      <c r="ACD4" s="175"/>
      <c r="ACE4" s="175"/>
      <c r="ACF4" s="175"/>
      <c r="ACG4" s="175"/>
      <c r="ACH4" s="175"/>
      <c r="ACI4" s="175"/>
      <c r="ACJ4" s="175"/>
      <c r="ACK4" s="175"/>
      <c r="ACL4" s="175"/>
      <c r="ACM4" s="175"/>
      <c r="ACN4" s="175"/>
      <c r="ACO4" s="175"/>
      <c r="ACP4" s="175"/>
      <c r="ACQ4" s="175"/>
      <c r="ACR4" s="175"/>
      <c r="ACS4" s="175"/>
      <c r="ACT4" s="175"/>
      <c r="ACU4" s="175"/>
      <c r="ACV4" s="175"/>
      <c r="ACW4" s="175"/>
      <c r="ACX4" s="175"/>
      <c r="ACY4" s="175"/>
      <c r="ACZ4" s="175"/>
      <c r="ADA4" s="175"/>
      <c r="ADB4" s="175"/>
      <c r="ADC4" s="175"/>
      <c r="ADD4" s="175"/>
      <c r="ADE4" s="175"/>
      <c r="ADF4" s="175"/>
      <c r="ADG4" s="175"/>
      <c r="ADH4" s="175"/>
      <c r="ADI4" s="175"/>
      <c r="ADJ4" s="175"/>
      <c r="ADK4" s="175"/>
      <c r="ADL4" s="175"/>
      <c r="ADM4" s="175"/>
      <c r="ADN4" s="175"/>
      <c r="ADO4" s="175"/>
      <c r="ADP4" s="175"/>
      <c r="ADQ4" s="175"/>
      <c r="ADR4" s="175"/>
      <c r="ADS4" s="175"/>
      <c r="ADT4" s="175"/>
      <c r="ADU4" s="175"/>
      <c r="ADV4" s="175"/>
      <c r="ADW4" s="175"/>
      <c r="ADX4" s="175"/>
      <c r="ADY4" s="175"/>
      <c r="ADZ4" s="175"/>
      <c r="AEA4" s="175"/>
      <c r="AEB4" s="175"/>
      <c r="AEC4" s="175"/>
      <c r="AED4" s="175"/>
      <c r="AEE4" s="175"/>
      <c r="AEF4" s="175"/>
      <c r="AEG4" s="175"/>
      <c r="AEH4" s="175"/>
      <c r="AEI4" s="175"/>
      <c r="AEJ4" s="175"/>
      <c r="AEK4" s="175"/>
      <c r="AEL4" s="175"/>
      <c r="AEM4" s="175"/>
      <c r="AEN4" s="175"/>
      <c r="AEO4" s="175"/>
      <c r="AEP4" s="175"/>
      <c r="AEQ4" s="175"/>
      <c r="AER4" s="175"/>
      <c r="AES4" s="175"/>
      <c r="AET4" s="175"/>
      <c r="AEU4" s="175"/>
      <c r="AEV4" s="175"/>
      <c r="AEW4" s="175"/>
      <c r="AEX4" s="175"/>
      <c r="AEY4" s="175"/>
      <c r="AEZ4" s="175"/>
      <c r="AFA4" s="175"/>
      <c r="AFB4" s="175"/>
      <c r="AFC4" s="175"/>
      <c r="AFD4" s="175"/>
      <c r="AFE4" s="175"/>
      <c r="AFF4" s="175"/>
      <c r="AFG4" s="175"/>
      <c r="AFH4" s="175"/>
      <c r="AFI4" s="175"/>
      <c r="AFJ4" s="175"/>
      <c r="AFK4" s="175"/>
      <c r="AFL4" s="175"/>
      <c r="AFM4" s="175"/>
      <c r="AFN4" s="175"/>
      <c r="AFO4" s="175"/>
      <c r="AFP4" s="175"/>
      <c r="AFQ4" s="175"/>
      <c r="AFR4" s="175"/>
      <c r="AFS4" s="175"/>
      <c r="AFT4" s="175"/>
      <c r="AFU4" s="175"/>
      <c r="AFV4" s="175"/>
      <c r="AFW4" s="175"/>
      <c r="AFX4" s="175"/>
      <c r="AFY4" s="175"/>
      <c r="AFZ4" s="175"/>
      <c r="AGA4" s="175"/>
      <c r="AGB4" s="175"/>
      <c r="AGC4" s="175"/>
      <c r="AGD4" s="175"/>
      <c r="AGE4" s="175"/>
      <c r="AGF4" s="175"/>
      <c r="AGG4" s="175"/>
      <c r="AGH4" s="175"/>
      <c r="AGI4" s="175"/>
      <c r="AGJ4" s="175"/>
      <c r="AGK4" s="175"/>
      <c r="AGL4" s="175"/>
      <c r="AGM4" s="175"/>
      <c r="AGN4" s="175"/>
      <c r="AGO4" s="175"/>
      <c r="AGP4" s="175"/>
      <c r="AGQ4" s="175"/>
      <c r="AGR4" s="175"/>
      <c r="AGS4" s="175"/>
      <c r="AGT4" s="175"/>
      <c r="AGU4" s="175"/>
      <c r="AGV4" s="175"/>
      <c r="AGW4" s="175"/>
      <c r="AGX4" s="175"/>
      <c r="AGY4" s="175"/>
      <c r="AGZ4" s="175"/>
      <c r="AHA4" s="175"/>
      <c r="AHB4" s="175"/>
      <c r="AHC4" s="175"/>
      <c r="AHD4" s="175"/>
      <c r="AHE4" s="175"/>
      <c r="AHF4" s="175"/>
      <c r="AHG4" s="175"/>
      <c r="AHH4" s="175"/>
      <c r="AHI4" s="175"/>
      <c r="AHJ4" s="175"/>
      <c r="AHK4" s="175"/>
      <c r="AHL4" s="175"/>
      <c r="AHM4" s="175"/>
      <c r="AHN4" s="175"/>
      <c r="AHO4" s="175"/>
      <c r="AHP4" s="175"/>
      <c r="AHQ4" s="175"/>
      <c r="AHR4" s="175"/>
      <c r="AHS4" s="175"/>
      <c r="AHT4" s="175"/>
      <c r="AHU4" s="175"/>
      <c r="AHV4" s="175"/>
      <c r="AHW4" s="175"/>
      <c r="AHX4" s="175"/>
      <c r="AHY4" s="175"/>
      <c r="AHZ4" s="175"/>
      <c r="AIA4" s="175"/>
      <c r="AIB4" s="175"/>
      <c r="AIC4" s="175"/>
      <c r="AID4" s="175"/>
      <c r="AIE4" s="175"/>
      <c r="AIF4" s="175"/>
      <c r="AIG4" s="175"/>
      <c r="AIH4" s="175"/>
      <c r="AII4" s="175"/>
      <c r="AIJ4" s="175"/>
      <c r="AIK4" s="175"/>
      <c r="AIL4" s="175"/>
      <c r="AIM4" s="175"/>
      <c r="AIN4" s="175"/>
      <c r="AIO4" s="175"/>
      <c r="AIP4" s="175"/>
      <c r="AIQ4" s="175"/>
      <c r="AIR4" s="175"/>
      <c r="AIS4" s="175"/>
      <c r="AIT4" s="175"/>
      <c r="AIU4" s="175"/>
      <c r="AIV4" s="175"/>
      <c r="AIW4" s="175"/>
      <c r="AIX4" s="175"/>
      <c r="AIY4" s="175"/>
      <c r="AIZ4" s="175"/>
      <c r="AJA4" s="175"/>
      <c r="AJB4" s="175"/>
      <c r="AJC4" s="175"/>
      <c r="AJD4" s="175"/>
      <c r="AJE4" s="175"/>
      <c r="AJF4" s="175"/>
      <c r="AJG4" s="175"/>
      <c r="AJH4" s="175"/>
      <c r="AJI4" s="175"/>
      <c r="AJJ4" s="175"/>
      <c r="AJK4" s="175"/>
      <c r="AJL4" s="175"/>
      <c r="AJM4" s="175"/>
      <c r="AJN4" s="175"/>
      <c r="AJO4" s="175"/>
      <c r="AJP4" s="175"/>
      <c r="AJQ4" s="175"/>
      <c r="AJR4" s="175"/>
      <c r="AJS4" s="175"/>
      <c r="AJT4" s="175"/>
      <c r="AJU4" s="175"/>
      <c r="AJV4" s="175"/>
      <c r="AJW4" s="175"/>
      <c r="AJX4" s="175"/>
      <c r="AJY4" s="175"/>
      <c r="AJZ4" s="175"/>
      <c r="AKA4" s="175"/>
      <c r="AKB4" s="175"/>
      <c r="AKC4" s="175"/>
      <c r="AKD4" s="175"/>
      <c r="AKE4" s="175"/>
      <c r="AKF4" s="175"/>
      <c r="AKG4" s="175"/>
      <c r="AKH4" s="175"/>
      <c r="AKI4" s="175"/>
      <c r="AKJ4" s="175"/>
      <c r="AKK4" s="175"/>
      <c r="AKL4" s="175"/>
      <c r="AKM4" s="175"/>
      <c r="AKN4" s="175"/>
      <c r="AKO4" s="175"/>
      <c r="AKP4" s="175"/>
      <c r="AKQ4" s="175"/>
      <c r="AKR4" s="175"/>
      <c r="AKS4" s="175"/>
      <c r="AKT4" s="175"/>
      <c r="AKU4" s="175"/>
      <c r="AKV4" s="175"/>
      <c r="AKW4" s="175"/>
      <c r="AKX4" s="175"/>
      <c r="AKY4" s="175"/>
      <c r="AKZ4" s="175"/>
      <c r="ALA4" s="175"/>
      <c r="ALB4" s="175"/>
      <c r="ALC4" s="175"/>
      <c r="ALD4" s="175"/>
      <c r="ALE4" s="175"/>
      <c r="ALF4" s="175"/>
      <c r="ALG4" s="175"/>
      <c r="ALH4" s="175"/>
      <c r="ALI4" s="175"/>
      <c r="ALJ4" s="175"/>
      <c r="ALK4" s="175"/>
      <c r="ALL4" s="175"/>
      <c r="ALM4" s="175"/>
      <c r="ALN4" s="175"/>
      <c r="ALO4" s="175"/>
      <c r="ALP4" s="175"/>
      <c r="ALQ4" s="175"/>
      <c r="ALR4" s="175"/>
      <c r="ALS4" s="175"/>
      <c r="ALT4" s="175"/>
      <c r="ALU4" s="175"/>
      <c r="ALV4" s="175"/>
      <c r="ALW4" s="175"/>
      <c r="ALX4" s="175"/>
      <c r="ALY4" s="175"/>
      <c r="ALZ4" s="175"/>
      <c r="AMA4" s="175"/>
      <c r="AMB4" s="175"/>
      <c r="AMC4" s="175"/>
      <c r="AMD4" s="175"/>
      <c r="AME4" s="175"/>
      <c r="AMF4" s="175"/>
      <c r="AMG4" s="175"/>
      <c r="AMH4" s="175"/>
      <c r="AMI4" s="175"/>
      <c r="AMJ4" s="175"/>
      <c r="AMK4" s="175"/>
      <c r="AML4" s="175"/>
      <c r="AMM4" s="175"/>
      <c r="AMN4" s="175"/>
      <c r="AMO4" s="175"/>
      <c r="AMP4" s="175"/>
      <c r="AMQ4" s="175"/>
      <c r="AMR4" s="175"/>
      <c r="AMS4" s="175"/>
      <c r="AMT4" s="175"/>
      <c r="AMU4" s="175"/>
      <c r="AMV4" s="175"/>
      <c r="AMW4" s="175"/>
      <c r="AMX4" s="175"/>
      <c r="AMY4" s="175"/>
      <c r="AMZ4" s="175"/>
      <c r="ANA4" s="175"/>
      <c r="ANB4" s="175"/>
      <c r="ANC4" s="175"/>
      <c r="AND4" s="175"/>
      <c r="ANE4" s="175"/>
      <c r="ANF4" s="175"/>
      <c r="ANG4" s="175"/>
      <c r="ANH4" s="175"/>
      <c r="ANI4" s="175"/>
      <c r="ANJ4" s="175"/>
      <c r="ANK4" s="175"/>
      <c r="ANL4" s="175"/>
      <c r="ANM4" s="175"/>
      <c r="ANN4" s="175"/>
      <c r="ANO4" s="175"/>
      <c r="ANP4" s="175"/>
      <c r="ANQ4" s="175"/>
      <c r="ANR4" s="175"/>
      <c r="ANS4" s="175"/>
      <c r="ANT4" s="175"/>
      <c r="ANU4" s="175"/>
      <c r="ANV4" s="175"/>
      <c r="ANW4" s="175"/>
      <c r="ANX4" s="175"/>
      <c r="ANY4" s="175"/>
      <c r="ANZ4" s="175"/>
      <c r="AOA4" s="175"/>
      <c r="AOB4" s="175"/>
      <c r="AOC4" s="175"/>
      <c r="AOD4" s="175"/>
      <c r="AOE4" s="175"/>
      <c r="AOF4" s="175"/>
      <c r="AOG4" s="175"/>
      <c r="AOH4" s="175"/>
      <c r="AOI4" s="175"/>
      <c r="AOJ4" s="175"/>
      <c r="AOK4" s="175"/>
      <c r="AOL4" s="175"/>
      <c r="AOM4" s="175"/>
      <c r="AON4" s="175"/>
      <c r="AOO4" s="175"/>
      <c r="AOP4" s="175"/>
      <c r="AOQ4" s="175"/>
      <c r="AOR4" s="175"/>
      <c r="AOS4" s="175"/>
      <c r="AOT4" s="175"/>
      <c r="AOU4" s="175"/>
      <c r="AOV4" s="175"/>
      <c r="AOW4" s="175"/>
      <c r="AOX4" s="175"/>
      <c r="AOY4" s="175"/>
      <c r="AOZ4" s="175"/>
      <c r="APA4" s="175"/>
      <c r="APB4" s="175"/>
      <c r="APC4" s="175"/>
      <c r="APD4" s="175"/>
      <c r="APE4" s="175"/>
      <c r="APF4" s="175"/>
      <c r="APG4" s="175"/>
      <c r="APH4" s="175"/>
      <c r="API4" s="175"/>
      <c r="APJ4" s="175"/>
      <c r="APK4" s="175"/>
      <c r="APL4" s="175"/>
      <c r="APM4" s="175"/>
      <c r="APN4" s="175"/>
      <c r="APO4" s="175"/>
      <c r="APP4" s="175"/>
      <c r="APQ4" s="175"/>
      <c r="APR4" s="175"/>
      <c r="APS4" s="175"/>
      <c r="APT4" s="175"/>
      <c r="APU4" s="175"/>
      <c r="APV4" s="175"/>
      <c r="APW4" s="175"/>
      <c r="APX4" s="175"/>
      <c r="APY4" s="175"/>
      <c r="APZ4" s="175"/>
      <c r="AQA4" s="175"/>
      <c r="AQB4" s="175"/>
      <c r="AQC4" s="175"/>
      <c r="AQD4" s="175"/>
      <c r="AQE4" s="175"/>
      <c r="AQF4" s="175"/>
      <c r="AQG4" s="175"/>
      <c r="AQH4" s="175"/>
      <c r="AQI4" s="175"/>
      <c r="AQJ4" s="175"/>
      <c r="AQK4" s="175"/>
      <c r="AQL4" s="175"/>
      <c r="AQM4" s="175"/>
      <c r="AQN4" s="175"/>
      <c r="AQO4" s="175"/>
      <c r="AQP4" s="175"/>
      <c r="AQQ4" s="175"/>
      <c r="AQR4" s="175"/>
      <c r="AQS4" s="175"/>
      <c r="AQT4" s="175"/>
      <c r="AQU4" s="175"/>
      <c r="AQV4" s="175"/>
      <c r="AQW4" s="175"/>
      <c r="AQX4" s="175"/>
      <c r="AQY4" s="175"/>
      <c r="AQZ4" s="175"/>
      <c r="ARA4" s="175"/>
      <c r="ARB4" s="175"/>
      <c r="ARC4" s="175"/>
      <c r="ARD4" s="175"/>
      <c r="ARE4" s="175"/>
      <c r="ARF4" s="175"/>
      <c r="ARG4" s="175"/>
      <c r="ARH4" s="175"/>
      <c r="ARI4" s="175"/>
      <c r="ARJ4" s="175"/>
      <c r="ARK4" s="175"/>
      <c r="ARL4" s="175"/>
      <c r="ARM4" s="175"/>
      <c r="ARN4" s="175"/>
      <c r="ARO4" s="175"/>
      <c r="ARP4" s="175"/>
      <c r="ARQ4" s="175"/>
      <c r="ARR4" s="175"/>
      <c r="ARS4" s="175"/>
      <c r="ART4" s="175"/>
      <c r="ARU4" s="175"/>
      <c r="ARV4" s="175"/>
      <c r="ARW4" s="175"/>
      <c r="ARX4" s="175"/>
      <c r="ARY4" s="175"/>
      <c r="ARZ4" s="175"/>
      <c r="ASA4" s="175"/>
      <c r="ASB4" s="175"/>
      <c r="ASC4" s="175"/>
      <c r="ASD4" s="175"/>
      <c r="ASE4" s="175"/>
      <c r="ASF4" s="175"/>
      <c r="ASG4" s="175"/>
      <c r="ASH4" s="175"/>
      <c r="ASI4" s="175"/>
      <c r="ASJ4" s="175"/>
      <c r="ASK4" s="175"/>
      <c r="ASL4" s="175"/>
      <c r="ASM4" s="175"/>
      <c r="ASN4" s="175"/>
      <c r="ASO4" s="175"/>
      <c r="ASP4" s="175"/>
      <c r="ASQ4" s="175"/>
      <c r="ASR4" s="175"/>
      <c r="ASS4" s="175"/>
      <c r="AST4" s="175"/>
      <c r="ASU4" s="175"/>
      <c r="ASV4" s="175"/>
      <c r="ASW4" s="175"/>
      <c r="ASX4" s="175"/>
      <c r="ASY4" s="175"/>
      <c r="ASZ4" s="175"/>
      <c r="ATA4" s="175"/>
      <c r="ATB4" s="175"/>
      <c r="ATC4" s="175"/>
      <c r="ATD4" s="175"/>
      <c r="ATE4" s="175"/>
      <c r="ATF4" s="175"/>
      <c r="ATG4" s="175"/>
      <c r="ATH4" s="175"/>
      <c r="ATI4" s="175"/>
      <c r="ATJ4" s="175"/>
      <c r="ATK4" s="175"/>
      <c r="ATL4" s="175"/>
      <c r="ATM4" s="175"/>
      <c r="ATN4" s="175"/>
      <c r="ATO4" s="175"/>
      <c r="ATP4" s="175"/>
      <c r="ATQ4" s="175"/>
      <c r="ATR4" s="175"/>
      <c r="ATS4" s="175"/>
      <c r="ATT4" s="175"/>
      <c r="ATU4" s="175"/>
      <c r="ATV4" s="175"/>
      <c r="ATW4" s="175"/>
      <c r="ATX4" s="175"/>
      <c r="ATY4" s="175"/>
      <c r="ATZ4" s="175"/>
      <c r="AUA4" s="175"/>
      <c r="AUB4" s="175"/>
      <c r="AUC4" s="175"/>
      <c r="AUD4" s="175"/>
      <c r="AUE4" s="175"/>
      <c r="AUF4" s="175"/>
      <c r="AUG4" s="175"/>
      <c r="AUH4" s="175"/>
      <c r="AUI4" s="175"/>
      <c r="AUJ4" s="175"/>
      <c r="AUK4" s="175"/>
      <c r="AUL4" s="175"/>
      <c r="AUM4" s="175"/>
      <c r="AUN4" s="175"/>
      <c r="AUO4" s="175"/>
      <c r="AUP4" s="175"/>
      <c r="AUQ4" s="175"/>
      <c r="AUR4" s="175"/>
      <c r="AUS4" s="175"/>
      <c r="AUT4" s="175"/>
      <c r="AUU4" s="175"/>
      <c r="AUV4" s="175"/>
      <c r="AUW4" s="175"/>
      <c r="AUX4" s="175"/>
      <c r="AUY4" s="175"/>
      <c r="AUZ4" s="175"/>
      <c r="AVA4" s="175"/>
      <c r="AVB4" s="175"/>
      <c r="AVC4" s="175"/>
      <c r="AVD4" s="175"/>
      <c r="AVE4" s="175"/>
      <c r="AVF4" s="175"/>
      <c r="AVG4" s="175"/>
      <c r="AVH4" s="175"/>
      <c r="AVI4" s="175"/>
      <c r="AVJ4" s="175"/>
      <c r="AVK4" s="175"/>
      <c r="AVL4" s="175"/>
      <c r="AVM4" s="175"/>
      <c r="AVN4" s="175"/>
      <c r="AVO4" s="175"/>
      <c r="AVP4" s="175"/>
      <c r="AVQ4" s="175"/>
      <c r="AVR4" s="175"/>
      <c r="AVS4" s="175"/>
      <c r="AVT4" s="175"/>
      <c r="AVU4" s="175"/>
      <c r="AVV4" s="175"/>
      <c r="AVW4" s="175"/>
      <c r="AVX4" s="175"/>
      <c r="AVY4" s="175"/>
      <c r="AVZ4" s="175"/>
      <c r="AWA4" s="175"/>
      <c r="AWB4" s="175"/>
      <c r="AWC4" s="175"/>
      <c r="AWD4" s="175"/>
      <c r="AWE4" s="175"/>
      <c r="AWF4" s="175"/>
      <c r="AWG4" s="175"/>
      <c r="AWH4" s="175"/>
      <c r="AWI4" s="175"/>
      <c r="AWJ4" s="175"/>
      <c r="AWK4" s="175"/>
      <c r="AWL4" s="175"/>
      <c r="AWM4" s="175"/>
      <c r="AWN4" s="175"/>
      <c r="AWO4" s="175"/>
      <c r="AWP4" s="175"/>
      <c r="AWQ4" s="175"/>
      <c r="AWR4" s="175"/>
      <c r="AWS4" s="175"/>
      <c r="AWT4" s="175"/>
      <c r="AWU4" s="175"/>
      <c r="AWV4" s="175"/>
      <c r="AWW4" s="175"/>
      <c r="AWX4" s="175"/>
      <c r="AWY4" s="175"/>
      <c r="AWZ4" s="175"/>
      <c r="AXA4" s="175"/>
      <c r="AXB4" s="175"/>
      <c r="AXC4" s="175"/>
      <c r="AXD4" s="175"/>
      <c r="AXE4" s="175"/>
      <c r="AXF4" s="175"/>
      <c r="AXG4" s="175"/>
      <c r="AXH4" s="175"/>
      <c r="AXI4" s="175"/>
      <c r="AXJ4" s="175"/>
      <c r="AXK4" s="175"/>
      <c r="AXL4" s="175"/>
      <c r="AXM4" s="175"/>
      <c r="AXN4" s="175"/>
      <c r="AXO4" s="175"/>
      <c r="AXP4" s="175"/>
      <c r="AXQ4" s="175"/>
      <c r="AXR4" s="175"/>
      <c r="AXS4" s="175"/>
      <c r="AXT4" s="175"/>
      <c r="AXU4" s="175"/>
      <c r="AXV4" s="175"/>
      <c r="AXW4" s="175"/>
      <c r="AXX4" s="175"/>
      <c r="AXY4" s="175"/>
      <c r="AXZ4" s="175"/>
      <c r="AYA4" s="175"/>
      <c r="AYB4" s="175"/>
      <c r="AYC4" s="175"/>
      <c r="AYD4" s="175"/>
      <c r="AYE4" s="175"/>
      <c r="AYF4" s="175"/>
      <c r="AYG4" s="175"/>
      <c r="AYH4" s="175"/>
      <c r="AYI4" s="175"/>
      <c r="AYJ4" s="175"/>
      <c r="AYK4" s="175"/>
      <c r="AYL4" s="175"/>
      <c r="AYM4" s="175"/>
      <c r="AYN4" s="175"/>
      <c r="AYO4" s="175"/>
      <c r="AYP4" s="175"/>
      <c r="AYQ4" s="175"/>
      <c r="AYR4" s="175"/>
      <c r="AYS4" s="175"/>
      <c r="AYT4" s="175"/>
      <c r="AYU4" s="175"/>
      <c r="AYV4" s="175"/>
      <c r="AYW4" s="175"/>
      <c r="AYX4" s="175"/>
      <c r="AYY4" s="175"/>
      <c r="AYZ4" s="175"/>
      <c r="AZA4" s="175"/>
      <c r="AZB4" s="175"/>
      <c r="AZC4" s="175"/>
      <c r="AZD4" s="175"/>
      <c r="AZE4" s="175"/>
      <c r="AZF4" s="175"/>
      <c r="AZG4" s="175"/>
      <c r="AZH4" s="175"/>
      <c r="AZI4" s="175"/>
      <c r="AZJ4" s="175"/>
      <c r="AZK4" s="175"/>
      <c r="AZL4" s="175"/>
      <c r="AZM4" s="175"/>
      <c r="AZN4" s="175"/>
      <c r="AZO4" s="175"/>
      <c r="AZP4" s="175"/>
      <c r="AZQ4" s="175"/>
      <c r="AZR4" s="175"/>
      <c r="AZS4" s="175"/>
      <c r="AZT4" s="175"/>
      <c r="AZU4" s="175"/>
      <c r="AZV4" s="175"/>
      <c r="AZW4" s="175"/>
      <c r="AZX4" s="175"/>
      <c r="AZY4" s="175"/>
      <c r="AZZ4" s="175"/>
      <c r="BAA4" s="175"/>
      <c r="BAB4" s="175"/>
      <c r="BAC4" s="175"/>
      <c r="BAD4" s="175"/>
      <c r="BAE4" s="175"/>
      <c r="BAF4" s="175"/>
      <c r="BAG4" s="175"/>
      <c r="BAH4" s="175"/>
      <c r="BAI4" s="175"/>
      <c r="BAJ4" s="175"/>
      <c r="BAK4" s="175"/>
      <c r="BAL4" s="175"/>
      <c r="BAM4" s="175"/>
      <c r="BAN4" s="175"/>
      <c r="BAO4" s="175"/>
      <c r="BAP4" s="175"/>
      <c r="BAQ4" s="175"/>
      <c r="BAR4" s="175"/>
      <c r="BAS4" s="175"/>
      <c r="BAT4" s="175"/>
      <c r="BAU4" s="175"/>
      <c r="BAV4" s="175"/>
      <c r="BAW4" s="175"/>
      <c r="BAX4" s="175"/>
      <c r="BAY4" s="175"/>
      <c r="BAZ4" s="175"/>
      <c r="BBA4" s="175"/>
      <c r="BBB4" s="175"/>
      <c r="BBC4" s="175"/>
      <c r="BBD4" s="175"/>
      <c r="BBE4" s="175"/>
      <c r="BBF4" s="175"/>
      <c r="BBG4" s="175"/>
      <c r="BBH4" s="175"/>
      <c r="BBI4" s="175"/>
      <c r="BBJ4" s="175"/>
      <c r="BBK4" s="175"/>
      <c r="BBL4" s="175"/>
      <c r="BBM4" s="175"/>
      <c r="BBN4" s="175"/>
      <c r="BBO4" s="175"/>
      <c r="BBP4" s="175"/>
      <c r="BBQ4" s="175"/>
      <c r="BBR4" s="175"/>
      <c r="BBS4" s="175"/>
      <c r="BBT4" s="175"/>
      <c r="BBU4" s="175"/>
      <c r="BBV4" s="175"/>
      <c r="BBW4" s="175"/>
      <c r="BBX4" s="175"/>
      <c r="BBY4" s="175"/>
      <c r="BBZ4" s="175"/>
      <c r="BCA4" s="175"/>
      <c r="BCB4" s="175"/>
      <c r="BCC4" s="175"/>
      <c r="BCD4" s="175"/>
      <c r="BCE4" s="175"/>
      <c r="BCF4" s="175"/>
      <c r="BCG4" s="175"/>
      <c r="BCH4" s="175"/>
      <c r="BCI4" s="175"/>
      <c r="BCJ4" s="175"/>
      <c r="BCK4" s="175"/>
      <c r="BCL4" s="175"/>
      <c r="BCM4" s="175"/>
      <c r="BCN4" s="175"/>
      <c r="BCO4" s="175"/>
      <c r="BCP4" s="175"/>
      <c r="BCQ4" s="175"/>
      <c r="BCR4" s="175"/>
      <c r="BCS4" s="175"/>
      <c r="BCT4" s="175"/>
      <c r="BCU4" s="175"/>
      <c r="BCV4" s="175"/>
      <c r="BCW4" s="175"/>
      <c r="BCX4" s="175"/>
      <c r="BCY4" s="175"/>
      <c r="BCZ4" s="175"/>
      <c r="BDA4" s="175"/>
      <c r="BDB4" s="175"/>
      <c r="BDC4" s="175"/>
      <c r="BDD4" s="175"/>
      <c r="BDE4" s="175"/>
      <c r="BDF4" s="175"/>
      <c r="BDG4" s="175"/>
      <c r="BDH4" s="175"/>
      <c r="BDI4" s="175"/>
      <c r="BDJ4" s="175"/>
      <c r="BDK4" s="175"/>
      <c r="BDL4" s="175"/>
      <c r="BDM4" s="175"/>
      <c r="BDN4" s="175"/>
      <c r="BDO4" s="175"/>
      <c r="BDP4" s="175"/>
      <c r="BDQ4" s="175"/>
      <c r="BDR4" s="175"/>
      <c r="BDS4" s="175"/>
      <c r="BDT4" s="175"/>
      <c r="BDU4" s="175"/>
      <c r="BDV4" s="175"/>
      <c r="BDW4" s="175"/>
      <c r="BDX4" s="175"/>
      <c r="BDY4" s="175"/>
      <c r="BDZ4" s="175"/>
      <c r="BEA4" s="175"/>
      <c r="BEB4" s="175"/>
      <c r="BEC4" s="175"/>
      <c r="BED4" s="175"/>
      <c r="BEE4" s="175"/>
      <c r="BEF4" s="175"/>
      <c r="BEG4" s="175"/>
      <c r="BEH4" s="175"/>
      <c r="BEI4" s="175"/>
      <c r="BEJ4" s="175"/>
      <c r="BEK4" s="175"/>
      <c r="BEL4" s="175"/>
      <c r="BEM4" s="175"/>
      <c r="BEN4" s="175"/>
      <c r="BEO4" s="175"/>
      <c r="BEP4" s="175"/>
      <c r="BEQ4" s="175"/>
      <c r="BER4" s="175"/>
      <c r="BES4" s="175"/>
      <c r="BET4" s="175"/>
      <c r="BEU4" s="175"/>
      <c r="BEV4" s="175"/>
      <c r="BEW4" s="175"/>
      <c r="BEX4" s="175"/>
      <c r="BEY4" s="175"/>
      <c r="BEZ4" s="175"/>
      <c r="BFA4" s="175"/>
      <c r="BFB4" s="175"/>
      <c r="BFC4" s="175"/>
      <c r="BFD4" s="175"/>
      <c r="BFE4" s="175"/>
      <c r="BFF4" s="175"/>
      <c r="BFG4" s="175"/>
      <c r="BFH4" s="175"/>
      <c r="BFI4" s="175"/>
      <c r="BFJ4" s="175"/>
      <c r="BFK4" s="175"/>
      <c r="BFL4" s="175"/>
      <c r="BFM4" s="175"/>
      <c r="BFN4" s="175"/>
      <c r="BFO4" s="175"/>
      <c r="BFP4" s="175"/>
      <c r="BFQ4" s="175"/>
      <c r="BFR4" s="175"/>
      <c r="BFS4" s="175"/>
      <c r="BFT4" s="175"/>
      <c r="BFU4" s="175"/>
      <c r="BFV4" s="175"/>
      <c r="BFW4" s="175"/>
      <c r="BFX4" s="175"/>
      <c r="BFY4" s="175"/>
      <c r="BFZ4" s="175"/>
      <c r="BGA4" s="175"/>
      <c r="BGB4" s="175"/>
      <c r="BGC4" s="175"/>
      <c r="BGD4" s="175"/>
      <c r="BGE4" s="175"/>
      <c r="BGF4" s="175"/>
      <c r="BGG4" s="175"/>
      <c r="BGH4" s="175"/>
      <c r="BGI4" s="175"/>
      <c r="BGJ4" s="175"/>
      <c r="BGK4" s="175"/>
      <c r="BGL4" s="175"/>
      <c r="BGM4" s="175"/>
      <c r="BGN4" s="175"/>
      <c r="BGO4" s="175"/>
      <c r="BGP4" s="175"/>
      <c r="BGQ4" s="175"/>
      <c r="BGR4" s="175"/>
      <c r="BGS4" s="175"/>
      <c r="BGT4" s="175"/>
      <c r="BGU4" s="175"/>
      <c r="BGV4" s="175"/>
      <c r="BGW4" s="175"/>
      <c r="BGX4" s="175"/>
      <c r="BGY4" s="175"/>
      <c r="BGZ4" s="175"/>
      <c r="BHA4" s="175"/>
      <c r="BHB4" s="175"/>
      <c r="BHC4" s="175"/>
      <c r="BHD4" s="175"/>
      <c r="BHE4" s="175"/>
      <c r="BHF4" s="175"/>
      <c r="BHG4" s="175"/>
      <c r="BHH4" s="175"/>
      <c r="BHI4" s="175"/>
      <c r="BHJ4" s="175"/>
      <c r="BHK4" s="175"/>
      <c r="BHL4" s="175"/>
      <c r="BHM4" s="175"/>
      <c r="BHN4" s="175"/>
      <c r="BHO4" s="175"/>
      <c r="BHP4" s="175"/>
      <c r="BHQ4" s="175"/>
      <c r="BHR4" s="175"/>
      <c r="BHS4" s="175"/>
      <c r="BHT4" s="175"/>
      <c r="BHU4" s="175"/>
      <c r="BHV4" s="175"/>
      <c r="BHW4" s="175"/>
      <c r="BHX4" s="175"/>
      <c r="BHY4" s="175"/>
      <c r="BHZ4" s="175"/>
      <c r="BIA4" s="175"/>
      <c r="BIB4" s="175"/>
      <c r="BIC4" s="175"/>
      <c r="BID4" s="175"/>
      <c r="BIE4" s="175"/>
      <c r="BIF4" s="175"/>
      <c r="BIG4" s="175"/>
      <c r="BIH4" s="175"/>
      <c r="BII4" s="175"/>
      <c r="BIJ4" s="175"/>
      <c r="BIK4" s="175"/>
      <c r="BIL4" s="175"/>
      <c r="BIM4" s="175"/>
      <c r="BIN4" s="175"/>
      <c r="BIO4" s="175"/>
      <c r="BIP4" s="175"/>
      <c r="BIQ4" s="175"/>
      <c r="BIR4" s="175"/>
      <c r="BIS4" s="175"/>
      <c r="BIT4" s="175"/>
      <c r="BIU4" s="175"/>
      <c r="BIV4" s="175"/>
      <c r="BIW4" s="175"/>
      <c r="BIX4" s="175"/>
      <c r="BIY4" s="175"/>
      <c r="BIZ4" s="175"/>
      <c r="BJA4" s="175"/>
      <c r="BJB4" s="175"/>
      <c r="BJC4" s="175"/>
      <c r="BJD4" s="175"/>
      <c r="BJE4" s="175"/>
      <c r="BJF4" s="175"/>
      <c r="BJG4" s="175"/>
      <c r="BJH4" s="175"/>
      <c r="BJI4" s="175"/>
      <c r="BJJ4" s="175"/>
      <c r="BJK4" s="175"/>
      <c r="BJL4" s="175"/>
      <c r="BJM4" s="175"/>
      <c r="BJN4" s="175"/>
      <c r="BJO4" s="175"/>
      <c r="BJP4" s="175"/>
      <c r="BJQ4" s="175"/>
      <c r="BJR4" s="175"/>
      <c r="BJS4" s="175"/>
      <c r="BJT4" s="175"/>
      <c r="BJU4" s="175"/>
      <c r="BJV4" s="175"/>
      <c r="BJW4" s="175"/>
      <c r="BJX4" s="175"/>
      <c r="BJY4" s="175"/>
      <c r="BJZ4" s="175"/>
      <c r="BKA4" s="175"/>
      <c r="BKB4" s="175"/>
      <c r="BKC4" s="175"/>
      <c r="BKD4" s="175"/>
      <c r="BKE4" s="175"/>
      <c r="BKF4" s="175"/>
      <c r="BKG4" s="175"/>
      <c r="BKH4" s="175"/>
      <c r="BKI4" s="175"/>
      <c r="BKJ4" s="175"/>
      <c r="BKK4" s="175"/>
      <c r="BKL4" s="175"/>
      <c r="BKM4" s="175"/>
      <c r="BKN4" s="175"/>
      <c r="BKO4" s="175"/>
      <c r="BKP4" s="175"/>
      <c r="BKQ4" s="175"/>
      <c r="BKR4" s="175"/>
      <c r="BKS4" s="175"/>
      <c r="BKT4" s="175"/>
      <c r="BKU4" s="175"/>
      <c r="BKV4" s="175"/>
      <c r="BKW4" s="175"/>
      <c r="BKX4" s="175"/>
      <c r="BKY4" s="175"/>
      <c r="BKZ4" s="175"/>
      <c r="BLA4" s="175"/>
      <c r="BLB4" s="175"/>
      <c r="BLC4" s="175"/>
      <c r="BLD4" s="175"/>
      <c r="BLE4" s="175"/>
      <c r="BLF4" s="175"/>
      <c r="BLG4" s="175"/>
      <c r="BLH4" s="175"/>
      <c r="BLI4" s="175"/>
      <c r="BLJ4" s="175"/>
      <c r="BLK4" s="175"/>
      <c r="BLL4" s="175"/>
      <c r="BLM4" s="175"/>
      <c r="BLN4" s="175"/>
      <c r="BLO4" s="175"/>
      <c r="BLP4" s="175"/>
      <c r="BLQ4" s="175"/>
      <c r="BLR4" s="175"/>
      <c r="BLS4" s="175"/>
      <c r="BLT4" s="175"/>
      <c r="BLU4" s="175"/>
      <c r="BLV4" s="175"/>
      <c r="BLW4" s="175"/>
      <c r="BLX4" s="175"/>
      <c r="BLY4" s="175"/>
      <c r="BLZ4" s="175"/>
      <c r="BMA4" s="175"/>
      <c r="BMB4" s="175"/>
      <c r="BMC4" s="175"/>
      <c r="BMD4" s="175"/>
      <c r="BME4" s="175"/>
      <c r="BMF4" s="175"/>
      <c r="BMG4" s="175"/>
      <c r="BMH4" s="175"/>
      <c r="BMI4" s="175"/>
      <c r="BMJ4" s="175"/>
      <c r="BMK4" s="175"/>
      <c r="BML4" s="175"/>
      <c r="BMM4" s="175"/>
      <c r="BMN4" s="175"/>
      <c r="BMO4" s="175"/>
      <c r="BMP4" s="175"/>
      <c r="BMQ4" s="175"/>
      <c r="BMR4" s="175"/>
      <c r="BMS4" s="175"/>
      <c r="BMT4" s="175"/>
      <c r="BMU4" s="175"/>
      <c r="BMV4" s="175"/>
      <c r="BMW4" s="175"/>
      <c r="BMX4" s="175"/>
      <c r="BMY4" s="175"/>
      <c r="BMZ4" s="175"/>
      <c r="BNA4" s="175"/>
      <c r="BNB4" s="175"/>
      <c r="BNC4" s="175"/>
      <c r="BND4" s="175"/>
      <c r="BNE4" s="175"/>
      <c r="BNF4" s="175"/>
      <c r="BNG4" s="175"/>
      <c r="BNH4" s="175"/>
      <c r="BNI4" s="175"/>
      <c r="BNJ4" s="175"/>
      <c r="BNK4" s="175"/>
      <c r="BNL4" s="175"/>
      <c r="BNM4" s="175"/>
      <c r="BNN4" s="175"/>
      <c r="BNO4" s="175"/>
      <c r="BNP4" s="175"/>
      <c r="BNQ4" s="175"/>
      <c r="BNR4" s="175"/>
      <c r="BNS4" s="175"/>
      <c r="BNT4" s="175"/>
      <c r="BNU4" s="175"/>
      <c r="BNV4" s="175"/>
      <c r="BNW4" s="175"/>
      <c r="BNX4" s="175"/>
      <c r="BNY4" s="175"/>
      <c r="BNZ4" s="175"/>
      <c r="BOA4" s="175"/>
      <c r="BOB4" s="175"/>
      <c r="BOC4" s="175"/>
      <c r="BOD4" s="175"/>
      <c r="BOE4" s="175"/>
      <c r="BOF4" s="175"/>
      <c r="BOG4" s="175"/>
      <c r="BOH4" s="175"/>
      <c r="BOI4" s="175"/>
      <c r="BOJ4" s="175"/>
      <c r="BOK4" s="175"/>
      <c r="BOL4" s="175"/>
      <c r="BOM4" s="175"/>
      <c r="BON4" s="175"/>
      <c r="BOO4" s="175"/>
      <c r="BOP4" s="175"/>
      <c r="BOQ4" s="175"/>
      <c r="BOR4" s="175"/>
      <c r="BOS4" s="175"/>
      <c r="BOT4" s="175"/>
      <c r="BOU4" s="175"/>
      <c r="BOV4" s="175"/>
      <c r="BOW4" s="175"/>
      <c r="BOX4" s="175"/>
      <c r="BOY4" s="175"/>
      <c r="BOZ4" s="175"/>
      <c r="BPA4" s="175"/>
      <c r="BPB4" s="175"/>
      <c r="BPC4" s="175"/>
      <c r="BPD4" s="175"/>
      <c r="BPE4" s="175"/>
      <c r="BPF4" s="175"/>
      <c r="BPG4" s="175"/>
      <c r="BPH4" s="175"/>
      <c r="BPI4" s="175"/>
      <c r="BPJ4" s="175"/>
      <c r="BPK4" s="175"/>
      <c r="BPL4" s="175"/>
      <c r="BPM4" s="175"/>
      <c r="BPN4" s="175"/>
      <c r="BPO4" s="175"/>
      <c r="BPP4" s="175"/>
      <c r="BPQ4" s="175"/>
      <c r="BPR4" s="175"/>
      <c r="BPS4" s="175"/>
      <c r="BPT4" s="175"/>
      <c r="BPU4" s="175"/>
      <c r="BPV4" s="175"/>
      <c r="BPW4" s="175"/>
      <c r="BPX4" s="175"/>
      <c r="BPY4" s="175"/>
      <c r="BPZ4" s="175"/>
      <c r="BQA4" s="175"/>
      <c r="BQB4" s="175"/>
      <c r="BQC4" s="175"/>
      <c r="BQD4" s="175"/>
      <c r="BQE4" s="175"/>
      <c r="BQF4" s="175"/>
      <c r="BQG4" s="175"/>
      <c r="BQH4" s="175"/>
      <c r="BQI4" s="175"/>
      <c r="BQJ4" s="175"/>
      <c r="BQK4" s="175"/>
      <c r="BQL4" s="175"/>
      <c r="BQM4" s="175"/>
      <c r="BQN4" s="175"/>
      <c r="BQO4" s="175"/>
      <c r="BQP4" s="175"/>
      <c r="BQQ4" s="175"/>
      <c r="BQR4" s="175"/>
      <c r="BQS4" s="175"/>
      <c r="BQT4" s="175"/>
      <c r="BQU4" s="175"/>
      <c r="BQV4" s="175"/>
      <c r="BQW4" s="175"/>
      <c r="BQX4" s="175"/>
      <c r="BQY4" s="175"/>
      <c r="BQZ4" s="175"/>
      <c r="BRA4" s="175"/>
      <c r="BRB4" s="175"/>
      <c r="BRC4" s="175"/>
      <c r="BRD4" s="175"/>
      <c r="BRE4" s="175"/>
      <c r="BRF4" s="175"/>
      <c r="BRG4" s="175"/>
      <c r="BRH4" s="175"/>
      <c r="BRI4" s="175"/>
      <c r="BRJ4" s="175"/>
      <c r="BRK4" s="175"/>
      <c r="BRL4" s="175"/>
      <c r="BRM4" s="175"/>
      <c r="BRN4" s="175"/>
      <c r="BRO4" s="175"/>
      <c r="BRP4" s="175"/>
      <c r="BRQ4" s="175"/>
      <c r="BRR4" s="175"/>
      <c r="BRS4" s="175"/>
      <c r="BRT4" s="175"/>
      <c r="BRU4" s="175"/>
      <c r="BRV4" s="175"/>
      <c r="BRW4" s="175"/>
      <c r="BRX4" s="175"/>
      <c r="BRY4" s="175"/>
      <c r="BRZ4" s="175"/>
      <c r="BSA4" s="175"/>
      <c r="BSB4" s="175"/>
      <c r="BSC4" s="175"/>
      <c r="BSD4" s="175"/>
      <c r="BSE4" s="175"/>
      <c r="BSF4" s="175"/>
      <c r="BSG4" s="175"/>
      <c r="BSH4" s="175"/>
      <c r="BSI4" s="175"/>
      <c r="BSJ4" s="175"/>
      <c r="BSK4" s="175"/>
      <c r="BSL4" s="175"/>
      <c r="BSM4" s="175"/>
      <c r="BSN4" s="175"/>
      <c r="BSO4" s="175"/>
      <c r="BSP4" s="175"/>
      <c r="BSQ4" s="175"/>
      <c r="BSR4" s="175"/>
      <c r="BSS4" s="175"/>
      <c r="BST4" s="175"/>
      <c r="BSU4" s="175"/>
      <c r="BSV4" s="175"/>
      <c r="BSW4" s="175"/>
      <c r="BSX4" s="175"/>
      <c r="BSY4" s="175"/>
      <c r="BSZ4" s="175"/>
      <c r="BTA4" s="175"/>
      <c r="BTB4" s="175"/>
      <c r="BTC4" s="175"/>
      <c r="BTD4" s="175"/>
      <c r="BTE4" s="175"/>
      <c r="BTF4" s="175"/>
      <c r="BTG4" s="175"/>
      <c r="BTH4" s="175"/>
      <c r="BTI4" s="175"/>
      <c r="BTJ4" s="175"/>
      <c r="BTK4" s="175"/>
      <c r="BTL4" s="175"/>
      <c r="BTM4" s="175"/>
      <c r="BTN4" s="175"/>
      <c r="BTO4" s="175"/>
      <c r="BTP4" s="175"/>
      <c r="BTQ4" s="175"/>
      <c r="BTR4" s="175"/>
      <c r="BTS4" s="175"/>
      <c r="BTT4" s="175"/>
      <c r="BTU4" s="175"/>
      <c r="BTV4" s="175"/>
      <c r="BTW4" s="175"/>
      <c r="BTX4" s="175"/>
      <c r="BTY4" s="175"/>
      <c r="BTZ4" s="175"/>
      <c r="BUA4" s="175"/>
      <c r="BUB4" s="175"/>
      <c r="BUC4" s="175"/>
      <c r="BUD4" s="175"/>
      <c r="BUE4" s="175"/>
      <c r="BUF4" s="175"/>
      <c r="BUG4" s="175"/>
      <c r="BUH4" s="175"/>
      <c r="BUI4" s="175"/>
      <c r="BUJ4" s="175"/>
      <c r="BUK4" s="175"/>
      <c r="BUL4" s="175"/>
      <c r="BUM4" s="175"/>
      <c r="BUN4" s="175"/>
      <c r="BUO4" s="175"/>
      <c r="BUP4" s="175"/>
      <c r="BUQ4" s="175"/>
      <c r="BUR4" s="175"/>
      <c r="BUS4" s="175"/>
      <c r="BUT4" s="175"/>
      <c r="BUU4" s="175"/>
      <c r="BUV4" s="175"/>
      <c r="BUW4" s="175"/>
      <c r="BUX4" s="175"/>
      <c r="BUY4" s="175"/>
      <c r="BUZ4" s="175"/>
      <c r="BVA4" s="175"/>
      <c r="BVB4" s="175"/>
      <c r="BVC4" s="175"/>
      <c r="BVD4" s="175"/>
      <c r="BVE4" s="175"/>
      <c r="BVF4" s="175"/>
      <c r="BVG4" s="175"/>
      <c r="BVH4" s="175"/>
      <c r="BVI4" s="175"/>
      <c r="BVJ4" s="175"/>
      <c r="BVK4" s="175"/>
      <c r="BVL4" s="175"/>
      <c r="BVM4" s="175"/>
      <c r="BVN4" s="175"/>
      <c r="BVO4" s="175"/>
      <c r="BVP4" s="175"/>
      <c r="BVQ4" s="175"/>
      <c r="BVR4" s="175"/>
      <c r="BVS4" s="175"/>
      <c r="BVT4" s="175"/>
      <c r="BVU4" s="175"/>
      <c r="BVV4" s="175"/>
      <c r="BVW4" s="175"/>
      <c r="BVX4" s="175"/>
      <c r="BVY4" s="175"/>
      <c r="BVZ4" s="175"/>
      <c r="BWA4" s="175"/>
      <c r="BWB4" s="175"/>
      <c r="BWC4" s="175"/>
      <c r="BWD4" s="175"/>
      <c r="BWE4" s="175"/>
      <c r="BWF4" s="175"/>
      <c r="BWG4" s="175"/>
      <c r="BWH4" s="175"/>
      <c r="BWI4" s="175"/>
      <c r="BWJ4" s="175"/>
      <c r="BWK4" s="175"/>
      <c r="BWL4" s="175"/>
      <c r="BWM4" s="175"/>
      <c r="BWN4" s="175"/>
      <c r="BWO4" s="175"/>
      <c r="BWP4" s="175"/>
      <c r="BWQ4" s="175"/>
      <c r="BWR4" s="175"/>
      <c r="BWS4" s="175"/>
      <c r="BWT4" s="175"/>
      <c r="BWU4" s="175"/>
      <c r="BWV4" s="175"/>
      <c r="BWW4" s="175"/>
      <c r="BWX4" s="175"/>
      <c r="BWY4" s="175"/>
      <c r="BWZ4" s="175"/>
      <c r="BXA4" s="175"/>
      <c r="BXB4" s="175"/>
      <c r="BXC4" s="175"/>
      <c r="BXD4" s="175"/>
      <c r="BXE4" s="175"/>
      <c r="BXF4" s="175"/>
      <c r="BXG4" s="175"/>
      <c r="BXH4" s="175"/>
      <c r="BXI4" s="175"/>
      <c r="BXJ4" s="175"/>
      <c r="BXK4" s="175"/>
      <c r="BXL4" s="175"/>
      <c r="BXM4" s="175"/>
      <c r="BXN4" s="175"/>
      <c r="BXO4" s="175"/>
      <c r="BXP4" s="175"/>
      <c r="BXQ4" s="175"/>
      <c r="BXR4" s="175"/>
      <c r="BXS4" s="175"/>
      <c r="BXT4" s="175"/>
      <c r="BXU4" s="175"/>
      <c r="BXV4" s="175"/>
      <c r="BXW4" s="175"/>
      <c r="BXX4" s="175"/>
      <c r="BXY4" s="175"/>
      <c r="BXZ4" s="175"/>
      <c r="BYA4" s="175"/>
      <c r="BYB4" s="175"/>
      <c r="BYC4" s="175"/>
      <c r="BYD4" s="175"/>
      <c r="BYE4" s="175"/>
      <c r="BYF4" s="175"/>
      <c r="BYG4" s="175"/>
      <c r="BYH4" s="175"/>
      <c r="BYI4" s="175"/>
      <c r="BYJ4" s="175"/>
      <c r="BYK4" s="175"/>
      <c r="BYL4" s="175"/>
      <c r="BYM4" s="175"/>
      <c r="BYN4" s="175"/>
      <c r="BYO4" s="175"/>
      <c r="BYP4" s="175"/>
      <c r="BYQ4" s="175"/>
      <c r="BYR4" s="175"/>
      <c r="BYS4" s="175"/>
      <c r="BYT4" s="175"/>
      <c r="BYU4" s="175"/>
      <c r="BYV4" s="175"/>
      <c r="BYW4" s="175"/>
      <c r="BYX4" s="175"/>
      <c r="BYY4" s="175"/>
      <c r="BYZ4" s="175"/>
      <c r="BZA4" s="175"/>
      <c r="BZB4" s="175"/>
      <c r="BZC4" s="175"/>
      <c r="BZD4" s="175"/>
      <c r="BZE4" s="175"/>
      <c r="BZF4" s="175"/>
      <c r="BZG4" s="175"/>
      <c r="BZH4" s="175"/>
      <c r="BZI4" s="175"/>
      <c r="BZJ4" s="175"/>
      <c r="BZK4" s="175"/>
      <c r="BZL4" s="175"/>
      <c r="BZM4" s="175"/>
      <c r="BZN4" s="175"/>
      <c r="BZO4" s="175"/>
      <c r="BZP4" s="175"/>
      <c r="BZQ4" s="175"/>
      <c r="BZR4" s="175"/>
      <c r="BZS4" s="175"/>
      <c r="BZT4" s="175"/>
      <c r="BZU4" s="175"/>
      <c r="BZV4" s="175"/>
      <c r="BZW4" s="175"/>
      <c r="BZX4" s="175"/>
      <c r="BZY4" s="175"/>
      <c r="BZZ4" s="175"/>
      <c r="CAA4" s="175"/>
      <c r="CAB4" s="175"/>
      <c r="CAC4" s="175"/>
      <c r="CAD4" s="175"/>
      <c r="CAE4" s="175"/>
      <c r="CAF4" s="175"/>
      <c r="CAG4" s="175"/>
      <c r="CAH4" s="175"/>
      <c r="CAI4" s="175"/>
      <c r="CAJ4" s="175"/>
      <c r="CAK4" s="175"/>
      <c r="CAL4" s="175"/>
      <c r="CAM4" s="175"/>
      <c r="CAN4" s="175"/>
      <c r="CAO4" s="175"/>
      <c r="CAP4" s="175"/>
      <c r="CAQ4" s="175"/>
      <c r="CAR4" s="175"/>
      <c r="CAS4" s="175"/>
      <c r="CAT4" s="175"/>
      <c r="CAU4" s="175"/>
      <c r="CAV4" s="175"/>
      <c r="CAW4" s="175"/>
      <c r="CAX4" s="175"/>
      <c r="CAY4" s="175"/>
      <c r="CAZ4" s="175"/>
      <c r="CBA4" s="175"/>
      <c r="CBB4" s="175"/>
      <c r="CBC4" s="175"/>
      <c r="CBD4" s="175"/>
      <c r="CBE4" s="175"/>
      <c r="CBF4" s="175"/>
      <c r="CBG4" s="175"/>
      <c r="CBH4" s="175"/>
      <c r="CBI4" s="175"/>
      <c r="CBJ4" s="175"/>
      <c r="CBK4" s="175"/>
      <c r="CBL4" s="175"/>
      <c r="CBM4" s="175"/>
      <c r="CBN4" s="175"/>
      <c r="CBO4" s="175"/>
      <c r="CBP4" s="175"/>
      <c r="CBQ4" s="175"/>
      <c r="CBR4" s="175"/>
      <c r="CBS4" s="175"/>
      <c r="CBT4" s="175"/>
      <c r="CBU4" s="175"/>
      <c r="CBV4" s="175"/>
      <c r="CBW4" s="175"/>
      <c r="CBX4" s="175"/>
      <c r="CBY4" s="175"/>
      <c r="CBZ4" s="175"/>
      <c r="CCA4" s="175"/>
      <c r="CCB4" s="175"/>
      <c r="CCC4" s="175"/>
      <c r="CCD4" s="175"/>
      <c r="CCE4" s="175"/>
      <c r="CCF4" s="175"/>
      <c r="CCG4" s="175"/>
      <c r="CCH4" s="175"/>
      <c r="CCI4" s="175"/>
      <c r="CCJ4" s="175"/>
      <c r="CCK4" s="175"/>
      <c r="CCL4" s="175"/>
      <c r="CCM4" s="175"/>
      <c r="CCN4" s="175"/>
      <c r="CCO4" s="175"/>
      <c r="CCP4" s="175"/>
      <c r="CCQ4" s="175"/>
      <c r="CCR4" s="175"/>
      <c r="CCS4" s="175"/>
      <c r="CCT4" s="175"/>
      <c r="CCU4" s="175"/>
      <c r="CCV4" s="175"/>
      <c r="CCW4" s="175"/>
      <c r="CCX4" s="175"/>
      <c r="CCY4" s="175"/>
      <c r="CCZ4" s="175"/>
      <c r="CDA4" s="175"/>
      <c r="CDB4" s="175"/>
      <c r="CDC4" s="175"/>
      <c r="CDD4" s="175"/>
      <c r="CDE4" s="175"/>
      <c r="CDF4" s="175"/>
      <c r="CDG4" s="175"/>
      <c r="CDH4" s="175"/>
      <c r="CDI4" s="175"/>
      <c r="CDJ4" s="175"/>
      <c r="CDK4" s="175"/>
      <c r="CDL4" s="175"/>
      <c r="CDM4" s="175"/>
      <c r="CDN4" s="175"/>
      <c r="CDO4" s="175"/>
      <c r="CDP4" s="175"/>
      <c r="CDQ4" s="175"/>
      <c r="CDR4" s="175"/>
      <c r="CDS4" s="175"/>
      <c r="CDT4" s="175"/>
      <c r="CDU4" s="175"/>
      <c r="CDV4" s="175"/>
      <c r="CDW4" s="175"/>
      <c r="CDX4" s="175"/>
      <c r="CDY4" s="175"/>
      <c r="CDZ4" s="175"/>
      <c r="CEA4" s="175"/>
      <c r="CEB4" s="175"/>
      <c r="CEC4" s="175"/>
      <c r="CED4" s="175"/>
      <c r="CEE4" s="175"/>
      <c r="CEF4" s="175"/>
      <c r="CEG4" s="175"/>
      <c r="CEH4" s="175"/>
      <c r="CEI4" s="175"/>
      <c r="CEJ4" s="175"/>
      <c r="CEK4" s="175"/>
      <c r="CEL4" s="175"/>
      <c r="CEM4" s="175"/>
      <c r="CEN4" s="175"/>
      <c r="CEO4" s="175"/>
      <c r="CEP4" s="175"/>
      <c r="CEQ4" s="175"/>
      <c r="CER4" s="175"/>
      <c r="CES4" s="175"/>
      <c r="CET4" s="175"/>
      <c r="CEU4" s="175"/>
      <c r="CEV4" s="175"/>
      <c r="CEW4" s="175"/>
      <c r="CEX4" s="175"/>
      <c r="CEY4" s="175"/>
      <c r="CEZ4" s="175"/>
      <c r="CFA4" s="175"/>
      <c r="CFB4" s="175"/>
      <c r="CFC4" s="175"/>
      <c r="CFD4" s="175"/>
      <c r="CFE4" s="175"/>
      <c r="CFF4" s="175"/>
      <c r="CFG4" s="175"/>
      <c r="CFH4" s="175"/>
      <c r="CFI4" s="175"/>
      <c r="CFJ4" s="175"/>
      <c r="CFK4" s="175"/>
      <c r="CFL4" s="175"/>
      <c r="CFM4" s="175"/>
      <c r="CFN4" s="175"/>
      <c r="CFO4" s="175"/>
      <c r="CFP4" s="175"/>
      <c r="CFQ4" s="175"/>
      <c r="CFR4" s="175"/>
      <c r="CFS4" s="175"/>
      <c r="CFT4" s="175"/>
      <c r="CFU4" s="175"/>
      <c r="CFV4" s="175"/>
      <c r="CFW4" s="175"/>
      <c r="CFX4" s="175"/>
      <c r="CFY4" s="175"/>
      <c r="CFZ4" s="175"/>
      <c r="CGA4" s="175"/>
      <c r="CGB4" s="175"/>
      <c r="CGC4" s="175"/>
      <c r="CGD4" s="175"/>
      <c r="CGE4" s="175"/>
      <c r="CGF4" s="175"/>
      <c r="CGG4" s="175"/>
      <c r="CGH4" s="175"/>
      <c r="CGI4" s="175"/>
      <c r="CGJ4" s="175"/>
      <c r="CGK4" s="175"/>
      <c r="CGL4" s="175"/>
      <c r="CGM4" s="175"/>
      <c r="CGN4" s="175"/>
      <c r="CGO4" s="175"/>
      <c r="CGP4" s="175"/>
      <c r="CGQ4" s="175"/>
      <c r="CGR4" s="175"/>
      <c r="CGS4" s="175"/>
      <c r="CGT4" s="175"/>
      <c r="CGU4" s="175"/>
      <c r="CGV4" s="175"/>
      <c r="CGW4" s="175"/>
      <c r="CGX4" s="175"/>
      <c r="CGY4" s="175"/>
      <c r="CGZ4" s="175"/>
      <c r="CHA4" s="175"/>
      <c r="CHB4" s="175"/>
      <c r="CHC4" s="175"/>
      <c r="CHD4" s="175"/>
      <c r="CHE4" s="175"/>
      <c r="CHF4" s="175"/>
      <c r="CHG4" s="175"/>
      <c r="CHH4" s="175"/>
      <c r="CHI4" s="175"/>
      <c r="CHJ4" s="175"/>
      <c r="CHK4" s="175"/>
      <c r="CHL4" s="175"/>
      <c r="CHM4" s="175"/>
      <c r="CHN4" s="175"/>
      <c r="CHO4" s="175"/>
      <c r="CHP4" s="175"/>
      <c r="CHQ4" s="175"/>
      <c r="CHR4" s="175"/>
      <c r="CHS4" s="175"/>
      <c r="CHT4" s="175"/>
      <c r="CHU4" s="175"/>
      <c r="CHV4" s="175"/>
      <c r="CHW4" s="175"/>
      <c r="CHX4" s="175"/>
      <c r="CHY4" s="175"/>
      <c r="CHZ4" s="175"/>
      <c r="CIA4" s="175"/>
      <c r="CIB4" s="175"/>
      <c r="CIC4" s="175"/>
      <c r="CID4" s="175"/>
      <c r="CIE4" s="175"/>
      <c r="CIF4" s="175"/>
      <c r="CIG4" s="175"/>
      <c r="CIH4" s="175"/>
      <c r="CII4" s="175"/>
      <c r="CIJ4" s="175"/>
      <c r="CIK4" s="175"/>
      <c r="CIL4" s="175"/>
      <c r="CIM4" s="175"/>
      <c r="CIN4" s="175"/>
      <c r="CIO4" s="175"/>
      <c r="CIP4" s="175"/>
      <c r="CIQ4" s="175"/>
      <c r="CIR4" s="175"/>
      <c r="CIS4" s="175"/>
      <c r="CIT4" s="175"/>
      <c r="CIU4" s="175"/>
      <c r="CIV4" s="175"/>
      <c r="CIW4" s="175"/>
      <c r="CIX4" s="175"/>
      <c r="CIY4" s="175"/>
      <c r="CIZ4" s="175"/>
      <c r="CJA4" s="175"/>
      <c r="CJB4" s="175"/>
      <c r="CJC4" s="175"/>
      <c r="CJD4" s="175"/>
      <c r="CJE4" s="175"/>
      <c r="CJF4" s="175"/>
      <c r="CJG4" s="175"/>
      <c r="CJH4" s="175"/>
      <c r="CJI4" s="175"/>
      <c r="CJJ4" s="175"/>
      <c r="CJK4" s="175"/>
      <c r="CJL4" s="175"/>
      <c r="CJM4" s="175"/>
      <c r="CJN4" s="175"/>
      <c r="CJO4" s="175"/>
      <c r="CJP4" s="175"/>
      <c r="CJQ4" s="175"/>
      <c r="CJR4" s="175"/>
      <c r="CJS4" s="175"/>
      <c r="CJT4" s="175"/>
      <c r="CJU4" s="175"/>
      <c r="CJV4" s="175"/>
      <c r="CJW4" s="175"/>
      <c r="CJX4" s="175"/>
      <c r="CJY4" s="175"/>
      <c r="CJZ4" s="175"/>
      <c r="CKA4" s="175"/>
      <c r="CKB4" s="175"/>
      <c r="CKC4" s="175"/>
      <c r="CKD4" s="175"/>
      <c r="CKE4" s="175"/>
      <c r="CKF4" s="175"/>
      <c r="CKG4" s="175"/>
      <c r="CKH4" s="175"/>
      <c r="CKI4" s="175"/>
      <c r="CKJ4" s="175"/>
      <c r="CKK4" s="175"/>
      <c r="CKL4" s="175"/>
      <c r="CKM4" s="175"/>
      <c r="CKN4" s="175"/>
      <c r="CKO4" s="175"/>
      <c r="CKP4" s="175"/>
      <c r="CKQ4" s="175"/>
      <c r="CKR4" s="175"/>
      <c r="CKS4" s="175"/>
      <c r="CKT4" s="175"/>
      <c r="CKU4" s="175"/>
      <c r="CKV4" s="175"/>
      <c r="CKW4" s="175"/>
      <c r="CKX4" s="175"/>
      <c r="CKY4" s="175"/>
      <c r="CKZ4" s="175"/>
      <c r="CLA4" s="175"/>
      <c r="CLB4" s="175"/>
      <c r="CLC4" s="175"/>
      <c r="CLD4" s="175"/>
      <c r="CLE4" s="175"/>
      <c r="CLF4" s="175"/>
      <c r="CLG4" s="175"/>
      <c r="CLH4" s="175"/>
      <c r="CLI4" s="175"/>
      <c r="CLJ4" s="175"/>
      <c r="CLK4" s="175"/>
      <c r="CLL4" s="175"/>
      <c r="CLM4" s="175"/>
      <c r="CLN4" s="175"/>
      <c r="CLO4" s="175"/>
      <c r="CLP4" s="175"/>
      <c r="CLQ4" s="175"/>
      <c r="CLR4" s="175"/>
      <c r="CLS4" s="175"/>
      <c r="CLT4" s="175"/>
      <c r="CLU4" s="175"/>
      <c r="CLV4" s="175"/>
      <c r="CLW4" s="175"/>
      <c r="CLX4" s="175"/>
      <c r="CLY4" s="175"/>
      <c r="CLZ4" s="175"/>
      <c r="CMA4" s="175"/>
      <c r="CMB4" s="175"/>
      <c r="CMC4" s="175"/>
      <c r="CMD4" s="175"/>
      <c r="CME4" s="175"/>
      <c r="CMF4" s="175"/>
      <c r="CMG4" s="175"/>
      <c r="CMH4" s="175"/>
      <c r="CMI4" s="175"/>
      <c r="CMJ4" s="175"/>
      <c r="CMK4" s="175"/>
      <c r="CML4" s="175"/>
      <c r="CMM4" s="175"/>
      <c r="CMN4" s="175"/>
      <c r="CMO4" s="175"/>
      <c r="CMP4" s="175"/>
      <c r="CMQ4" s="175"/>
      <c r="CMR4" s="175"/>
      <c r="CMS4" s="175"/>
      <c r="CMT4" s="175"/>
      <c r="CMU4" s="175"/>
      <c r="CMV4" s="175"/>
      <c r="CMW4" s="175"/>
      <c r="CMX4" s="175"/>
      <c r="CMY4" s="175"/>
      <c r="CMZ4" s="175"/>
      <c r="CNA4" s="175"/>
      <c r="CNB4" s="175"/>
      <c r="CNC4" s="175"/>
      <c r="CND4" s="175"/>
      <c r="CNE4" s="175"/>
      <c r="CNF4" s="175"/>
      <c r="CNG4" s="175"/>
      <c r="CNH4" s="175"/>
      <c r="CNI4" s="175"/>
      <c r="CNJ4" s="175"/>
      <c r="CNK4" s="175"/>
      <c r="CNL4" s="175"/>
      <c r="CNM4" s="175"/>
      <c r="CNN4" s="175"/>
      <c r="CNO4" s="175"/>
      <c r="CNP4" s="175"/>
      <c r="CNQ4" s="175"/>
      <c r="CNR4" s="175"/>
      <c r="CNS4" s="175"/>
      <c r="CNT4" s="175"/>
      <c r="CNU4" s="175"/>
      <c r="CNV4" s="175"/>
      <c r="CNW4" s="175"/>
      <c r="CNX4" s="175"/>
      <c r="CNY4" s="175"/>
      <c r="CNZ4" s="175"/>
      <c r="COA4" s="175"/>
      <c r="COB4" s="175"/>
      <c r="COC4" s="175"/>
      <c r="COD4" s="175"/>
      <c r="COE4" s="175"/>
      <c r="COF4" s="175"/>
      <c r="COG4" s="175"/>
      <c r="COH4" s="175"/>
      <c r="COI4" s="175"/>
      <c r="COJ4" s="175"/>
      <c r="COK4" s="175"/>
      <c r="COL4" s="175"/>
      <c r="COM4" s="175"/>
      <c r="CON4" s="175"/>
      <c r="COO4" s="175"/>
      <c r="COP4" s="175"/>
      <c r="COQ4" s="175"/>
      <c r="COR4" s="175"/>
      <c r="COS4" s="175"/>
      <c r="COT4" s="175"/>
      <c r="COU4" s="175"/>
      <c r="COV4" s="175"/>
      <c r="COW4" s="175"/>
      <c r="COX4" s="175"/>
      <c r="COY4" s="175"/>
      <c r="COZ4" s="175"/>
      <c r="CPA4" s="175"/>
      <c r="CPB4" s="175"/>
      <c r="CPC4" s="175"/>
      <c r="CPD4" s="175"/>
      <c r="CPE4" s="175"/>
      <c r="CPF4" s="175"/>
      <c r="CPG4" s="175"/>
      <c r="CPH4" s="175"/>
      <c r="CPI4" s="175"/>
      <c r="CPJ4" s="175"/>
      <c r="CPK4" s="175"/>
      <c r="CPL4" s="175"/>
      <c r="CPM4" s="175"/>
      <c r="CPN4" s="175"/>
      <c r="CPO4" s="175"/>
      <c r="CPP4" s="175"/>
      <c r="CPQ4" s="175"/>
      <c r="CPR4" s="175"/>
      <c r="CPS4" s="175"/>
      <c r="CPT4" s="175"/>
      <c r="CPU4" s="175"/>
      <c r="CPV4" s="175"/>
      <c r="CPW4" s="175"/>
      <c r="CPX4" s="175"/>
      <c r="CPY4" s="175"/>
      <c r="CPZ4" s="175"/>
      <c r="CQA4" s="175"/>
      <c r="CQB4" s="175"/>
      <c r="CQC4" s="175"/>
      <c r="CQD4" s="175"/>
      <c r="CQE4" s="175"/>
      <c r="CQF4" s="175"/>
      <c r="CQG4" s="175"/>
      <c r="CQH4" s="175"/>
      <c r="CQI4" s="175"/>
      <c r="CQJ4" s="175"/>
      <c r="CQK4" s="175"/>
      <c r="CQL4" s="175"/>
      <c r="CQM4" s="175"/>
      <c r="CQN4" s="175"/>
      <c r="CQO4" s="175"/>
      <c r="CQP4" s="175"/>
      <c r="CQQ4" s="175"/>
      <c r="CQR4" s="175"/>
      <c r="CQS4" s="175"/>
      <c r="CQT4" s="175"/>
      <c r="CQU4" s="175"/>
      <c r="CQV4" s="175"/>
      <c r="CQW4" s="175"/>
      <c r="CQX4" s="175"/>
      <c r="CQY4" s="175"/>
      <c r="CQZ4" s="175"/>
      <c r="CRA4" s="175"/>
      <c r="CRB4" s="175"/>
      <c r="CRC4" s="175"/>
      <c r="CRD4" s="175"/>
      <c r="CRE4" s="175"/>
      <c r="CRF4" s="175"/>
      <c r="CRG4" s="175"/>
      <c r="CRH4" s="175"/>
      <c r="CRI4" s="175"/>
      <c r="CRJ4" s="175"/>
      <c r="CRK4" s="175"/>
      <c r="CRL4" s="175"/>
      <c r="CRM4" s="175"/>
      <c r="CRN4" s="175"/>
      <c r="CRO4" s="175"/>
      <c r="CRP4" s="175"/>
      <c r="CRQ4" s="175"/>
      <c r="CRR4" s="175"/>
      <c r="CRS4" s="175"/>
      <c r="CRT4" s="175"/>
      <c r="CRU4" s="175"/>
      <c r="CRV4" s="175"/>
      <c r="CRW4" s="175"/>
      <c r="CRX4" s="175"/>
      <c r="CRY4" s="175"/>
      <c r="CRZ4" s="175"/>
      <c r="CSA4" s="175"/>
      <c r="CSB4" s="175"/>
      <c r="CSC4" s="175"/>
      <c r="CSD4" s="175"/>
      <c r="CSE4" s="175"/>
      <c r="CSF4" s="175"/>
      <c r="CSG4" s="175"/>
      <c r="CSH4" s="175"/>
      <c r="CSI4" s="175"/>
      <c r="CSJ4" s="175"/>
      <c r="CSK4" s="175"/>
      <c r="CSL4" s="175"/>
      <c r="CSM4" s="175"/>
      <c r="CSN4" s="175"/>
      <c r="CSO4" s="175"/>
      <c r="CSP4" s="175"/>
      <c r="CSQ4" s="175"/>
      <c r="CSR4" s="175"/>
      <c r="CSS4" s="175"/>
      <c r="CST4" s="175"/>
      <c r="CSU4" s="175"/>
      <c r="CSV4" s="175"/>
      <c r="CSW4" s="175"/>
      <c r="CSX4" s="175"/>
      <c r="CSY4" s="175"/>
      <c r="CSZ4" s="175"/>
      <c r="CTA4" s="175"/>
      <c r="CTB4" s="175"/>
      <c r="CTC4" s="175"/>
      <c r="CTD4" s="175"/>
      <c r="CTE4" s="175"/>
      <c r="CTF4" s="175"/>
      <c r="CTG4" s="175"/>
      <c r="CTH4" s="175"/>
      <c r="CTI4" s="175"/>
      <c r="CTJ4" s="175"/>
      <c r="CTK4" s="175"/>
      <c r="CTL4" s="175"/>
      <c r="CTM4" s="175"/>
      <c r="CTN4" s="175"/>
      <c r="CTO4" s="175"/>
      <c r="CTP4" s="175"/>
      <c r="CTQ4" s="175"/>
      <c r="CTR4" s="175"/>
      <c r="CTS4" s="175"/>
      <c r="CTT4" s="175"/>
      <c r="CTU4" s="175"/>
      <c r="CTV4" s="175"/>
      <c r="CTW4" s="175"/>
      <c r="CTX4" s="175"/>
      <c r="CTY4" s="175"/>
      <c r="CTZ4" s="175"/>
      <c r="CUA4" s="175"/>
      <c r="CUB4" s="175"/>
      <c r="CUC4" s="175"/>
      <c r="CUD4" s="175"/>
      <c r="CUE4" s="175"/>
      <c r="CUF4" s="175"/>
      <c r="CUG4" s="175"/>
      <c r="CUH4" s="175"/>
      <c r="CUI4" s="175"/>
      <c r="CUJ4" s="175"/>
      <c r="CUK4" s="175"/>
      <c r="CUL4" s="175"/>
      <c r="CUM4" s="175"/>
      <c r="CUN4" s="175"/>
      <c r="CUO4" s="175"/>
      <c r="CUP4" s="175"/>
      <c r="CUQ4" s="175"/>
      <c r="CUR4" s="175"/>
      <c r="CUS4" s="175"/>
      <c r="CUT4" s="175"/>
      <c r="CUU4" s="175"/>
      <c r="CUV4" s="175"/>
      <c r="CUW4" s="175"/>
      <c r="CUX4" s="175"/>
      <c r="CUY4" s="175"/>
      <c r="CUZ4" s="175"/>
      <c r="CVA4" s="175"/>
      <c r="CVB4" s="175"/>
      <c r="CVC4" s="175"/>
      <c r="CVD4" s="175"/>
      <c r="CVE4" s="175"/>
      <c r="CVF4" s="175"/>
      <c r="CVG4" s="175"/>
      <c r="CVH4" s="175"/>
      <c r="CVI4" s="175"/>
      <c r="CVJ4" s="175"/>
      <c r="CVK4" s="175"/>
      <c r="CVL4" s="175"/>
      <c r="CVM4" s="175"/>
      <c r="CVN4" s="175"/>
      <c r="CVO4" s="175"/>
      <c r="CVP4" s="175"/>
      <c r="CVQ4" s="175"/>
      <c r="CVR4" s="175"/>
      <c r="CVS4" s="175"/>
      <c r="CVT4" s="175"/>
      <c r="CVU4" s="175"/>
      <c r="CVV4" s="175"/>
      <c r="CVW4" s="175"/>
      <c r="CVX4" s="175"/>
      <c r="CVY4" s="175"/>
      <c r="CVZ4" s="175"/>
      <c r="CWA4" s="175"/>
      <c r="CWB4" s="175"/>
      <c r="CWC4" s="175"/>
      <c r="CWD4" s="175"/>
      <c r="CWE4" s="175"/>
      <c r="CWF4" s="175"/>
      <c r="CWG4" s="175"/>
      <c r="CWH4" s="175"/>
      <c r="CWI4" s="175"/>
      <c r="CWJ4" s="175"/>
      <c r="CWK4" s="175"/>
      <c r="CWL4" s="175"/>
      <c r="CWM4" s="175"/>
      <c r="CWN4" s="175"/>
      <c r="CWO4" s="175"/>
      <c r="CWP4" s="175"/>
      <c r="CWQ4" s="175"/>
      <c r="CWR4" s="175"/>
      <c r="CWS4" s="175"/>
      <c r="CWT4" s="175"/>
      <c r="CWU4" s="175"/>
      <c r="CWV4" s="175"/>
      <c r="CWW4" s="175"/>
      <c r="CWX4" s="175"/>
      <c r="CWY4" s="175"/>
      <c r="CWZ4" s="175"/>
      <c r="CXA4" s="175"/>
      <c r="CXB4" s="175"/>
      <c r="CXC4" s="175"/>
      <c r="CXD4" s="175"/>
      <c r="CXE4" s="175"/>
      <c r="CXF4" s="175"/>
      <c r="CXG4" s="175"/>
      <c r="CXH4" s="175"/>
      <c r="CXI4" s="175"/>
      <c r="CXJ4" s="175"/>
      <c r="CXK4" s="175"/>
      <c r="CXL4" s="175"/>
      <c r="CXM4" s="175"/>
      <c r="CXN4" s="175"/>
      <c r="CXO4" s="175"/>
      <c r="CXP4" s="175"/>
      <c r="CXQ4" s="175"/>
      <c r="CXR4" s="175"/>
      <c r="CXS4" s="175"/>
      <c r="CXT4" s="175"/>
      <c r="CXU4" s="175"/>
      <c r="CXV4" s="175"/>
      <c r="CXW4" s="175"/>
      <c r="CXX4" s="175"/>
      <c r="CXY4" s="175"/>
      <c r="CXZ4" s="175"/>
      <c r="CYA4" s="175"/>
      <c r="CYB4" s="175"/>
      <c r="CYC4" s="175"/>
      <c r="CYD4" s="175"/>
      <c r="CYE4" s="175"/>
      <c r="CYF4" s="175"/>
      <c r="CYG4" s="175"/>
      <c r="CYH4" s="175"/>
      <c r="CYI4" s="175"/>
      <c r="CYJ4" s="175"/>
      <c r="CYK4" s="175"/>
      <c r="CYL4" s="175"/>
      <c r="CYM4" s="175"/>
      <c r="CYN4" s="175"/>
      <c r="CYO4" s="175"/>
      <c r="CYP4" s="175"/>
      <c r="CYQ4" s="175"/>
      <c r="CYR4" s="175"/>
      <c r="CYS4" s="175"/>
      <c r="CYT4" s="175"/>
      <c r="CYU4" s="175"/>
      <c r="CYV4" s="175"/>
      <c r="CYW4" s="175"/>
      <c r="CYX4" s="175"/>
      <c r="CYY4" s="175"/>
      <c r="CYZ4" s="175"/>
      <c r="CZA4" s="175"/>
      <c r="CZB4" s="175"/>
      <c r="CZC4" s="175"/>
      <c r="CZD4" s="175"/>
      <c r="CZE4" s="175"/>
      <c r="CZF4" s="175"/>
      <c r="CZG4" s="175"/>
      <c r="CZH4" s="175"/>
      <c r="CZI4" s="175"/>
      <c r="CZJ4" s="175"/>
      <c r="CZK4" s="175"/>
      <c r="CZL4" s="175"/>
      <c r="CZM4" s="175"/>
      <c r="CZN4" s="175"/>
      <c r="CZO4" s="175"/>
      <c r="CZP4" s="175"/>
      <c r="CZQ4" s="175"/>
      <c r="CZR4" s="175"/>
      <c r="CZS4" s="175"/>
      <c r="CZT4" s="175"/>
      <c r="CZU4" s="175"/>
      <c r="CZV4" s="175"/>
      <c r="CZW4" s="175"/>
      <c r="CZX4" s="175"/>
      <c r="CZY4" s="175"/>
      <c r="CZZ4" s="175"/>
      <c r="DAA4" s="175"/>
      <c r="DAB4" s="175"/>
      <c r="DAC4" s="175"/>
      <c r="DAD4" s="175"/>
      <c r="DAE4" s="175"/>
      <c r="DAF4" s="175"/>
      <c r="DAG4" s="175"/>
      <c r="DAH4" s="175"/>
      <c r="DAI4" s="175"/>
      <c r="DAJ4" s="175"/>
      <c r="DAK4" s="175"/>
      <c r="DAL4" s="175"/>
      <c r="DAM4" s="175"/>
      <c r="DAN4" s="175"/>
      <c r="DAO4" s="175"/>
      <c r="DAP4" s="175"/>
      <c r="DAQ4" s="175"/>
      <c r="DAR4" s="175"/>
      <c r="DAS4" s="175"/>
      <c r="DAT4" s="175"/>
      <c r="DAU4" s="175"/>
      <c r="DAV4" s="175"/>
      <c r="DAW4" s="175"/>
      <c r="DAX4" s="175"/>
      <c r="DAY4" s="175"/>
      <c r="DAZ4" s="175"/>
      <c r="DBA4" s="175"/>
      <c r="DBB4" s="175"/>
      <c r="DBC4" s="175"/>
      <c r="DBD4" s="175"/>
      <c r="DBE4" s="175"/>
      <c r="DBF4" s="175"/>
      <c r="DBG4" s="175"/>
      <c r="DBH4" s="175"/>
      <c r="DBI4" s="175"/>
      <c r="DBJ4" s="175"/>
      <c r="DBK4" s="175"/>
      <c r="DBL4" s="175"/>
      <c r="DBM4" s="175"/>
      <c r="DBN4" s="175"/>
      <c r="DBO4" s="175"/>
      <c r="DBP4" s="175"/>
      <c r="DBQ4" s="175"/>
      <c r="DBR4" s="175"/>
      <c r="DBS4" s="175"/>
      <c r="DBT4" s="175"/>
      <c r="DBU4" s="175"/>
      <c r="DBV4" s="175"/>
      <c r="DBW4" s="175"/>
      <c r="DBX4" s="175"/>
      <c r="DBY4" s="175"/>
      <c r="DBZ4" s="175"/>
      <c r="DCA4" s="175"/>
      <c r="DCB4" s="175"/>
      <c r="DCC4" s="175"/>
      <c r="DCD4" s="175"/>
      <c r="DCE4" s="175"/>
      <c r="DCF4" s="175"/>
      <c r="DCG4" s="175"/>
      <c r="DCH4" s="175"/>
      <c r="DCI4" s="175"/>
      <c r="DCJ4" s="175"/>
      <c r="DCK4" s="175"/>
      <c r="DCL4" s="175"/>
      <c r="DCM4" s="175"/>
      <c r="DCN4" s="175"/>
      <c r="DCO4" s="175"/>
      <c r="DCP4" s="175"/>
      <c r="DCQ4" s="175"/>
      <c r="DCR4" s="175"/>
      <c r="DCS4" s="175"/>
      <c r="DCT4" s="175"/>
      <c r="DCU4" s="175"/>
      <c r="DCV4" s="175"/>
      <c r="DCW4" s="175"/>
      <c r="DCX4" s="175"/>
      <c r="DCY4" s="175"/>
      <c r="DCZ4" s="175"/>
      <c r="DDA4" s="175"/>
      <c r="DDB4" s="175"/>
      <c r="DDC4" s="175"/>
      <c r="DDD4" s="175"/>
      <c r="DDE4" s="175"/>
      <c r="DDF4" s="175"/>
      <c r="DDG4" s="175"/>
      <c r="DDH4" s="175"/>
      <c r="DDI4" s="175"/>
      <c r="DDJ4" s="175"/>
      <c r="DDK4" s="175"/>
      <c r="DDL4" s="175"/>
      <c r="DDM4" s="175"/>
      <c r="DDN4" s="175"/>
      <c r="DDO4" s="175"/>
      <c r="DDP4" s="175"/>
      <c r="DDQ4" s="175"/>
      <c r="DDR4" s="175"/>
      <c r="DDS4" s="175"/>
      <c r="DDT4" s="175"/>
      <c r="DDU4" s="175"/>
      <c r="DDV4" s="175"/>
      <c r="DDW4" s="175"/>
      <c r="DDX4" s="175"/>
      <c r="DDY4" s="175"/>
      <c r="DDZ4" s="175"/>
      <c r="DEA4" s="175"/>
      <c r="DEB4" s="175"/>
      <c r="DEC4" s="175"/>
      <c r="DED4" s="175"/>
      <c r="DEE4" s="175"/>
      <c r="DEF4" s="175"/>
      <c r="DEG4" s="175"/>
      <c r="DEH4" s="175"/>
      <c r="DEI4" s="175"/>
      <c r="DEJ4" s="175"/>
      <c r="DEK4" s="175"/>
      <c r="DEL4" s="175"/>
      <c r="DEM4" s="175"/>
      <c r="DEN4" s="175"/>
      <c r="DEO4" s="175"/>
      <c r="DEP4" s="175"/>
      <c r="DEQ4" s="175"/>
      <c r="DER4" s="175"/>
      <c r="DES4" s="175"/>
      <c r="DET4" s="175"/>
      <c r="DEU4" s="175"/>
      <c r="DEV4" s="175"/>
      <c r="DEW4" s="175"/>
      <c r="DEX4" s="175"/>
      <c r="DEY4" s="175"/>
      <c r="DEZ4" s="175"/>
      <c r="DFA4" s="175"/>
      <c r="DFB4" s="175"/>
      <c r="DFC4" s="175"/>
      <c r="DFD4" s="175"/>
      <c r="DFE4" s="175"/>
      <c r="DFF4" s="175"/>
      <c r="DFG4" s="175"/>
      <c r="DFH4" s="175"/>
      <c r="DFI4" s="175"/>
      <c r="DFJ4" s="175"/>
      <c r="DFK4" s="175"/>
      <c r="DFL4" s="175"/>
      <c r="DFM4" s="175"/>
      <c r="DFN4" s="175"/>
      <c r="DFO4" s="175"/>
      <c r="DFP4" s="175"/>
      <c r="DFQ4" s="175"/>
      <c r="DFR4" s="175"/>
      <c r="DFS4" s="175"/>
      <c r="DFT4" s="175"/>
      <c r="DFU4" s="175"/>
      <c r="DFV4" s="175"/>
      <c r="DFW4" s="175"/>
      <c r="DFX4" s="175"/>
      <c r="DFY4" s="175"/>
      <c r="DFZ4" s="175"/>
      <c r="DGA4" s="175"/>
      <c r="DGB4" s="175"/>
      <c r="DGC4" s="175"/>
      <c r="DGD4" s="175"/>
      <c r="DGE4" s="175"/>
      <c r="DGF4" s="175"/>
      <c r="DGG4" s="175"/>
      <c r="DGH4" s="175"/>
      <c r="DGI4" s="175"/>
      <c r="DGJ4" s="175"/>
      <c r="DGK4" s="175"/>
      <c r="DGL4" s="175"/>
      <c r="DGM4" s="175"/>
      <c r="DGN4" s="175"/>
      <c r="DGO4" s="175"/>
      <c r="DGP4" s="175"/>
      <c r="DGQ4" s="175"/>
      <c r="DGR4" s="175"/>
      <c r="DGS4" s="175"/>
      <c r="DGT4" s="175"/>
      <c r="DGU4" s="175"/>
      <c r="DGV4" s="175"/>
      <c r="DGW4" s="175"/>
      <c r="DGX4" s="175"/>
      <c r="DGY4" s="175"/>
      <c r="DGZ4" s="175"/>
      <c r="DHA4" s="175"/>
      <c r="DHB4" s="175"/>
      <c r="DHC4" s="175"/>
      <c r="DHD4" s="175"/>
      <c r="DHE4" s="175"/>
      <c r="DHF4" s="175"/>
      <c r="DHG4" s="175"/>
      <c r="DHH4" s="175"/>
      <c r="DHI4" s="175"/>
      <c r="DHJ4" s="175"/>
      <c r="DHK4" s="175"/>
      <c r="DHL4" s="175"/>
      <c r="DHM4" s="175"/>
      <c r="DHN4" s="175"/>
      <c r="DHO4" s="175"/>
      <c r="DHP4" s="175"/>
      <c r="DHQ4" s="175"/>
      <c r="DHR4" s="175"/>
      <c r="DHS4" s="175"/>
      <c r="DHT4" s="175"/>
      <c r="DHU4" s="175"/>
      <c r="DHV4" s="175"/>
      <c r="DHW4" s="175"/>
      <c r="DHX4" s="175"/>
      <c r="DHY4" s="175"/>
      <c r="DHZ4" s="175"/>
      <c r="DIA4" s="175"/>
      <c r="DIB4" s="175"/>
      <c r="DIC4" s="175"/>
      <c r="DID4" s="175"/>
      <c r="DIE4" s="175"/>
      <c r="DIF4" s="175"/>
      <c r="DIG4" s="175"/>
      <c r="DIH4" s="175"/>
      <c r="DII4" s="175"/>
      <c r="DIJ4" s="175"/>
      <c r="DIK4" s="175"/>
      <c r="DIL4" s="175"/>
      <c r="DIM4" s="175"/>
      <c r="DIN4" s="175"/>
      <c r="DIO4" s="175"/>
      <c r="DIP4" s="175"/>
      <c r="DIQ4" s="175"/>
      <c r="DIR4" s="175"/>
      <c r="DIS4" s="175"/>
      <c r="DIT4" s="175"/>
      <c r="DIU4" s="175"/>
      <c r="DIV4" s="175"/>
      <c r="DIW4" s="175"/>
      <c r="DIX4" s="175"/>
      <c r="DIY4" s="175"/>
      <c r="DIZ4" s="175"/>
      <c r="DJA4" s="175"/>
      <c r="DJB4" s="175"/>
      <c r="DJC4" s="175"/>
      <c r="DJD4" s="175"/>
      <c r="DJE4" s="175"/>
      <c r="DJF4" s="175"/>
      <c r="DJG4" s="175"/>
      <c r="DJH4" s="175"/>
      <c r="DJI4" s="175"/>
      <c r="DJJ4" s="175"/>
      <c r="DJK4" s="175"/>
      <c r="DJL4" s="175"/>
      <c r="DJM4" s="175"/>
      <c r="DJN4" s="175"/>
      <c r="DJO4" s="175"/>
      <c r="DJP4" s="175"/>
      <c r="DJQ4" s="175"/>
      <c r="DJR4" s="175"/>
      <c r="DJS4" s="175"/>
      <c r="DJT4" s="175"/>
      <c r="DJU4" s="175"/>
      <c r="DJV4" s="175"/>
      <c r="DJW4" s="175"/>
      <c r="DJX4" s="175"/>
      <c r="DJY4" s="175"/>
      <c r="DJZ4" s="175"/>
      <c r="DKA4" s="175"/>
      <c r="DKB4" s="175"/>
      <c r="DKC4" s="175"/>
      <c r="DKD4" s="175"/>
      <c r="DKE4" s="175"/>
      <c r="DKF4" s="175"/>
      <c r="DKG4" s="175"/>
      <c r="DKH4" s="175"/>
      <c r="DKI4" s="175"/>
      <c r="DKJ4" s="175"/>
      <c r="DKK4" s="175"/>
      <c r="DKL4" s="175"/>
      <c r="DKM4" s="175"/>
      <c r="DKN4" s="175"/>
      <c r="DKO4" s="175"/>
      <c r="DKP4" s="175"/>
      <c r="DKQ4" s="175"/>
      <c r="DKR4" s="175"/>
      <c r="DKS4" s="175"/>
      <c r="DKT4" s="175"/>
      <c r="DKU4" s="175"/>
      <c r="DKV4" s="175"/>
      <c r="DKW4" s="175"/>
      <c r="DKX4" s="175"/>
      <c r="DKY4" s="175"/>
      <c r="DKZ4" s="175"/>
      <c r="DLA4" s="175"/>
      <c r="DLB4" s="175"/>
      <c r="DLC4" s="175"/>
      <c r="DLD4" s="175"/>
      <c r="DLE4" s="175"/>
      <c r="DLF4" s="175"/>
      <c r="DLG4" s="175"/>
      <c r="DLH4" s="175"/>
      <c r="DLI4" s="175"/>
      <c r="DLJ4" s="175"/>
      <c r="DLK4" s="175"/>
      <c r="DLL4" s="175"/>
      <c r="DLM4" s="175"/>
      <c r="DLN4" s="175"/>
      <c r="DLO4" s="175"/>
      <c r="DLP4" s="175"/>
      <c r="DLQ4" s="175"/>
      <c r="DLR4" s="175"/>
      <c r="DLS4" s="175"/>
      <c r="DLT4" s="175"/>
      <c r="DLU4" s="175"/>
      <c r="DLV4" s="175"/>
      <c r="DLW4" s="175"/>
      <c r="DLX4" s="175"/>
      <c r="DLY4" s="175"/>
      <c r="DLZ4" s="175"/>
      <c r="DMA4" s="175"/>
      <c r="DMB4" s="175"/>
      <c r="DMC4" s="175"/>
      <c r="DMD4" s="175"/>
      <c r="DME4" s="175"/>
      <c r="DMF4" s="175"/>
      <c r="DMG4" s="175"/>
      <c r="DMH4" s="175"/>
      <c r="DMI4" s="175"/>
      <c r="DMJ4" s="175"/>
      <c r="DMK4" s="175"/>
      <c r="DML4" s="175"/>
      <c r="DMM4" s="175"/>
      <c r="DMN4" s="175"/>
      <c r="DMO4" s="175"/>
      <c r="DMP4" s="175"/>
      <c r="DMQ4" s="175"/>
      <c r="DMR4" s="175"/>
      <c r="DMS4" s="175"/>
      <c r="DMT4" s="175"/>
      <c r="DMU4" s="175"/>
      <c r="DMV4" s="175"/>
      <c r="DMW4" s="175"/>
      <c r="DMX4" s="175"/>
      <c r="DMY4" s="175"/>
      <c r="DMZ4" s="175"/>
      <c r="DNA4" s="175"/>
      <c r="DNB4" s="175"/>
      <c r="DNC4" s="175"/>
      <c r="DND4" s="175"/>
      <c r="DNE4" s="175"/>
      <c r="DNF4" s="175"/>
      <c r="DNG4" s="175"/>
      <c r="DNH4" s="175"/>
      <c r="DNI4" s="175"/>
      <c r="DNJ4" s="175"/>
      <c r="DNK4" s="175"/>
      <c r="DNL4" s="175"/>
      <c r="DNM4" s="175"/>
      <c r="DNN4" s="175"/>
      <c r="DNO4" s="175"/>
      <c r="DNP4" s="175"/>
      <c r="DNQ4" s="175"/>
      <c r="DNR4" s="175"/>
      <c r="DNS4" s="175"/>
      <c r="DNT4" s="175"/>
      <c r="DNU4" s="175"/>
      <c r="DNV4" s="175"/>
      <c r="DNW4" s="175"/>
      <c r="DNX4" s="175"/>
      <c r="DNY4" s="175"/>
      <c r="DNZ4" s="175"/>
      <c r="DOA4" s="175"/>
      <c r="DOB4" s="175"/>
      <c r="DOC4" s="175"/>
      <c r="DOD4" s="175"/>
      <c r="DOE4" s="175"/>
      <c r="DOF4" s="175"/>
      <c r="DOG4" s="175"/>
      <c r="DOH4" s="175"/>
      <c r="DOI4" s="175"/>
      <c r="DOJ4" s="175"/>
      <c r="DOK4" s="175"/>
      <c r="DOL4" s="175"/>
      <c r="DOM4" s="175"/>
      <c r="DON4" s="175"/>
      <c r="DOO4" s="175"/>
      <c r="DOP4" s="175"/>
      <c r="DOQ4" s="175"/>
      <c r="DOR4" s="175"/>
      <c r="DOS4" s="175"/>
      <c r="DOT4" s="175"/>
      <c r="DOU4" s="175"/>
      <c r="DOV4" s="175"/>
      <c r="DOW4" s="175"/>
      <c r="DOX4" s="175"/>
      <c r="DOY4" s="175"/>
      <c r="DOZ4" s="175"/>
      <c r="DPA4" s="175"/>
      <c r="DPB4" s="175"/>
      <c r="DPC4" s="175"/>
      <c r="DPD4" s="175"/>
      <c r="DPE4" s="175"/>
      <c r="DPF4" s="175"/>
      <c r="DPG4" s="175"/>
      <c r="DPH4" s="175"/>
      <c r="DPI4" s="175"/>
      <c r="DPJ4" s="175"/>
      <c r="DPK4" s="175"/>
      <c r="DPL4" s="175"/>
      <c r="DPM4" s="175"/>
      <c r="DPN4" s="175"/>
      <c r="DPO4" s="175"/>
      <c r="DPP4" s="175"/>
      <c r="DPQ4" s="175"/>
      <c r="DPR4" s="175"/>
      <c r="DPS4" s="175"/>
      <c r="DPT4" s="175"/>
      <c r="DPU4" s="175"/>
      <c r="DPV4" s="175"/>
      <c r="DPW4" s="175"/>
      <c r="DPX4" s="175"/>
      <c r="DPY4" s="175"/>
      <c r="DPZ4" s="175"/>
      <c r="DQA4" s="175"/>
      <c r="DQB4" s="175"/>
      <c r="DQC4" s="175"/>
      <c r="DQD4" s="175"/>
      <c r="DQE4" s="175"/>
      <c r="DQF4" s="175"/>
      <c r="DQG4" s="175"/>
      <c r="DQH4" s="175"/>
      <c r="DQI4" s="175"/>
      <c r="DQJ4" s="175"/>
      <c r="DQK4" s="175"/>
      <c r="DQL4" s="175"/>
      <c r="DQM4" s="175"/>
      <c r="DQN4" s="175"/>
      <c r="DQO4" s="175"/>
      <c r="DQP4" s="175"/>
      <c r="DQQ4" s="175"/>
      <c r="DQR4" s="175"/>
      <c r="DQS4" s="175"/>
      <c r="DQT4" s="175"/>
      <c r="DQU4" s="175"/>
      <c r="DQV4" s="175"/>
      <c r="DQW4" s="175"/>
      <c r="DQX4" s="175"/>
      <c r="DQY4" s="175"/>
      <c r="DQZ4" s="175"/>
      <c r="DRA4" s="175"/>
      <c r="DRB4" s="175"/>
      <c r="DRC4" s="175"/>
      <c r="DRD4" s="175"/>
      <c r="DRE4" s="175"/>
      <c r="DRF4" s="175"/>
      <c r="DRG4" s="175"/>
      <c r="DRH4" s="175"/>
      <c r="DRI4" s="175"/>
      <c r="DRJ4" s="175"/>
      <c r="DRK4" s="175"/>
      <c r="DRL4" s="175"/>
      <c r="DRM4" s="175"/>
      <c r="DRN4" s="175"/>
      <c r="DRO4" s="175"/>
      <c r="DRP4" s="175"/>
      <c r="DRQ4" s="175"/>
      <c r="DRR4" s="175"/>
      <c r="DRS4" s="175"/>
      <c r="DRT4" s="175"/>
      <c r="DRU4" s="175"/>
      <c r="DRV4" s="175"/>
      <c r="DRW4" s="175"/>
      <c r="DRX4" s="175"/>
      <c r="DRY4" s="175"/>
      <c r="DRZ4" s="175"/>
      <c r="DSA4" s="175"/>
      <c r="DSB4" s="175"/>
      <c r="DSC4" s="175"/>
      <c r="DSD4" s="175"/>
      <c r="DSE4" s="175"/>
      <c r="DSF4" s="175"/>
      <c r="DSG4" s="175"/>
      <c r="DSH4" s="175"/>
      <c r="DSI4" s="175"/>
      <c r="DSJ4" s="175"/>
      <c r="DSK4" s="175"/>
      <c r="DSL4" s="175"/>
      <c r="DSM4" s="175"/>
      <c r="DSN4" s="175"/>
      <c r="DSO4" s="175"/>
      <c r="DSP4" s="175"/>
      <c r="DSQ4" s="175"/>
      <c r="DSR4" s="175"/>
      <c r="DSS4" s="175"/>
      <c r="DST4" s="175"/>
      <c r="DSU4" s="175"/>
      <c r="DSV4" s="175"/>
      <c r="DSW4" s="175"/>
      <c r="DSX4" s="175"/>
      <c r="DSY4" s="175"/>
      <c r="DSZ4" s="175"/>
      <c r="DTA4" s="175"/>
      <c r="DTB4" s="175"/>
      <c r="DTC4" s="175"/>
      <c r="DTD4" s="175"/>
      <c r="DTE4" s="175"/>
      <c r="DTF4" s="175"/>
      <c r="DTG4" s="175"/>
      <c r="DTH4" s="175"/>
      <c r="DTI4" s="175"/>
      <c r="DTJ4" s="175"/>
      <c r="DTK4" s="175"/>
      <c r="DTL4" s="175"/>
      <c r="DTM4" s="175"/>
      <c r="DTN4" s="175"/>
      <c r="DTO4" s="175"/>
      <c r="DTP4" s="175"/>
      <c r="DTQ4" s="175"/>
      <c r="DTR4" s="175"/>
      <c r="DTS4" s="175"/>
      <c r="DTT4" s="175"/>
      <c r="DTU4" s="175"/>
      <c r="DTV4" s="175"/>
      <c r="DTW4" s="175"/>
      <c r="DTX4" s="175"/>
      <c r="DTY4" s="175"/>
      <c r="DTZ4" s="175"/>
      <c r="DUA4" s="175"/>
      <c r="DUB4" s="175"/>
      <c r="DUC4" s="175"/>
      <c r="DUD4" s="175"/>
      <c r="DUE4" s="175"/>
      <c r="DUF4" s="175"/>
      <c r="DUG4" s="175"/>
      <c r="DUH4" s="175"/>
      <c r="DUI4" s="175"/>
      <c r="DUJ4" s="175"/>
      <c r="DUK4" s="175"/>
      <c r="DUL4" s="175"/>
      <c r="DUM4" s="175"/>
      <c r="DUN4" s="175"/>
      <c r="DUO4" s="175"/>
      <c r="DUP4" s="175"/>
      <c r="DUQ4" s="175"/>
      <c r="DUR4" s="175"/>
      <c r="DUS4" s="175"/>
      <c r="DUT4" s="175"/>
      <c r="DUU4" s="175"/>
      <c r="DUV4" s="175"/>
      <c r="DUW4" s="175"/>
      <c r="DUX4" s="175"/>
      <c r="DUY4" s="175"/>
      <c r="DUZ4" s="175"/>
      <c r="DVA4" s="175"/>
      <c r="DVB4" s="175"/>
      <c r="DVC4" s="175"/>
      <c r="DVD4" s="175"/>
      <c r="DVE4" s="175"/>
      <c r="DVF4" s="175"/>
      <c r="DVG4" s="175"/>
      <c r="DVH4" s="175"/>
      <c r="DVI4" s="175"/>
      <c r="DVJ4" s="175"/>
      <c r="DVK4" s="175"/>
      <c r="DVL4" s="175"/>
      <c r="DVM4" s="175"/>
      <c r="DVN4" s="175"/>
      <c r="DVO4" s="175"/>
      <c r="DVP4" s="175"/>
      <c r="DVQ4" s="175"/>
      <c r="DVR4" s="175"/>
      <c r="DVS4" s="175"/>
      <c r="DVT4" s="175"/>
      <c r="DVU4" s="175"/>
      <c r="DVV4" s="175"/>
      <c r="DVW4" s="175"/>
      <c r="DVX4" s="175"/>
      <c r="DVY4" s="175"/>
      <c r="DVZ4" s="175"/>
      <c r="DWA4" s="175"/>
      <c r="DWB4" s="175"/>
      <c r="DWC4" s="175"/>
      <c r="DWD4" s="175"/>
      <c r="DWE4" s="175"/>
      <c r="DWF4" s="175"/>
      <c r="DWG4" s="175"/>
      <c r="DWH4" s="175"/>
      <c r="DWI4" s="175"/>
      <c r="DWJ4" s="175"/>
      <c r="DWK4" s="175"/>
      <c r="DWL4" s="175"/>
      <c r="DWM4" s="175"/>
      <c r="DWN4" s="175"/>
      <c r="DWO4" s="175"/>
      <c r="DWP4" s="175"/>
      <c r="DWQ4" s="175"/>
      <c r="DWR4" s="175"/>
      <c r="DWS4" s="175"/>
      <c r="DWT4" s="175"/>
      <c r="DWU4" s="175"/>
      <c r="DWV4" s="175"/>
      <c r="DWW4" s="175"/>
      <c r="DWX4" s="175"/>
      <c r="DWY4" s="175"/>
      <c r="DWZ4" s="175"/>
      <c r="DXA4" s="175"/>
      <c r="DXB4" s="175"/>
      <c r="DXC4" s="175"/>
      <c r="DXD4" s="175"/>
      <c r="DXE4" s="175"/>
      <c r="DXF4" s="175"/>
      <c r="DXG4" s="175"/>
      <c r="DXH4" s="175"/>
      <c r="DXI4" s="175"/>
      <c r="DXJ4" s="175"/>
      <c r="DXK4" s="175"/>
      <c r="DXL4" s="175"/>
      <c r="DXM4" s="175"/>
      <c r="DXN4" s="175"/>
      <c r="DXO4" s="175"/>
      <c r="DXP4" s="175"/>
      <c r="DXQ4" s="175"/>
      <c r="DXR4" s="175"/>
      <c r="DXS4" s="175"/>
      <c r="DXT4" s="175"/>
      <c r="DXU4" s="175"/>
      <c r="DXV4" s="175"/>
      <c r="DXW4" s="175"/>
      <c r="DXX4" s="175"/>
      <c r="DXY4" s="175"/>
      <c r="DXZ4" s="175"/>
      <c r="DYA4" s="175"/>
      <c r="DYB4" s="175"/>
      <c r="DYC4" s="175"/>
      <c r="DYD4" s="175"/>
      <c r="DYE4" s="175"/>
      <c r="DYF4" s="175"/>
      <c r="DYG4" s="175"/>
      <c r="DYH4" s="175"/>
      <c r="DYI4" s="175"/>
      <c r="DYJ4" s="175"/>
      <c r="DYK4" s="175"/>
      <c r="DYL4" s="175"/>
      <c r="DYM4" s="175"/>
      <c r="DYN4" s="175"/>
      <c r="DYO4" s="175"/>
      <c r="DYP4" s="175"/>
      <c r="DYQ4" s="175"/>
      <c r="DYR4" s="175"/>
      <c r="DYS4" s="175"/>
      <c r="DYT4" s="175"/>
      <c r="DYU4" s="175"/>
      <c r="DYV4" s="175"/>
      <c r="DYW4" s="175"/>
      <c r="DYX4" s="175"/>
      <c r="DYY4" s="175"/>
      <c r="DYZ4" s="175"/>
      <c r="DZA4" s="175"/>
      <c r="DZB4" s="175"/>
      <c r="DZC4" s="175"/>
      <c r="DZD4" s="175"/>
      <c r="DZE4" s="175"/>
      <c r="DZF4" s="175"/>
      <c r="DZG4" s="175"/>
      <c r="DZH4" s="175"/>
      <c r="DZI4" s="175"/>
      <c r="DZJ4" s="175"/>
      <c r="DZK4" s="175"/>
      <c r="DZL4" s="175"/>
      <c r="DZM4" s="175"/>
      <c r="DZN4" s="175"/>
      <c r="DZO4" s="175"/>
      <c r="DZP4" s="175"/>
      <c r="DZQ4" s="175"/>
      <c r="DZR4" s="175"/>
      <c r="DZS4" s="175"/>
      <c r="DZT4" s="175"/>
      <c r="DZU4" s="175"/>
      <c r="DZV4" s="175"/>
      <c r="DZW4" s="175"/>
      <c r="DZX4" s="175"/>
      <c r="DZY4" s="175"/>
      <c r="DZZ4" s="175"/>
      <c r="EAA4" s="175"/>
      <c r="EAB4" s="175"/>
      <c r="EAC4" s="175"/>
      <c r="EAD4" s="175"/>
      <c r="EAE4" s="175"/>
      <c r="EAF4" s="175"/>
      <c r="EAG4" s="175"/>
      <c r="EAH4" s="175"/>
      <c r="EAI4" s="175"/>
      <c r="EAJ4" s="175"/>
      <c r="EAK4" s="175"/>
      <c r="EAL4" s="175"/>
      <c r="EAM4" s="175"/>
      <c r="EAN4" s="175"/>
      <c r="EAO4" s="175"/>
      <c r="EAP4" s="175"/>
      <c r="EAQ4" s="175"/>
      <c r="EAR4" s="175"/>
      <c r="EAS4" s="175"/>
      <c r="EAT4" s="175"/>
      <c r="EAU4" s="175"/>
      <c r="EAV4" s="175"/>
      <c r="EAW4" s="175"/>
      <c r="EAX4" s="175"/>
      <c r="EAY4" s="175"/>
      <c r="EAZ4" s="175"/>
      <c r="EBA4" s="175"/>
      <c r="EBB4" s="175"/>
      <c r="EBC4" s="175"/>
      <c r="EBD4" s="175"/>
      <c r="EBE4" s="175"/>
      <c r="EBF4" s="175"/>
      <c r="EBG4" s="175"/>
      <c r="EBH4" s="175"/>
      <c r="EBI4" s="175"/>
      <c r="EBJ4" s="175"/>
      <c r="EBK4" s="175"/>
      <c r="EBL4" s="175"/>
      <c r="EBM4" s="175"/>
      <c r="EBN4" s="175"/>
      <c r="EBO4" s="175"/>
      <c r="EBP4" s="175"/>
      <c r="EBQ4" s="175"/>
      <c r="EBR4" s="175"/>
      <c r="EBS4" s="175"/>
      <c r="EBT4" s="175"/>
      <c r="EBU4" s="175"/>
      <c r="EBV4" s="175"/>
      <c r="EBW4" s="175"/>
      <c r="EBX4" s="175"/>
      <c r="EBY4" s="175"/>
      <c r="EBZ4" s="175"/>
      <c r="ECA4" s="175"/>
      <c r="ECB4" s="175"/>
      <c r="ECC4" s="175"/>
      <c r="ECD4" s="175"/>
      <c r="ECE4" s="175"/>
      <c r="ECF4" s="175"/>
      <c r="ECG4" s="175"/>
      <c r="ECH4" s="175"/>
      <c r="ECI4" s="175"/>
      <c r="ECJ4" s="175"/>
      <c r="ECK4" s="175"/>
      <c r="ECL4" s="175"/>
      <c r="ECM4" s="175"/>
      <c r="ECN4" s="175"/>
      <c r="ECO4" s="175"/>
      <c r="ECP4" s="175"/>
      <c r="ECQ4" s="175"/>
      <c r="ECR4" s="175"/>
      <c r="ECS4" s="175"/>
      <c r="ECT4" s="175"/>
      <c r="ECU4" s="175"/>
      <c r="ECV4" s="175"/>
      <c r="ECW4" s="175"/>
      <c r="ECX4" s="175"/>
      <c r="ECY4" s="175"/>
      <c r="ECZ4" s="175"/>
      <c r="EDA4" s="175"/>
      <c r="EDB4" s="175"/>
      <c r="EDC4" s="175"/>
      <c r="EDD4" s="175"/>
      <c r="EDE4" s="175"/>
      <c r="EDF4" s="175"/>
      <c r="EDG4" s="175"/>
      <c r="EDH4" s="175"/>
      <c r="EDI4" s="175"/>
      <c r="EDJ4" s="175"/>
      <c r="EDK4" s="175"/>
      <c r="EDL4" s="175"/>
      <c r="EDM4" s="175"/>
      <c r="EDN4" s="175"/>
      <c r="EDO4" s="175"/>
      <c r="EDP4" s="175"/>
      <c r="EDQ4" s="175"/>
      <c r="EDR4" s="175"/>
      <c r="EDS4" s="175"/>
      <c r="EDT4" s="175"/>
      <c r="EDU4" s="175"/>
      <c r="EDV4" s="175"/>
      <c r="EDW4" s="175"/>
      <c r="EDX4" s="175"/>
      <c r="EDY4" s="175"/>
      <c r="EDZ4" s="175"/>
      <c r="EEA4" s="175"/>
      <c r="EEB4" s="175"/>
      <c r="EEC4" s="175"/>
      <c r="EED4" s="175"/>
      <c r="EEE4" s="175"/>
      <c r="EEF4" s="175"/>
      <c r="EEG4" s="175"/>
      <c r="EEH4" s="175"/>
      <c r="EEI4" s="175"/>
      <c r="EEJ4" s="175"/>
      <c r="EEK4" s="175"/>
      <c r="EEL4" s="175"/>
      <c r="EEM4" s="175"/>
      <c r="EEN4" s="175"/>
      <c r="EEO4" s="175"/>
      <c r="EEP4" s="175"/>
      <c r="EEQ4" s="175"/>
      <c r="EER4" s="175"/>
      <c r="EES4" s="175"/>
      <c r="EET4" s="175"/>
      <c r="EEU4" s="175"/>
      <c r="EEV4" s="175"/>
      <c r="EEW4" s="175"/>
      <c r="EEX4" s="175"/>
      <c r="EEY4" s="175"/>
      <c r="EEZ4" s="175"/>
      <c r="EFA4" s="175"/>
      <c r="EFB4" s="175"/>
      <c r="EFC4" s="175"/>
      <c r="EFD4" s="175"/>
      <c r="EFE4" s="175"/>
      <c r="EFF4" s="175"/>
      <c r="EFG4" s="175"/>
      <c r="EFH4" s="175"/>
      <c r="EFI4" s="175"/>
      <c r="EFJ4" s="175"/>
      <c r="EFK4" s="175"/>
      <c r="EFL4" s="175"/>
      <c r="EFM4" s="175"/>
      <c r="EFN4" s="175"/>
      <c r="EFO4" s="175"/>
      <c r="EFP4" s="175"/>
      <c r="EFQ4" s="175"/>
      <c r="EFR4" s="175"/>
      <c r="EFS4" s="175"/>
      <c r="EFT4" s="175"/>
      <c r="EFU4" s="175"/>
      <c r="EFV4" s="175"/>
      <c r="EFW4" s="175"/>
      <c r="EFX4" s="175"/>
      <c r="EFY4" s="175"/>
      <c r="EFZ4" s="175"/>
      <c r="EGA4" s="175"/>
      <c r="EGB4" s="175"/>
      <c r="EGC4" s="175"/>
      <c r="EGD4" s="175"/>
      <c r="EGE4" s="175"/>
      <c r="EGF4" s="175"/>
      <c r="EGG4" s="175"/>
      <c r="EGH4" s="175"/>
      <c r="EGI4" s="175"/>
      <c r="EGJ4" s="175"/>
      <c r="EGK4" s="175"/>
      <c r="EGL4" s="175"/>
      <c r="EGM4" s="175"/>
      <c r="EGN4" s="175"/>
      <c r="EGO4" s="175"/>
      <c r="EGP4" s="175"/>
      <c r="EGQ4" s="175"/>
      <c r="EGR4" s="175"/>
      <c r="EGS4" s="175"/>
      <c r="EGT4" s="175"/>
      <c r="EGU4" s="175"/>
      <c r="EGV4" s="175"/>
      <c r="EGW4" s="175"/>
      <c r="EGX4" s="175"/>
      <c r="EGY4" s="175"/>
      <c r="EGZ4" s="175"/>
      <c r="EHA4" s="175"/>
      <c r="EHB4" s="175"/>
      <c r="EHC4" s="175"/>
      <c r="EHD4" s="175"/>
      <c r="EHE4" s="175"/>
      <c r="EHF4" s="175"/>
      <c r="EHG4" s="175"/>
      <c r="EHH4" s="175"/>
      <c r="EHI4" s="175"/>
      <c r="EHJ4" s="175"/>
      <c r="EHK4" s="175"/>
      <c r="EHL4" s="175"/>
      <c r="EHM4" s="175"/>
      <c r="EHN4" s="175"/>
      <c r="EHO4" s="175"/>
      <c r="EHP4" s="175"/>
      <c r="EHQ4" s="175"/>
      <c r="EHR4" s="175"/>
      <c r="EHS4" s="175"/>
      <c r="EHT4" s="175"/>
      <c r="EHU4" s="175"/>
      <c r="EHV4" s="175"/>
      <c r="EHW4" s="175"/>
      <c r="EHX4" s="175"/>
      <c r="EHY4" s="175"/>
      <c r="EHZ4" s="175"/>
      <c r="EIA4" s="175"/>
      <c r="EIB4" s="175"/>
      <c r="EIC4" s="175"/>
      <c r="EID4" s="175"/>
      <c r="EIE4" s="175"/>
      <c r="EIF4" s="175"/>
      <c r="EIG4" s="175"/>
      <c r="EIH4" s="175"/>
      <c r="EII4" s="175"/>
      <c r="EIJ4" s="175"/>
      <c r="EIK4" s="175"/>
      <c r="EIL4" s="175"/>
      <c r="EIM4" s="175"/>
      <c r="EIN4" s="175"/>
      <c r="EIO4" s="175"/>
      <c r="EIP4" s="175"/>
      <c r="EIQ4" s="175"/>
      <c r="EIR4" s="175"/>
      <c r="EIS4" s="175"/>
      <c r="EIT4" s="175"/>
      <c r="EIU4" s="175"/>
      <c r="EIV4" s="175"/>
      <c r="EIW4" s="175"/>
      <c r="EIX4" s="175"/>
      <c r="EIY4" s="175"/>
      <c r="EIZ4" s="175"/>
      <c r="EJA4" s="175"/>
      <c r="EJB4" s="175"/>
      <c r="EJC4" s="175"/>
      <c r="EJD4" s="175"/>
      <c r="EJE4" s="175"/>
      <c r="EJF4" s="175"/>
      <c r="EJG4" s="175"/>
      <c r="EJH4" s="175"/>
      <c r="EJI4" s="175"/>
      <c r="EJJ4" s="175"/>
      <c r="EJK4" s="175"/>
      <c r="EJL4" s="175"/>
      <c r="EJM4" s="175"/>
      <c r="EJN4" s="175"/>
      <c r="EJO4" s="175"/>
      <c r="EJP4" s="175"/>
      <c r="EJQ4" s="175"/>
      <c r="EJR4" s="175"/>
      <c r="EJS4" s="175"/>
      <c r="EJT4" s="175"/>
      <c r="EJU4" s="175"/>
      <c r="EJV4" s="175"/>
      <c r="EJW4" s="175"/>
      <c r="EJX4" s="175"/>
      <c r="EJY4" s="175"/>
      <c r="EJZ4" s="175"/>
      <c r="EKA4" s="175"/>
      <c r="EKB4" s="175"/>
      <c r="EKC4" s="175"/>
      <c r="EKD4" s="175"/>
      <c r="EKE4" s="175"/>
      <c r="EKF4" s="175"/>
      <c r="EKG4" s="175"/>
      <c r="EKH4" s="175"/>
      <c r="EKI4" s="175"/>
      <c r="EKJ4" s="175"/>
      <c r="EKK4" s="175"/>
      <c r="EKL4" s="175"/>
      <c r="EKM4" s="175"/>
      <c r="EKN4" s="175"/>
      <c r="EKO4" s="175"/>
      <c r="EKP4" s="175"/>
      <c r="EKQ4" s="175"/>
      <c r="EKR4" s="175"/>
      <c r="EKS4" s="175"/>
      <c r="EKT4" s="175"/>
      <c r="EKU4" s="175"/>
      <c r="EKV4" s="175"/>
      <c r="EKW4" s="175"/>
      <c r="EKX4" s="175"/>
      <c r="EKY4" s="175"/>
      <c r="EKZ4" s="175"/>
      <c r="ELA4" s="175"/>
      <c r="ELB4" s="175"/>
      <c r="ELC4" s="175"/>
      <c r="ELD4" s="175"/>
      <c r="ELE4" s="175"/>
      <c r="ELF4" s="175"/>
      <c r="ELG4" s="175"/>
      <c r="ELH4" s="175"/>
      <c r="ELI4" s="175"/>
      <c r="ELJ4" s="175"/>
      <c r="ELK4" s="175"/>
      <c r="ELL4" s="175"/>
      <c r="ELM4" s="175"/>
      <c r="ELN4" s="175"/>
      <c r="ELO4" s="175"/>
      <c r="ELP4" s="175"/>
      <c r="ELQ4" s="175"/>
      <c r="ELR4" s="175"/>
      <c r="ELS4" s="175"/>
      <c r="ELT4" s="175"/>
      <c r="ELU4" s="175"/>
      <c r="ELV4" s="175"/>
      <c r="ELW4" s="175"/>
      <c r="ELX4" s="175"/>
      <c r="ELY4" s="175"/>
      <c r="ELZ4" s="175"/>
      <c r="EMA4" s="175"/>
      <c r="EMB4" s="175"/>
      <c r="EMC4" s="175"/>
      <c r="EMD4" s="175"/>
      <c r="EME4" s="175"/>
      <c r="EMF4" s="175"/>
      <c r="EMG4" s="175"/>
      <c r="EMH4" s="175"/>
      <c r="EMI4" s="175"/>
      <c r="EMJ4" s="175"/>
      <c r="EMK4" s="175"/>
      <c r="EML4" s="175"/>
      <c r="EMM4" s="175"/>
      <c r="EMN4" s="175"/>
      <c r="EMO4" s="175"/>
      <c r="EMP4" s="175"/>
      <c r="EMQ4" s="175"/>
      <c r="EMR4" s="175"/>
      <c r="EMS4" s="175"/>
      <c r="EMT4" s="175"/>
      <c r="EMU4" s="175"/>
      <c r="EMV4" s="175"/>
      <c r="EMW4" s="175"/>
      <c r="EMX4" s="175"/>
      <c r="EMY4" s="175"/>
      <c r="EMZ4" s="175"/>
      <c r="ENA4" s="175"/>
      <c r="ENB4" s="175"/>
      <c r="ENC4" s="175"/>
      <c r="END4" s="175"/>
      <c r="ENE4" s="175"/>
      <c r="ENF4" s="175"/>
      <c r="ENG4" s="175"/>
      <c r="ENH4" s="175"/>
      <c r="ENI4" s="175"/>
      <c r="ENJ4" s="175"/>
      <c r="ENK4" s="175"/>
      <c r="ENL4" s="175"/>
      <c r="ENM4" s="175"/>
      <c r="ENN4" s="175"/>
      <c r="ENO4" s="175"/>
      <c r="ENP4" s="175"/>
      <c r="ENQ4" s="175"/>
      <c r="ENR4" s="175"/>
      <c r="ENS4" s="175"/>
      <c r="ENT4" s="175"/>
      <c r="ENU4" s="175"/>
      <c r="ENV4" s="175"/>
      <c r="ENW4" s="175"/>
      <c r="ENX4" s="175"/>
      <c r="ENY4" s="175"/>
      <c r="ENZ4" s="175"/>
      <c r="EOA4" s="175"/>
      <c r="EOB4" s="175"/>
      <c r="EOC4" s="175"/>
      <c r="EOD4" s="175"/>
      <c r="EOE4" s="175"/>
      <c r="EOF4" s="175"/>
      <c r="EOG4" s="175"/>
      <c r="EOH4" s="175"/>
      <c r="EOI4" s="175"/>
      <c r="EOJ4" s="175"/>
      <c r="EOK4" s="175"/>
      <c r="EOL4" s="175"/>
      <c r="EOM4" s="175"/>
      <c r="EON4" s="175"/>
      <c r="EOO4" s="175"/>
      <c r="EOP4" s="175"/>
      <c r="EOQ4" s="175"/>
      <c r="EOR4" s="175"/>
      <c r="EOS4" s="175"/>
      <c r="EOT4" s="175"/>
      <c r="EOU4" s="175"/>
      <c r="EOV4" s="175"/>
      <c r="EOW4" s="175"/>
      <c r="EOX4" s="175"/>
      <c r="EOY4" s="175"/>
      <c r="EOZ4" s="175"/>
      <c r="EPA4" s="175"/>
      <c r="EPB4" s="175"/>
      <c r="EPC4" s="175"/>
      <c r="EPD4" s="175"/>
      <c r="EPE4" s="175"/>
      <c r="EPF4" s="175"/>
      <c r="EPG4" s="175"/>
      <c r="EPH4" s="175"/>
      <c r="EPI4" s="175"/>
      <c r="EPJ4" s="175"/>
      <c r="EPK4" s="175"/>
      <c r="EPL4" s="175"/>
      <c r="EPM4" s="175"/>
      <c r="EPN4" s="175"/>
      <c r="EPO4" s="175"/>
      <c r="EPP4" s="175"/>
      <c r="EPQ4" s="175"/>
      <c r="EPR4" s="175"/>
      <c r="EPS4" s="175"/>
      <c r="EPT4" s="175"/>
      <c r="EPU4" s="175"/>
      <c r="EPV4" s="175"/>
      <c r="EPW4" s="175"/>
      <c r="EPX4" s="175"/>
      <c r="EPY4" s="175"/>
      <c r="EPZ4" s="175"/>
      <c r="EQA4" s="175"/>
      <c r="EQB4" s="175"/>
      <c r="EQC4" s="175"/>
      <c r="EQD4" s="175"/>
      <c r="EQE4" s="175"/>
      <c r="EQF4" s="175"/>
      <c r="EQG4" s="175"/>
      <c r="EQH4" s="175"/>
      <c r="EQI4" s="175"/>
      <c r="EQJ4" s="175"/>
      <c r="EQK4" s="175"/>
      <c r="EQL4" s="175"/>
      <c r="EQM4" s="175"/>
      <c r="EQN4" s="175"/>
      <c r="EQO4" s="175"/>
      <c r="EQP4" s="175"/>
      <c r="EQQ4" s="175"/>
      <c r="EQR4" s="175"/>
      <c r="EQS4" s="175"/>
      <c r="EQT4" s="175"/>
      <c r="EQU4" s="175"/>
      <c r="EQV4" s="175"/>
      <c r="EQW4" s="175"/>
      <c r="EQX4" s="175"/>
      <c r="EQY4" s="175"/>
      <c r="EQZ4" s="175"/>
      <c r="ERA4" s="175"/>
      <c r="ERB4" s="175"/>
      <c r="ERC4" s="175"/>
      <c r="ERD4" s="175"/>
      <c r="ERE4" s="175"/>
      <c r="ERF4" s="175"/>
      <c r="ERG4" s="175"/>
      <c r="ERH4" s="175"/>
      <c r="ERI4" s="175"/>
      <c r="ERJ4" s="175"/>
      <c r="ERK4" s="175"/>
      <c r="ERL4" s="175"/>
      <c r="ERM4" s="175"/>
      <c r="ERN4" s="175"/>
      <c r="ERO4" s="175"/>
      <c r="ERP4" s="175"/>
      <c r="ERQ4" s="175"/>
      <c r="ERR4" s="175"/>
      <c r="ERS4" s="175"/>
      <c r="ERT4" s="175"/>
      <c r="ERU4" s="175"/>
      <c r="ERV4" s="175"/>
      <c r="ERW4" s="175"/>
      <c r="ERX4" s="175"/>
      <c r="ERY4" s="175"/>
      <c r="ERZ4" s="175"/>
      <c r="ESA4" s="175"/>
      <c r="ESB4" s="175"/>
      <c r="ESC4" s="175"/>
      <c r="ESD4" s="175"/>
      <c r="ESE4" s="175"/>
      <c r="ESF4" s="175"/>
      <c r="ESG4" s="175"/>
      <c r="ESH4" s="175"/>
      <c r="ESI4" s="175"/>
      <c r="ESJ4" s="175"/>
      <c r="ESK4" s="175"/>
      <c r="ESL4" s="175"/>
      <c r="ESM4" s="175"/>
      <c r="ESN4" s="175"/>
      <c r="ESO4" s="175"/>
      <c r="ESP4" s="175"/>
      <c r="ESQ4" s="175"/>
      <c r="ESR4" s="175"/>
      <c r="ESS4" s="175"/>
      <c r="EST4" s="175"/>
      <c r="ESU4" s="175"/>
      <c r="ESV4" s="175"/>
      <c r="ESW4" s="175"/>
      <c r="ESX4" s="175"/>
      <c r="ESY4" s="175"/>
      <c r="ESZ4" s="175"/>
      <c r="ETA4" s="175"/>
      <c r="ETB4" s="175"/>
      <c r="ETC4" s="175"/>
      <c r="ETD4" s="175"/>
      <c r="ETE4" s="175"/>
      <c r="ETF4" s="175"/>
      <c r="ETG4" s="175"/>
      <c r="ETH4" s="175"/>
      <c r="ETI4" s="175"/>
      <c r="ETJ4" s="175"/>
      <c r="ETK4" s="175"/>
      <c r="ETL4" s="175"/>
      <c r="ETM4" s="175"/>
      <c r="ETN4" s="175"/>
      <c r="ETO4" s="175"/>
      <c r="ETP4" s="175"/>
      <c r="ETQ4" s="175"/>
      <c r="ETR4" s="175"/>
      <c r="ETS4" s="175"/>
      <c r="ETT4" s="175"/>
      <c r="ETU4" s="175"/>
      <c r="ETV4" s="175"/>
      <c r="ETW4" s="175"/>
      <c r="ETX4" s="175"/>
      <c r="ETY4" s="175"/>
      <c r="ETZ4" s="175"/>
      <c r="EUA4" s="175"/>
      <c r="EUB4" s="175"/>
      <c r="EUC4" s="175"/>
      <c r="EUD4" s="175"/>
      <c r="EUE4" s="175"/>
      <c r="EUF4" s="175"/>
      <c r="EUG4" s="175"/>
      <c r="EUH4" s="175"/>
      <c r="EUI4" s="175"/>
      <c r="EUJ4" s="175"/>
      <c r="EUK4" s="175"/>
      <c r="EUL4" s="175"/>
      <c r="EUM4" s="175"/>
      <c r="EUN4" s="175"/>
      <c r="EUO4" s="175"/>
      <c r="EUP4" s="175"/>
      <c r="EUQ4" s="175"/>
      <c r="EUR4" s="175"/>
      <c r="EUS4" s="175"/>
      <c r="EUT4" s="175"/>
      <c r="EUU4" s="175"/>
      <c r="EUV4" s="175"/>
      <c r="EUW4" s="175"/>
      <c r="EUX4" s="175"/>
      <c r="EUY4" s="175"/>
      <c r="EUZ4" s="175"/>
      <c r="EVA4" s="175"/>
      <c r="EVB4" s="175"/>
      <c r="EVC4" s="175"/>
      <c r="EVD4" s="175"/>
      <c r="EVE4" s="175"/>
      <c r="EVF4" s="175"/>
      <c r="EVG4" s="175"/>
      <c r="EVH4" s="175"/>
      <c r="EVI4" s="175"/>
      <c r="EVJ4" s="175"/>
      <c r="EVK4" s="175"/>
      <c r="EVL4" s="175"/>
      <c r="EVM4" s="175"/>
      <c r="EVN4" s="175"/>
      <c r="EVO4" s="175"/>
      <c r="EVP4" s="175"/>
      <c r="EVQ4" s="175"/>
      <c r="EVR4" s="175"/>
      <c r="EVS4" s="175"/>
      <c r="EVT4" s="175"/>
      <c r="EVU4" s="175"/>
      <c r="EVV4" s="175"/>
      <c r="EVW4" s="175"/>
      <c r="EVX4" s="175"/>
      <c r="EVY4" s="175"/>
      <c r="EVZ4" s="175"/>
      <c r="EWA4" s="175"/>
      <c r="EWB4" s="175"/>
      <c r="EWC4" s="175"/>
      <c r="EWD4" s="175"/>
      <c r="EWE4" s="175"/>
      <c r="EWF4" s="175"/>
      <c r="EWG4" s="175"/>
      <c r="EWH4" s="175"/>
      <c r="EWI4" s="175"/>
      <c r="EWJ4" s="175"/>
      <c r="EWK4" s="175"/>
      <c r="EWL4" s="175"/>
      <c r="EWM4" s="175"/>
      <c r="EWN4" s="175"/>
      <c r="EWO4" s="175"/>
      <c r="EWP4" s="175"/>
      <c r="EWQ4" s="175"/>
      <c r="EWR4" s="175"/>
      <c r="EWS4" s="175"/>
      <c r="EWT4" s="175"/>
      <c r="EWU4" s="175"/>
      <c r="EWV4" s="175"/>
      <c r="EWW4" s="175"/>
      <c r="EWX4" s="175"/>
      <c r="EWY4" s="175"/>
      <c r="EWZ4" s="175"/>
      <c r="EXA4" s="175"/>
      <c r="EXB4" s="175"/>
      <c r="EXC4" s="175"/>
      <c r="EXD4" s="175"/>
      <c r="EXE4" s="175"/>
      <c r="EXF4" s="175"/>
      <c r="EXG4" s="175"/>
      <c r="EXH4" s="175"/>
      <c r="EXI4" s="175"/>
      <c r="EXJ4" s="175"/>
      <c r="EXK4" s="175"/>
      <c r="EXL4" s="175"/>
      <c r="EXM4" s="175"/>
      <c r="EXN4" s="175"/>
      <c r="EXO4" s="175"/>
      <c r="EXP4" s="175"/>
      <c r="EXQ4" s="175"/>
      <c r="EXR4" s="175"/>
      <c r="EXS4" s="175"/>
      <c r="EXT4" s="175"/>
      <c r="EXU4" s="175"/>
      <c r="EXV4" s="175"/>
      <c r="EXW4" s="175"/>
      <c r="EXX4" s="175"/>
      <c r="EXY4" s="175"/>
      <c r="EXZ4" s="175"/>
      <c r="EYA4" s="175"/>
      <c r="EYB4" s="175"/>
      <c r="EYC4" s="175"/>
      <c r="EYD4" s="175"/>
      <c r="EYE4" s="175"/>
      <c r="EYF4" s="175"/>
      <c r="EYG4" s="175"/>
      <c r="EYH4" s="175"/>
      <c r="EYI4" s="175"/>
      <c r="EYJ4" s="175"/>
      <c r="EYK4" s="175"/>
      <c r="EYL4" s="175"/>
      <c r="EYM4" s="175"/>
      <c r="EYN4" s="175"/>
      <c r="EYO4" s="175"/>
      <c r="EYP4" s="175"/>
      <c r="EYQ4" s="175"/>
      <c r="EYR4" s="175"/>
      <c r="EYS4" s="175"/>
      <c r="EYT4" s="175"/>
      <c r="EYU4" s="175"/>
      <c r="EYV4" s="175"/>
      <c r="EYW4" s="175"/>
      <c r="EYX4" s="175"/>
      <c r="EYY4" s="175"/>
      <c r="EYZ4" s="175"/>
      <c r="EZA4" s="175"/>
      <c r="EZB4" s="175"/>
      <c r="EZC4" s="175"/>
      <c r="EZD4" s="175"/>
      <c r="EZE4" s="175"/>
      <c r="EZF4" s="175"/>
      <c r="EZG4" s="175"/>
      <c r="EZH4" s="175"/>
      <c r="EZI4" s="175"/>
      <c r="EZJ4" s="175"/>
      <c r="EZK4" s="175"/>
      <c r="EZL4" s="175"/>
      <c r="EZM4" s="175"/>
      <c r="EZN4" s="175"/>
      <c r="EZO4" s="175"/>
      <c r="EZP4" s="175"/>
      <c r="EZQ4" s="175"/>
      <c r="EZR4" s="175"/>
      <c r="EZS4" s="175"/>
      <c r="EZT4" s="175"/>
      <c r="EZU4" s="175"/>
      <c r="EZV4" s="175"/>
      <c r="EZW4" s="175"/>
      <c r="EZX4" s="175"/>
      <c r="EZY4" s="175"/>
      <c r="EZZ4" s="175"/>
      <c r="FAA4" s="175"/>
      <c r="FAB4" s="175"/>
      <c r="FAC4" s="175"/>
      <c r="FAD4" s="175"/>
      <c r="FAE4" s="175"/>
      <c r="FAF4" s="175"/>
      <c r="FAG4" s="175"/>
      <c r="FAH4" s="175"/>
      <c r="FAI4" s="175"/>
      <c r="FAJ4" s="175"/>
      <c r="FAK4" s="175"/>
      <c r="FAL4" s="175"/>
      <c r="FAM4" s="175"/>
      <c r="FAN4" s="175"/>
      <c r="FAO4" s="175"/>
      <c r="FAP4" s="175"/>
      <c r="FAQ4" s="175"/>
      <c r="FAR4" s="175"/>
      <c r="FAS4" s="175"/>
      <c r="FAT4" s="175"/>
      <c r="FAU4" s="175"/>
      <c r="FAV4" s="175"/>
      <c r="FAW4" s="175"/>
      <c r="FAX4" s="175"/>
      <c r="FAY4" s="175"/>
      <c r="FAZ4" s="175"/>
      <c r="FBA4" s="175"/>
      <c r="FBB4" s="175"/>
      <c r="FBC4" s="175"/>
      <c r="FBD4" s="175"/>
      <c r="FBE4" s="175"/>
      <c r="FBF4" s="175"/>
      <c r="FBG4" s="175"/>
      <c r="FBH4" s="175"/>
      <c r="FBI4" s="175"/>
      <c r="FBJ4" s="175"/>
      <c r="FBK4" s="175"/>
      <c r="FBL4" s="175"/>
      <c r="FBM4" s="175"/>
      <c r="FBN4" s="175"/>
      <c r="FBO4" s="175"/>
      <c r="FBP4" s="175"/>
      <c r="FBQ4" s="175"/>
      <c r="FBR4" s="175"/>
      <c r="FBS4" s="175"/>
      <c r="FBT4" s="175"/>
      <c r="FBU4" s="175"/>
      <c r="FBV4" s="175"/>
      <c r="FBW4" s="175"/>
      <c r="FBX4" s="175"/>
      <c r="FBY4" s="175"/>
      <c r="FBZ4" s="175"/>
      <c r="FCA4" s="175"/>
      <c r="FCB4" s="175"/>
      <c r="FCC4" s="175"/>
      <c r="FCD4" s="175"/>
      <c r="FCE4" s="175"/>
      <c r="FCF4" s="175"/>
      <c r="FCG4" s="175"/>
      <c r="FCH4" s="175"/>
      <c r="FCI4" s="175"/>
      <c r="FCJ4" s="175"/>
      <c r="FCK4" s="175"/>
      <c r="FCL4" s="175"/>
      <c r="FCM4" s="175"/>
      <c r="FCN4" s="175"/>
      <c r="FCO4" s="175"/>
      <c r="FCP4" s="175"/>
      <c r="FCQ4" s="175"/>
      <c r="FCR4" s="175"/>
      <c r="FCS4" s="175"/>
      <c r="FCT4" s="175"/>
      <c r="FCU4" s="175"/>
      <c r="FCV4" s="175"/>
      <c r="FCW4" s="175"/>
      <c r="FCX4" s="175"/>
      <c r="FCY4" s="175"/>
      <c r="FCZ4" s="175"/>
      <c r="FDA4" s="175"/>
      <c r="FDB4" s="175"/>
      <c r="FDC4" s="175"/>
      <c r="FDD4" s="175"/>
      <c r="FDE4" s="175"/>
      <c r="FDF4" s="175"/>
      <c r="FDG4" s="175"/>
      <c r="FDH4" s="175"/>
      <c r="FDI4" s="175"/>
      <c r="FDJ4" s="175"/>
      <c r="FDK4" s="175"/>
      <c r="FDL4" s="175"/>
      <c r="FDM4" s="175"/>
      <c r="FDN4" s="175"/>
      <c r="FDO4" s="175"/>
      <c r="FDP4" s="175"/>
      <c r="FDQ4" s="175"/>
      <c r="FDR4" s="175"/>
      <c r="FDS4" s="175"/>
      <c r="FDT4" s="175"/>
      <c r="FDU4" s="175"/>
      <c r="FDV4" s="175"/>
      <c r="FDW4" s="175"/>
      <c r="FDX4" s="175"/>
      <c r="FDY4" s="175"/>
      <c r="FDZ4" s="175"/>
      <c r="FEA4" s="175"/>
      <c r="FEB4" s="175"/>
      <c r="FEC4" s="175"/>
      <c r="FED4" s="175"/>
      <c r="FEE4" s="175"/>
      <c r="FEF4" s="175"/>
      <c r="FEG4" s="175"/>
      <c r="FEH4" s="175"/>
      <c r="FEI4" s="175"/>
      <c r="FEJ4" s="175"/>
      <c r="FEK4" s="175"/>
      <c r="FEL4" s="175"/>
      <c r="FEM4" s="175"/>
      <c r="FEN4" s="175"/>
      <c r="FEO4" s="175"/>
      <c r="FEP4" s="175"/>
      <c r="FEQ4" s="175"/>
      <c r="FER4" s="175"/>
      <c r="FES4" s="175"/>
      <c r="FET4" s="175"/>
      <c r="FEU4" s="175"/>
      <c r="FEV4" s="175"/>
      <c r="FEW4" s="175"/>
      <c r="FEX4" s="175"/>
      <c r="FEY4" s="175"/>
      <c r="FEZ4" s="175"/>
      <c r="FFA4" s="175"/>
      <c r="FFB4" s="175"/>
      <c r="FFC4" s="175"/>
      <c r="FFD4" s="175"/>
      <c r="FFE4" s="175"/>
      <c r="FFF4" s="175"/>
      <c r="FFG4" s="175"/>
      <c r="FFH4" s="175"/>
      <c r="FFI4" s="175"/>
      <c r="FFJ4" s="175"/>
      <c r="FFK4" s="175"/>
      <c r="FFL4" s="175"/>
      <c r="FFM4" s="175"/>
      <c r="FFN4" s="175"/>
      <c r="FFO4" s="175"/>
      <c r="FFP4" s="175"/>
      <c r="FFQ4" s="175"/>
      <c r="FFR4" s="175"/>
      <c r="FFS4" s="175"/>
      <c r="FFT4" s="175"/>
      <c r="FFU4" s="175"/>
      <c r="FFV4" s="175"/>
      <c r="FFW4" s="175"/>
      <c r="FFX4" s="175"/>
      <c r="FFY4" s="175"/>
      <c r="FFZ4" s="175"/>
      <c r="FGA4" s="175"/>
      <c r="FGB4" s="175"/>
      <c r="FGC4" s="175"/>
      <c r="FGD4" s="175"/>
      <c r="FGE4" s="175"/>
      <c r="FGF4" s="175"/>
      <c r="FGG4" s="175"/>
      <c r="FGH4" s="175"/>
      <c r="FGI4" s="175"/>
      <c r="FGJ4" s="175"/>
      <c r="FGK4" s="175"/>
      <c r="FGL4" s="175"/>
      <c r="FGM4" s="175"/>
      <c r="FGN4" s="175"/>
      <c r="FGO4" s="175"/>
      <c r="FGP4" s="175"/>
      <c r="FGQ4" s="175"/>
      <c r="FGR4" s="175"/>
      <c r="FGS4" s="175"/>
      <c r="FGT4" s="175"/>
      <c r="FGU4" s="175"/>
      <c r="FGV4" s="175"/>
      <c r="FGW4" s="175"/>
      <c r="FGX4" s="175"/>
      <c r="FGY4" s="175"/>
      <c r="FGZ4" s="175"/>
      <c r="FHA4" s="175"/>
      <c r="FHB4" s="175"/>
      <c r="FHC4" s="175"/>
      <c r="FHD4" s="175"/>
      <c r="FHE4" s="175"/>
      <c r="FHF4" s="175"/>
      <c r="FHG4" s="175"/>
      <c r="FHH4" s="175"/>
      <c r="FHI4" s="175"/>
      <c r="FHJ4" s="175"/>
      <c r="FHK4" s="175"/>
      <c r="FHL4" s="175"/>
      <c r="FHM4" s="175"/>
      <c r="FHN4" s="175"/>
      <c r="FHO4" s="175"/>
      <c r="FHP4" s="175"/>
      <c r="FHQ4" s="175"/>
      <c r="FHR4" s="175"/>
      <c r="FHS4" s="175"/>
      <c r="FHT4" s="175"/>
      <c r="FHU4" s="175"/>
      <c r="FHV4" s="175"/>
      <c r="FHW4" s="175"/>
      <c r="FHX4" s="175"/>
      <c r="FHY4" s="175"/>
      <c r="FHZ4" s="175"/>
      <c r="FIA4" s="175"/>
      <c r="FIB4" s="175"/>
      <c r="FIC4" s="175"/>
      <c r="FID4" s="175"/>
      <c r="FIE4" s="175"/>
      <c r="FIF4" s="175"/>
      <c r="FIG4" s="175"/>
      <c r="FIH4" s="175"/>
      <c r="FII4" s="175"/>
      <c r="FIJ4" s="175"/>
      <c r="FIK4" s="175"/>
      <c r="FIL4" s="175"/>
      <c r="FIM4" s="175"/>
      <c r="FIN4" s="175"/>
      <c r="FIO4" s="175"/>
      <c r="FIP4" s="175"/>
      <c r="FIQ4" s="175"/>
      <c r="FIR4" s="175"/>
      <c r="FIS4" s="175"/>
      <c r="FIT4" s="175"/>
      <c r="FIU4" s="175"/>
      <c r="FIV4" s="175"/>
      <c r="FIW4" s="175"/>
      <c r="FIX4" s="175"/>
      <c r="FIY4" s="175"/>
      <c r="FIZ4" s="175"/>
      <c r="FJA4" s="175"/>
      <c r="FJB4" s="175"/>
      <c r="FJC4" s="175"/>
      <c r="FJD4" s="175"/>
      <c r="FJE4" s="175"/>
      <c r="FJF4" s="175"/>
      <c r="FJG4" s="175"/>
      <c r="FJH4" s="175"/>
      <c r="FJI4" s="175"/>
      <c r="FJJ4" s="175"/>
      <c r="FJK4" s="175"/>
      <c r="FJL4" s="175"/>
      <c r="FJM4" s="175"/>
      <c r="FJN4" s="175"/>
      <c r="FJO4" s="175"/>
      <c r="FJP4" s="175"/>
      <c r="FJQ4" s="175"/>
      <c r="FJR4" s="175"/>
      <c r="FJS4" s="175"/>
      <c r="FJT4" s="175"/>
      <c r="FJU4" s="175"/>
      <c r="FJV4" s="175"/>
      <c r="FJW4" s="175"/>
      <c r="FJX4" s="175"/>
      <c r="FJY4" s="175"/>
      <c r="FJZ4" s="175"/>
      <c r="FKA4" s="175"/>
      <c r="FKB4" s="175"/>
      <c r="FKC4" s="175"/>
      <c r="FKD4" s="175"/>
      <c r="FKE4" s="175"/>
      <c r="FKF4" s="175"/>
      <c r="FKG4" s="175"/>
      <c r="FKH4" s="175"/>
      <c r="FKI4" s="175"/>
      <c r="FKJ4" s="175"/>
      <c r="FKK4" s="175"/>
      <c r="FKL4" s="175"/>
      <c r="FKM4" s="175"/>
      <c r="FKN4" s="175"/>
      <c r="FKO4" s="175"/>
      <c r="FKP4" s="175"/>
      <c r="FKQ4" s="175"/>
      <c r="FKR4" s="175"/>
      <c r="FKS4" s="175"/>
      <c r="FKT4" s="175"/>
      <c r="FKU4" s="175"/>
      <c r="FKV4" s="175"/>
      <c r="FKW4" s="175"/>
      <c r="FKX4" s="175"/>
      <c r="FKY4" s="175"/>
      <c r="FKZ4" s="175"/>
      <c r="FLA4" s="175"/>
      <c r="FLB4" s="175"/>
      <c r="FLC4" s="175"/>
      <c r="FLD4" s="175"/>
      <c r="FLE4" s="175"/>
      <c r="FLF4" s="175"/>
      <c r="FLG4" s="175"/>
      <c r="FLH4" s="175"/>
      <c r="FLI4" s="175"/>
      <c r="FLJ4" s="175"/>
      <c r="FLK4" s="175"/>
      <c r="FLL4" s="175"/>
      <c r="FLM4" s="175"/>
      <c r="FLN4" s="175"/>
      <c r="FLO4" s="175"/>
      <c r="FLP4" s="175"/>
      <c r="FLQ4" s="175"/>
      <c r="FLR4" s="175"/>
      <c r="FLS4" s="175"/>
      <c r="FLT4" s="175"/>
      <c r="FLU4" s="175"/>
      <c r="FLV4" s="175"/>
      <c r="FLW4" s="175"/>
      <c r="FLX4" s="175"/>
      <c r="FLY4" s="175"/>
      <c r="FLZ4" s="175"/>
      <c r="FMA4" s="175"/>
      <c r="FMB4" s="175"/>
      <c r="FMC4" s="175"/>
      <c r="FMD4" s="175"/>
      <c r="FME4" s="175"/>
      <c r="FMF4" s="175"/>
      <c r="FMG4" s="175"/>
      <c r="FMH4" s="175"/>
      <c r="FMI4" s="175"/>
      <c r="FMJ4" s="175"/>
      <c r="FMK4" s="175"/>
      <c r="FML4" s="175"/>
      <c r="FMM4" s="175"/>
      <c r="FMN4" s="175"/>
      <c r="FMO4" s="175"/>
      <c r="FMP4" s="175"/>
      <c r="FMQ4" s="175"/>
      <c r="FMR4" s="175"/>
      <c r="FMS4" s="175"/>
      <c r="FMT4" s="175"/>
      <c r="FMU4" s="175"/>
      <c r="FMV4" s="175"/>
      <c r="FMW4" s="175"/>
      <c r="FMX4" s="175"/>
      <c r="FMY4" s="175"/>
      <c r="FMZ4" s="175"/>
      <c r="FNA4" s="175"/>
      <c r="FNB4" s="175"/>
      <c r="FNC4" s="175"/>
      <c r="FND4" s="175"/>
      <c r="FNE4" s="175"/>
      <c r="FNF4" s="175"/>
      <c r="FNG4" s="175"/>
      <c r="FNH4" s="175"/>
      <c r="FNI4" s="175"/>
      <c r="FNJ4" s="175"/>
      <c r="FNK4" s="175"/>
      <c r="FNL4" s="175"/>
      <c r="FNM4" s="175"/>
      <c r="FNN4" s="175"/>
      <c r="FNO4" s="175"/>
      <c r="FNP4" s="175"/>
      <c r="FNQ4" s="175"/>
      <c r="FNR4" s="175"/>
      <c r="FNS4" s="175"/>
      <c r="FNT4" s="175"/>
      <c r="FNU4" s="175"/>
      <c r="FNV4" s="175"/>
      <c r="FNW4" s="175"/>
      <c r="FNX4" s="175"/>
      <c r="FNY4" s="175"/>
      <c r="FNZ4" s="175"/>
      <c r="FOA4" s="175"/>
      <c r="FOB4" s="175"/>
      <c r="FOC4" s="175"/>
      <c r="FOD4" s="175"/>
      <c r="FOE4" s="175"/>
      <c r="FOF4" s="175"/>
      <c r="FOG4" s="175"/>
      <c r="FOH4" s="175"/>
      <c r="FOI4" s="175"/>
      <c r="FOJ4" s="175"/>
      <c r="FOK4" s="175"/>
      <c r="FOL4" s="175"/>
      <c r="FOM4" s="175"/>
      <c r="FON4" s="175"/>
      <c r="FOO4" s="175"/>
      <c r="FOP4" s="175"/>
      <c r="FOQ4" s="175"/>
      <c r="FOR4" s="175"/>
      <c r="FOS4" s="175"/>
      <c r="FOT4" s="175"/>
      <c r="FOU4" s="175"/>
      <c r="FOV4" s="175"/>
      <c r="FOW4" s="175"/>
      <c r="FOX4" s="175"/>
      <c r="FOY4" s="175"/>
      <c r="FOZ4" s="175"/>
      <c r="FPA4" s="175"/>
      <c r="FPB4" s="175"/>
      <c r="FPC4" s="175"/>
      <c r="FPD4" s="175"/>
      <c r="FPE4" s="175"/>
      <c r="FPF4" s="175"/>
      <c r="FPG4" s="175"/>
      <c r="FPH4" s="175"/>
      <c r="FPI4" s="175"/>
      <c r="FPJ4" s="175"/>
      <c r="FPK4" s="175"/>
      <c r="FPL4" s="175"/>
      <c r="FPM4" s="175"/>
      <c r="FPN4" s="175"/>
      <c r="FPO4" s="175"/>
      <c r="FPP4" s="175"/>
      <c r="FPQ4" s="175"/>
      <c r="FPR4" s="175"/>
      <c r="FPS4" s="175"/>
      <c r="FPT4" s="175"/>
      <c r="FPU4" s="175"/>
      <c r="FPV4" s="175"/>
      <c r="FPW4" s="175"/>
      <c r="FPX4" s="175"/>
      <c r="FPY4" s="175"/>
      <c r="FPZ4" s="175"/>
      <c r="FQA4" s="175"/>
      <c r="FQB4" s="175"/>
      <c r="FQC4" s="175"/>
      <c r="FQD4" s="175"/>
      <c r="FQE4" s="175"/>
      <c r="FQF4" s="175"/>
      <c r="FQG4" s="175"/>
      <c r="FQH4" s="175"/>
      <c r="FQI4" s="175"/>
      <c r="FQJ4" s="175"/>
      <c r="FQK4" s="175"/>
      <c r="FQL4" s="175"/>
      <c r="FQM4" s="175"/>
      <c r="FQN4" s="175"/>
      <c r="FQO4" s="175"/>
      <c r="FQP4" s="175"/>
      <c r="FQQ4" s="175"/>
      <c r="FQR4" s="175"/>
      <c r="FQS4" s="175"/>
      <c r="FQT4" s="175"/>
      <c r="FQU4" s="175"/>
      <c r="FQV4" s="175"/>
      <c r="FQW4" s="175"/>
      <c r="FQX4" s="175"/>
      <c r="FQY4" s="175"/>
      <c r="FQZ4" s="175"/>
      <c r="FRA4" s="175"/>
      <c r="FRB4" s="175"/>
      <c r="FRC4" s="175"/>
      <c r="FRD4" s="175"/>
      <c r="FRE4" s="175"/>
      <c r="FRF4" s="175"/>
      <c r="FRG4" s="175"/>
      <c r="FRH4" s="175"/>
      <c r="FRI4" s="175"/>
      <c r="FRJ4" s="175"/>
      <c r="FRK4" s="175"/>
      <c r="FRL4" s="175"/>
      <c r="FRM4" s="175"/>
      <c r="FRN4" s="175"/>
      <c r="FRO4" s="175"/>
      <c r="FRP4" s="175"/>
      <c r="FRQ4" s="175"/>
      <c r="FRR4" s="175"/>
      <c r="FRS4" s="175"/>
      <c r="FRT4" s="175"/>
      <c r="FRU4" s="175"/>
      <c r="FRV4" s="175"/>
      <c r="FRW4" s="175"/>
      <c r="FRX4" s="175"/>
      <c r="FRY4" s="175"/>
      <c r="FRZ4" s="175"/>
      <c r="FSA4" s="175"/>
      <c r="FSB4" s="175"/>
      <c r="FSC4" s="175"/>
      <c r="FSD4" s="175"/>
      <c r="FSE4" s="175"/>
      <c r="FSF4" s="175"/>
      <c r="FSG4" s="175"/>
      <c r="FSH4" s="175"/>
      <c r="FSI4" s="175"/>
      <c r="FSJ4" s="175"/>
      <c r="FSK4" s="175"/>
      <c r="FSL4" s="175"/>
      <c r="FSM4" s="175"/>
      <c r="FSN4" s="175"/>
      <c r="FSO4" s="175"/>
      <c r="FSP4" s="175"/>
      <c r="FSQ4" s="175"/>
      <c r="FSR4" s="175"/>
      <c r="FSS4" s="175"/>
      <c r="FST4" s="175"/>
      <c r="FSU4" s="175"/>
      <c r="FSV4" s="175"/>
      <c r="FSW4" s="175"/>
      <c r="FSX4" s="175"/>
      <c r="FSY4" s="175"/>
      <c r="FSZ4" s="175"/>
      <c r="FTA4" s="175"/>
      <c r="FTB4" s="175"/>
      <c r="FTC4" s="175"/>
      <c r="FTD4" s="175"/>
      <c r="FTE4" s="175"/>
      <c r="FTF4" s="175"/>
      <c r="FTG4" s="175"/>
      <c r="FTH4" s="175"/>
      <c r="FTI4" s="175"/>
      <c r="FTJ4" s="175"/>
      <c r="FTK4" s="175"/>
      <c r="FTL4" s="175"/>
      <c r="FTM4" s="175"/>
      <c r="FTN4" s="175"/>
      <c r="FTO4" s="175"/>
      <c r="FTP4" s="175"/>
      <c r="FTQ4" s="175"/>
      <c r="FTR4" s="175"/>
      <c r="FTS4" s="175"/>
      <c r="FTT4" s="175"/>
      <c r="FTU4" s="175"/>
      <c r="FTV4" s="175"/>
      <c r="FTW4" s="175"/>
      <c r="FTX4" s="175"/>
      <c r="FTY4" s="175"/>
      <c r="FTZ4" s="175"/>
      <c r="FUA4" s="175"/>
      <c r="FUB4" s="175"/>
      <c r="FUC4" s="175"/>
      <c r="FUD4" s="175"/>
      <c r="FUE4" s="175"/>
      <c r="FUF4" s="175"/>
      <c r="FUG4" s="175"/>
      <c r="FUH4" s="175"/>
      <c r="FUI4" s="175"/>
      <c r="FUJ4" s="175"/>
      <c r="FUK4" s="175"/>
      <c r="FUL4" s="175"/>
      <c r="FUM4" s="175"/>
      <c r="FUN4" s="175"/>
      <c r="FUO4" s="175"/>
      <c r="FUP4" s="175"/>
      <c r="FUQ4" s="175"/>
      <c r="FUR4" s="175"/>
      <c r="FUS4" s="175"/>
      <c r="FUT4" s="175"/>
      <c r="FUU4" s="175"/>
      <c r="FUV4" s="175"/>
      <c r="FUW4" s="175"/>
      <c r="FUX4" s="175"/>
      <c r="FUY4" s="175"/>
      <c r="FUZ4" s="175"/>
      <c r="FVA4" s="175"/>
      <c r="FVB4" s="175"/>
      <c r="FVC4" s="175"/>
      <c r="FVD4" s="175"/>
      <c r="FVE4" s="175"/>
      <c r="FVF4" s="175"/>
      <c r="FVG4" s="175"/>
      <c r="FVH4" s="175"/>
      <c r="FVI4" s="175"/>
      <c r="FVJ4" s="175"/>
      <c r="FVK4" s="175"/>
      <c r="FVL4" s="175"/>
      <c r="FVM4" s="175"/>
      <c r="FVN4" s="175"/>
      <c r="FVO4" s="175"/>
      <c r="FVP4" s="175"/>
      <c r="FVQ4" s="175"/>
      <c r="FVR4" s="175"/>
      <c r="FVS4" s="175"/>
      <c r="FVT4" s="175"/>
      <c r="FVU4" s="175"/>
      <c r="FVV4" s="175"/>
      <c r="FVW4" s="175"/>
      <c r="FVX4" s="175"/>
      <c r="FVY4" s="175"/>
      <c r="FVZ4" s="175"/>
      <c r="FWA4" s="175"/>
      <c r="FWB4" s="175"/>
      <c r="FWC4" s="175"/>
      <c r="FWD4" s="175"/>
      <c r="FWE4" s="175"/>
      <c r="FWF4" s="175"/>
      <c r="FWG4" s="175"/>
      <c r="FWH4" s="175"/>
      <c r="FWI4" s="175"/>
      <c r="FWJ4" s="175"/>
      <c r="FWK4" s="175"/>
      <c r="FWL4" s="175"/>
      <c r="FWM4" s="175"/>
      <c r="FWN4" s="175"/>
      <c r="FWO4" s="175"/>
      <c r="FWP4" s="175"/>
      <c r="FWQ4" s="175"/>
      <c r="FWR4" s="175"/>
      <c r="FWS4" s="175"/>
      <c r="FWT4" s="175"/>
      <c r="FWU4" s="175"/>
      <c r="FWV4" s="175"/>
      <c r="FWW4" s="175"/>
      <c r="FWX4" s="175"/>
      <c r="FWY4" s="175"/>
      <c r="FWZ4" s="175"/>
      <c r="FXA4" s="175"/>
      <c r="FXB4" s="175"/>
      <c r="FXC4" s="175"/>
      <c r="FXD4" s="175"/>
      <c r="FXE4" s="175"/>
      <c r="FXF4" s="175"/>
      <c r="FXG4" s="175"/>
      <c r="FXH4" s="175"/>
      <c r="FXI4" s="175"/>
      <c r="FXJ4" s="175"/>
      <c r="FXK4" s="175"/>
      <c r="FXL4" s="175"/>
      <c r="FXM4" s="175"/>
      <c r="FXN4" s="175"/>
      <c r="FXO4" s="175"/>
      <c r="FXP4" s="175"/>
      <c r="FXQ4" s="175"/>
      <c r="FXR4" s="175"/>
      <c r="FXS4" s="175"/>
      <c r="FXT4" s="175"/>
      <c r="FXU4" s="175"/>
      <c r="FXV4" s="175"/>
      <c r="FXW4" s="175"/>
      <c r="FXX4" s="175"/>
      <c r="FXY4" s="175"/>
      <c r="FXZ4" s="175"/>
      <c r="FYA4" s="175"/>
      <c r="FYB4" s="175"/>
      <c r="FYC4" s="175"/>
      <c r="FYD4" s="175"/>
      <c r="FYE4" s="175"/>
      <c r="FYF4" s="175"/>
      <c r="FYG4" s="175"/>
      <c r="FYH4" s="175"/>
      <c r="FYI4" s="175"/>
      <c r="FYJ4" s="175"/>
      <c r="FYK4" s="175"/>
      <c r="FYL4" s="175"/>
      <c r="FYM4" s="175"/>
      <c r="FYN4" s="175"/>
      <c r="FYO4" s="175"/>
      <c r="FYP4" s="175"/>
      <c r="FYQ4" s="175"/>
      <c r="FYR4" s="175"/>
      <c r="FYS4" s="175"/>
      <c r="FYT4" s="175"/>
      <c r="FYU4" s="175"/>
      <c r="FYV4" s="175"/>
      <c r="FYW4" s="175"/>
      <c r="FYX4" s="175"/>
      <c r="FYY4" s="175"/>
      <c r="FYZ4" s="175"/>
      <c r="FZA4" s="175"/>
      <c r="FZB4" s="175"/>
      <c r="FZC4" s="175"/>
      <c r="FZD4" s="175"/>
      <c r="FZE4" s="175"/>
      <c r="FZF4" s="175"/>
      <c r="FZG4" s="175"/>
      <c r="FZH4" s="175"/>
      <c r="FZI4" s="175"/>
      <c r="FZJ4" s="175"/>
      <c r="FZK4" s="175"/>
      <c r="FZL4" s="175"/>
      <c r="FZM4" s="175"/>
      <c r="FZN4" s="175"/>
      <c r="FZO4" s="175"/>
      <c r="FZP4" s="175"/>
      <c r="FZQ4" s="175"/>
      <c r="FZR4" s="175"/>
      <c r="FZS4" s="175"/>
      <c r="FZT4" s="175"/>
      <c r="FZU4" s="175"/>
      <c r="FZV4" s="175"/>
      <c r="FZW4" s="175"/>
      <c r="FZX4" s="175"/>
      <c r="FZY4" s="175"/>
      <c r="FZZ4" s="175"/>
      <c r="GAA4" s="175"/>
      <c r="GAB4" s="175"/>
      <c r="GAC4" s="175"/>
      <c r="GAD4" s="175"/>
      <c r="GAE4" s="175"/>
      <c r="GAF4" s="175"/>
      <c r="GAG4" s="175"/>
      <c r="GAH4" s="175"/>
      <c r="GAI4" s="175"/>
      <c r="GAJ4" s="175"/>
      <c r="GAK4" s="175"/>
      <c r="GAL4" s="175"/>
      <c r="GAM4" s="175"/>
      <c r="GAN4" s="175"/>
      <c r="GAO4" s="175"/>
      <c r="GAP4" s="175"/>
      <c r="GAQ4" s="175"/>
      <c r="GAR4" s="175"/>
      <c r="GAS4" s="175"/>
      <c r="GAT4" s="175"/>
      <c r="GAU4" s="175"/>
      <c r="GAV4" s="175"/>
      <c r="GAW4" s="175"/>
      <c r="GAX4" s="175"/>
      <c r="GAY4" s="175"/>
      <c r="GAZ4" s="175"/>
      <c r="GBA4" s="175"/>
      <c r="GBB4" s="175"/>
      <c r="GBC4" s="175"/>
      <c r="GBD4" s="175"/>
      <c r="GBE4" s="175"/>
      <c r="GBF4" s="175"/>
      <c r="GBG4" s="175"/>
      <c r="GBH4" s="175"/>
      <c r="GBI4" s="175"/>
      <c r="GBJ4" s="175"/>
      <c r="GBK4" s="175"/>
      <c r="GBL4" s="175"/>
      <c r="GBM4" s="175"/>
      <c r="GBN4" s="175"/>
      <c r="GBO4" s="175"/>
      <c r="GBP4" s="175"/>
      <c r="GBQ4" s="175"/>
      <c r="GBR4" s="175"/>
      <c r="GBS4" s="175"/>
      <c r="GBT4" s="175"/>
      <c r="GBU4" s="175"/>
      <c r="GBV4" s="175"/>
      <c r="GBW4" s="175"/>
      <c r="GBX4" s="175"/>
      <c r="GBY4" s="175"/>
      <c r="GBZ4" s="175"/>
      <c r="GCA4" s="175"/>
      <c r="GCB4" s="175"/>
      <c r="GCC4" s="175"/>
      <c r="GCD4" s="175"/>
      <c r="GCE4" s="175"/>
      <c r="GCF4" s="175"/>
      <c r="GCG4" s="175"/>
      <c r="GCH4" s="175"/>
      <c r="GCI4" s="175"/>
      <c r="GCJ4" s="175"/>
      <c r="GCK4" s="175"/>
      <c r="GCL4" s="175"/>
      <c r="GCM4" s="175"/>
      <c r="GCN4" s="175"/>
      <c r="GCO4" s="175"/>
      <c r="GCP4" s="175"/>
      <c r="GCQ4" s="175"/>
      <c r="GCR4" s="175"/>
      <c r="GCS4" s="175"/>
      <c r="GCT4" s="175"/>
      <c r="GCU4" s="175"/>
      <c r="GCV4" s="175"/>
      <c r="GCW4" s="175"/>
      <c r="GCX4" s="175"/>
      <c r="GCY4" s="175"/>
      <c r="GCZ4" s="175"/>
      <c r="GDA4" s="175"/>
      <c r="GDB4" s="175"/>
      <c r="GDC4" s="175"/>
      <c r="GDD4" s="175"/>
      <c r="GDE4" s="175"/>
      <c r="GDF4" s="175"/>
      <c r="GDG4" s="175"/>
      <c r="GDH4" s="175"/>
      <c r="GDI4" s="175"/>
      <c r="GDJ4" s="175"/>
      <c r="GDK4" s="175"/>
      <c r="GDL4" s="175"/>
      <c r="GDM4" s="175"/>
      <c r="GDN4" s="175"/>
      <c r="GDO4" s="175"/>
      <c r="GDP4" s="175"/>
      <c r="GDQ4" s="175"/>
      <c r="GDR4" s="175"/>
      <c r="GDS4" s="175"/>
      <c r="GDT4" s="175"/>
      <c r="GDU4" s="175"/>
      <c r="GDV4" s="175"/>
      <c r="GDW4" s="175"/>
      <c r="GDX4" s="175"/>
      <c r="GDY4" s="175"/>
      <c r="GDZ4" s="175"/>
      <c r="GEA4" s="175"/>
      <c r="GEB4" s="175"/>
      <c r="GEC4" s="175"/>
      <c r="GED4" s="175"/>
      <c r="GEE4" s="175"/>
      <c r="GEF4" s="175"/>
      <c r="GEG4" s="175"/>
      <c r="GEH4" s="175"/>
      <c r="GEI4" s="175"/>
      <c r="GEJ4" s="175"/>
      <c r="GEK4" s="175"/>
      <c r="GEL4" s="175"/>
      <c r="GEM4" s="175"/>
      <c r="GEN4" s="175"/>
      <c r="GEO4" s="175"/>
      <c r="GEP4" s="175"/>
      <c r="GEQ4" s="175"/>
      <c r="GER4" s="175"/>
      <c r="GES4" s="175"/>
      <c r="GET4" s="175"/>
      <c r="GEU4" s="175"/>
      <c r="GEV4" s="175"/>
      <c r="GEW4" s="175"/>
      <c r="GEX4" s="175"/>
      <c r="GEY4" s="175"/>
      <c r="GEZ4" s="175"/>
      <c r="GFA4" s="175"/>
      <c r="GFB4" s="175"/>
      <c r="GFC4" s="175"/>
      <c r="GFD4" s="175"/>
      <c r="GFE4" s="175"/>
      <c r="GFF4" s="175"/>
      <c r="GFG4" s="175"/>
      <c r="GFH4" s="175"/>
      <c r="GFI4" s="175"/>
      <c r="GFJ4" s="175"/>
      <c r="GFK4" s="175"/>
      <c r="GFL4" s="175"/>
      <c r="GFM4" s="175"/>
      <c r="GFN4" s="175"/>
      <c r="GFO4" s="175"/>
      <c r="GFP4" s="175"/>
      <c r="GFQ4" s="175"/>
      <c r="GFR4" s="175"/>
      <c r="GFS4" s="175"/>
      <c r="GFT4" s="175"/>
      <c r="GFU4" s="175"/>
      <c r="GFV4" s="175"/>
      <c r="GFW4" s="175"/>
      <c r="GFX4" s="175"/>
      <c r="GFY4" s="175"/>
      <c r="GFZ4" s="175"/>
      <c r="GGA4" s="175"/>
      <c r="GGB4" s="175"/>
      <c r="GGC4" s="175"/>
      <c r="GGD4" s="175"/>
      <c r="GGE4" s="175"/>
      <c r="GGF4" s="175"/>
      <c r="GGG4" s="175"/>
      <c r="GGH4" s="175"/>
      <c r="GGI4" s="175"/>
      <c r="GGJ4" s="175"/>
      <c r="GGK4" s="175"/>
      <c r="GGL4" s="175"/>
      <c r="GGM4" s="175"/>
      <c r="GGN4" s="175"/>
      <c r="GGO4" s="175"/>
      <c r="GGP4" s="175"/>
      <c r="GGQ4" s="175"/>
      <c r="GGR4" s="175"/>
      <c r="GGS4" s="175"/>
      <c r="GGT4" s="175"/>
      <c r="GGU4" s="175"/>
      <c r="GGV4" s="175"/>
      <c r="GGW4" s="175"/>
      <c r="GGX4" s="175"/>
      <c r="GGY4" s="175"/>
      <c r="GGZ4" s="175"/>
      <c r="GHA4" s="175"/>
      <c r="GHB4" s="175"/>
      <c r="GHC4" s="175"/>
      <c r="GHD4" s="175"/>
      <c r="GHE4" s="175"/>
      <c r="GHF4" s="175"/>
      <c r="GHG4" s="175"/>
      <c r="GHH4" s="175"/>
      <c r="GHI4" s="175"/>
      <c r="GHJ4" s="175"/>
      <c r="GHK4" s="175"/>
      <c r="GHL4" s="175"/>
      <c r="GHM4" s="175"/>
      <c r="GHN4" s="175"/>
      <c r="GHO4" s="175"/>
      <c r="GHP4" s="175"/>
      <c r="GHQ4" s="175"/>
      <c r="GHR4" s="175"/>
      <c r="GHS4" s="175"/>
      <c r="GHT4" s="175"/>
      <c r="GHU4" s="175"/>
      <c r="GHV4" s="175"/>
      <c r="GHW4" s="175"/>
      <c r="GHX4" s="175"/>
      <c r="GHY4" s="175"/>
      <c r="GHZ4" s="175"/>
      <c r="GIA4" s="175"/>
      <c r="GIB4" s="175"/>
      <c r="GIC4" s="175"/>
      <c r="GID4" s="175"/>
      <c r="GIE4" s="175"/>
      <c r="GIF4" s="175"/>
      <c r="GIG4" s="175"/>
      <c r="GIH4" s="175"/>
      <c r="GII4" s="175"/>
      <c r="GIJ4" s="175"/>
      <c r="GIK4" s="175"/>
      <c r="GIL4" s="175"/>
      <c r="GIM4" s="175"/>
      <c r="GIN4" s="175"/>
      <c r="GIO4" s="175"/>
      <c r="GIP4" s="175"/>
      <c r="GIQ4" s="175"/>
      <c r="GIR4" s="175"/>
      <c r="GIS4" s="175"/>
      <c r="GIT4" s="175"/>
      <c r="GIU4" s="175"/>
      <c r="GIV4" s="175"/>
      <c r="GIW4" s="175"/>
      <c r="GIX4" s="175"/>
      <c r="GIY4" s="175"/>
      <c r="GIZ4" s="175"/>
      <c r="GJA4" s="175"/>
      <c r="GJB4" s="175"/>
      <c r="GJC4" s="175"/>
      <c r="GJD4" s="175"/>
      <c r="GJE4" s="175"/>
      <c r="GJF4" s="175"/>
      <c r="GJG4" s="175"/>
      <c r="GJH4" s="175"/>
      <c r="GJI4" s="175"/>
      <c r="GJJ4" s="175"/>
      <c r="GJK4" s="175"/>
      <c r="GJL4" s="175"/>
      <c r="GJM4" s="175"/>
      <c r="GJN4" s="175"/>
      <c r="GJO4" s="175"/>
      <c r="GJP4" s="175"/>
      <c r="GJQ4" s="175"/>
      <c r="GJR4" s="175"/>
      <c r="GJS4" s="175"/>
      <c r="GJT4" s="175"/>
      <c r="GJU4" s="175"/>
      <c r="GJV4" s="175"/>
      <c r="GJW4" s="175"/>
      <c r="GJX4" s="175"/>
      <c r="GJY4" s="175"/>
      <c r="GJZ4" s="175"/>
      <c r="GKA4" s="175"/>
      <c r="GKB4" s="175"/>
      <c r="GKC4" s="175"/>
      <c r="GKD4" s="175"/>
      <c r="GKE4" s="175"/>
      <c r="GKF4" s="175"/>
      <c r="GKG4" s="175"/>
      <c r="GKH4" s="175"/>
      <c r="GKI4" s="175"/>
      <c r="GKJ4" s="175"/>
      <c r="GKK4" s="175"/>
      <c r="GKL4" s="175"/>
      <c r="GKM4" s="175"/>
      <c r="GKN4" s="175"/>
      <c r="GKO4" s="175"/>
      <c r="GKP4" s="175"/>
      <c r="GKQ4" s="175"/>
      <c r="GKR4" s="175"/>
      <c r="GKS4" s="175"/>
      <c r="GKT4" s="175"/>
      <c r="GKU4" s="175"/>
      <c r="GKV4" s="175"/>
      <c r="GKW4" s="175"/>
      <c r="GKX4" s="175"/>
      <c r="GKY4" s="175"/>
      <c r="GKZ4" s="175"/>
      <c r="GLA4" s="175"/>
      <c r="GLB4" s="175"/>
      <c r="GLC4" s="175"/>
      <c r="GLD4" s="175"/>
      <c r="GLE4" s="175"/>
      <c r="GLF4" s="175"/>
      <c r="GLG4" s="175"/>
      <c r="GLH4" s="175"/>
      <c r="GLI4" s="175"/>
      <c r="GLJ4" s="175"/>
      <c r="GLK4" s="175"/>
      <c r="GLL4" s="175"/>
      <c r="GLM4" s="175"/>
      <c r="GLN4" s="175"/>
      <c r="GLO4" s="175"/>
      <c r="GLP4" s="175"/>
      <c r="GLQ4" s="175"/>
      <c r="GLR4" s="175"/>
      <c r="GLS4" s="175"/>
      <c r="GLT4" s="175"/>
      <c r="GLU4" s="175"/>
      <c r="GLV4" s="175"/>
      <c r="GLW4" s="175"/>
      <c r="GLX4" s="175"/>
      <c r="GLY4" s="175"/>
      <c r="GLZ4" s="175"/>
      <c r="GMA4" s="175"/>
      <c r="GMB4" s="175"/>
      <c r="GMC4" s="175"/>
      <c r="GMD4" s="175"/>
      <c r="GME4" s="175"/>
      <c r="GMF4" s="175"/>
      <c r="GMG4" s="175"/>
      <c r="GMH4" s="175"/>
      <c r="GMI4" s="175"/>
      <c r="GMJ4" s="175"/>
      <c r="GMK4" s="175"/>
      <c r="GML4" s="175"/>
      <c r="GMM4" s="175"/>
      <c r="GMN4" s="175"/>
      <c r="GMO4" s="175"/>
      <c r="GMP4" s="175"/>
      <c r="GMQ4" s="175"/>
      <c r="GMR4" s="175"/>
      <c r="GMS4" s="175"/>
      <c r="GMT4" s="175"/>
      <c r="GMU4" s="175"/>
      <c r="GMV4" s="175"/>
      <c r="GMW4" s="175"/>
      <c r="GMX4" s="175"/>
      <c r="GMY4" s="175"/>
      <c r="GMZ4" s="175"/>
      <c r="GNA4" s="175"/>
      <c r="GNB4" s="175"/>
      <c r="GNC4" s="175"/>
      <c r="GND4" s="175"/>
      <c r="GNE4" s="175"/>
      <c r="GNF4" s="175"/>
      <c r="GNG4" s="175"/>
      <c r="GNH4" s="175"/>
      <c r="GNI4" s="175"/>
      <c r="GNJ4" s="175"/>
      <c r="GNK4" s="175"/>
      <c r="GNL4" s="175"/>
      <c r="GNM4" s="175"/>
      <c r="GNN4" s="175"/>
      <c r="GNO4" s="175"/>
      <c r="GNP4" s="175"/>
      <c r="GNQ4" s="175"/>
      <c r="GNR4" s="175"/>
      <c r="GNS4" s="175"/>
      <c r="GNT4" s="175"/>
      <c r="GNU4" s="175"/>
      <c r="GNV4" s="175"/>
      <c r="GNW4" s="175"/>
      <c r="GNX4" s="175"/>
      <c r="GNY4" s="175"/>
      <c r="GNZ4" s="175"/>
      <c r="GOA4" s="175"/>
      <c r="GOB4" s="175"/>
      <c r="GOC4" s="175"/>
      <c r="GOD4" s="175"/>
      <c r="GOE4" s="175"/>
      <c r="GOF4" s="175"/>
      <c r="GOG4" s="175"/>
      <c r="GOH4" s="175"/>
      <c r="GOI4" s="175"/>
      <c r="GOJ4" s="175"/>
      <c r="GOK4" s="175"/>
      <c r="GOL4" s="175"/>
      <c r="GOM4" s="175"/>
      <c r="GON4" s="175"/>
      <c r="GOO4" s="175"/>
      <c r="GOP4" s="175"/>
      <c r="GOQ4" s="175"/>
      <c r="GOR4" s="175"/>
      <c r="GOS4" s="175"/>
      <c r="GOT4" s="175"/>
      <c r="GOU4" s="175"/>
      <c r="GOV4" s="175"/>
      <c r="GOW4" s="175"/>
      <c r="GOX4" s="175"/>
      <c r="GOY4" s="175"/>
      <c r="GOZ4" s="175"/>
      <c r="GPA4" s="175"/>
      <c r="GPB4" s="175"/>
      <c r="GPC4" s="175"/>
      <c r="GPD4" s="175"/>
      <c r="GPE4" s="175"/>
      <c r="GPF4" s="175"/>
      <c r="GPG4" s="175"/>
      <c r="GPH4" s="175"/>
      <c r="GPI4" s="175"/>
      <c r="GPJ4" s="175"/>
      <c r="GPK4" s="175"/>
      <c r="GPL4" s="175"/>
      <c r="GPM4" s="175"/>
      <c r="GPN4" s="175"/>
      <c r="GPO4" s="175"/>
      <c r="GPP4" s="175"/>
      <c r="GPQ4" s="175"/>
      <c r="GPR4" s="175"/>
      <c r="GPS4" s="175"/>
      <c r="GPT4" s="175"/>
      <c r="GPU4" s="175"/>
      <c r="GPV4" s="175"/>
      <c r="GPW4" s="175"/>
      <c r="GPX4" s="175"/>
      <c r="GPY4" s="175"/>
      <c r="GPZ4" s="175"/>
      <c r="GQA4" s="175"/>
      <c r="GQB4" s="175"/>
      <c r="GQC4" s="175"/>
      <c r="GQD4" s="175"/>
      <c r="GQE4" s="175"/>
      <c r="GQF4" s="175"/>
      <c r="GQG4" s="175"/>
      <c r="GQH4" s="175"/>
      <c r="GQI4" s="175"/>
      <c r="GQJ4" s="175"/>
      <c r="GQK4" s="175"/>
      <c r="GQL4" s="175"/>
      <c r="GQM4" s="175"/>
      <c r="GQN4" s="175"/>
      <c r="GQO4" s="175"/>
      <c r="GQP4" s="175"/>
      <c r="GQQ4" s="175"/>
      <c r="GQR4" s="175"/>
      <c r="GQS4" s="175"/>
      <c r="GQT4" s="175"/>
      <c r="GQU4" s="175"/>
      <c r="GQV4" s="175"/>
      <c r="GQW4" s="175"/>
      <c r="GQX4" s="175"/>
      <c r="GQY4" s="175"/>
      <c r="GQZ4" s="175"/>
      <c r="GRA4" s="175"/>
      <c r="GRB4" s="175"/>
      <c r="GRC4" s="175"/>
      <c r="GRD4" s="175"/>
      <c r="GRE4" s="175"/>
      <c r="GRF4" s="175"/>
      <c r="GRG4" s="175"/>
      <c r="GRH4" s="175"/>
      <c r="GRI4" s="175"/>
      <c r="GRJ4" s="175"/>
      <c r="GRK4" s="175"/>
      <c r="GRL4" s="175"/>
      <c r="GRM4" s="175"/>
      <c r="GRN4" s="175"/>
      <c r="GRO4" s="175"/>
      <c r="GRP4" s="175"/>
      <c r="GRQ4" s="175"/>
      <c r="GRR4" s="175"/>
      <c r="GRS4" s="175"/>
      <c r="GRT4" s="175"/>
      <c r="GRU4" s="175"/>
      <c r="GRV4" s="175"/>
      <c r="GRW4" s="175"/>
      <c r="GRX4" s="175"/>
      <c r="GRY4" s="175"/>
      <c r="GRZ4" s="175"/>
      <c r="GSA4" s="175"/>
      <c r="GSB4" s="175"/>
      <c r="GSC4" s="175"/>
      <c r="GSD4" s="175"/>
      <c r="GSE4" s="175"/>
      <c r="GSF4" s="175"/>
      <c r="GSG4" s="175"/>
      <c r="GSH4" s="175"/>
      <c r="GSI4" s="175"/>
      <c r="GSJ4" s="175"/>
      <c r="GSK4" s="175"/>
      <c r="GSL4" s="175"/>
      <c r="GSM4" s="175"/>
      <c r="GSN4" s="175"/>
      <c r="GSO4" s="175"/>
      <c r="GSP4" s="175"/>
      <c r="GSQ4" s="175"/>
      <c r="GSR4" s="175"/>
      <c r="GSS4" s="175"/>
      <c r="GST4" s="175"/>
      <c r="GSU4" s="175"/>
      <c r="GSV4" s="175"/>
      <c r="GSW4" s="175"/>
      <c r="GSX4" s="175"/>
      <c r="GSY4" s="175"/>
      <c r="GSZ4" s="175"/>
      <c r="GTA4" s="175"/>
      <c r="GTB4" s="175"/>
      <c r="GTC4" s="175"/>
      <c r="GTD4" s="175"/>
      <c r="GTE4" s="175"/>
      <c r="GTF4" s="175"/>
      <c r="GTG4" s="175"/>
      <c r="GTH4" s="175"/>
      <c r="GTI4" s="175"/>
      <c r="GTJ4" s="175"/>
      <c r="GTK4" s="175"/>
      <c r="GTL4" s="175"/>
      <c r="GTM4" s="175"/>
      <c r="GTN4" s="175"/>
      <c r="GTO4" s="175"/>
      <c r="GTP4" s="175"/>
      <c r="GTQ4" s="175"/>
      <c r="GTR4" s="175"/>
      <c r="GTS4" s="175"/>
      <c r="GTT4" s="175"/>
      <c r="GTU4" s="175"/>
      <c r="GTV4" s="175"/>
      <c r="GTW4" s="175"/>
      <c r="GTX4" s="175"/>
      <c r="GTY4" s="175"/>
      <c r="GTZ4" s="175"/>
      <c r="GUA4" s="175"/>
      <c r="GUB4" s="175"/>
      <c r="GUC4" s="175"/>
      <c r="GUD4" s="175"/>
      <c r="GUE4" s="175"/>
      <c r="GUF4" s="175"/>
      <c r="GUG4" s="175"/>
      <c r="GUH4" s="175"/>
      <c r="GUI4" s="175"/>
      <c r="GUJ4" s="175"/>
      <c r="GUK4" s="175"/>
      <c r="GUL4" s="175"/>
      <c r="GUM4" s="175"/>
      <c r="GUN4" s="175"/>
      <c r="GUO4" s="175"/>
      <c r="GUP4" s="175"/>
      <c r="GUQ4" s="175"/>
      <c r="GUR4" s="175"/>
      <c r="GUS4" s="175"/>
      <c r="GUT4" s="175"/>
      <c r="GUU4" s="175"/>
      <c r="GUV4" s="175"/>
      <c r="GUW4" s="175"/>
      <c r="GUX4" s="175"/>
      <c r="GUY4" s="175"/>
      <c r="GUZ4" s="175"/>
      <c r="GVA4" s="175"/>
      <c r="GVB4" s="175"/>
      <c r="GVC4" s="175"/>
      <c r="GVD4" s="175"/>
      <c r="GVE4" s="175"/>
      <c r="GVF4" s="175"/>
      <c r="GVG4" s="175"/>
      <c r="GVH4" s="175"/>
      <c r="GVI4" s="175"/>
      <c r="GVJ4" s="175"/>
      <c r="GVK4" s="175"/>
      <c r="GVL4" s="175"/>
      <c r="GVM4" s="175"/>
      <c r="GVN4" s="175"/>
      <c r="GVO4" s="175"/>
      <c r="GVP4" s="175"/>
      <c r="GVQ4" s="175"/>
      <c r="GVR4" s="175"/>
      <c r="GVS4" s="175"/>
      <c r="GVT4" s="175"/>
      <c r="GVU4" s="175"/>
      <c r="GVV4" s="175"/>
      <c r="GVW4" s="175"/>
      <c r="GVX4" s="175"/>
      <c r="GVY4" s="175"/>
      <c r="GVZ4" s="175"/>
      <c r="GWA4" s="175"/>
      <c r="GWB4" s="175"/>
      <c r="GWC4" s="175"/>
      <c r="GWD4" s="175"/>
      <c r="GWE4" s="175"/>
      <c r="GWF4" s="175"/>
      <c r="GWG4" s="175"/>
      <c r="GWH4" s="175"/>
      <c r="GWI4" s="175"/>
      <c r="GWJ4" s="175"/>
      <c r="GWK4" s="175"/>
      <c r="GWL4" s="175"/>
      <c r="GWM4" s="175"/>
      <c r="GWN4" s="175"/>
      <c r="GWO4" s="175"/>
      <c r="GWP4" s="175"/>
      <c r="GWQ4" s="175"/>
      <c r="GWR4" s="175"/>
      <c r="GWS4" s="175"/>
      <c r="GWT4" s="175"/>
      <c r="GWU4" s="175"/>
      <c r="GWV4" s="175"/>
      <c r="GWW4" s="175"/>
      <c r="GWX4" s="175"/>
      <c r="GWY4" s="175"/>
      <c r="GWZ4" s="175"/>
      <c r="GXA4" s="175"/>
      <c r="GXB4" s="175"/>
      <c r="GXC4" s="175"/>
      <c r="GXD4" s="175"/>
      <c r="GXE4" s="175"/>
      <c r="GXF4" s="175"/>
      <c r="GXG4" s="175"/>
      <c r="GXH4" s="175"/>
      <c r="GXI4" s="175"/>
      <c r="GXJ4" s="175"/>
      <c r="GXK4" s="175"/>
      <c r="GXL4" s="175"/>
      <c r="GXM4" s="175"/>
      <c r="GXN4" s="175"/>
      <c r="GXO4" s="175"/>
      <c r="GXP4" s="175"/>
      <c r="GXQ4" s="175"/>
      <c r="GXR4" s="175"/>
      <c r="GXS4" s="175"/>
      <c r="GXT4" s="175"/>
      <c r="GXU4" s="175"/>
      <c r="GXV4" s="175"/>
      <c r="GXW4" s="175"/>
      <c r="GXX4" s="175"/>
      <c r="GXY4" s="175"/>
      <c r="GXZ4" s="175"/>
      <c r="GYA4" s="175"/>
      <c r="GYB4" s="175"/>
      <c r="GYC4" s="175"/>
      <c r="GYD4" s="175"/>
      <c r="GYE4" s="175"/>
      <c r="GYF4" s="175"/>
      <c r="GYG4" s="175"/>
      <c r="GYH4" s="175"/>
      <c r="GYI4" s="175"/>
      <c r="GYJ4" s="175"/>
      <c r="GYK4" s="175"/>
      <c r="GYL4" s="175"/>
      <c r="GYM4" s="175"/>
      <c r="GYN4" s="175"/>
      <c r="GYO4" s="175"/>
      <c r="GYP4" s="175"/>
      <c r="GYQ4" s="175"/>
      <c r="GYR4" s="175"/>
      <c r="GYS4" s="175"/>
      <c r="GYT4" s="175"/>
      <c r="GYU4" s="175"/>
      <c r="GYV4" s="175"/>
      <c r="GYW4" s="175"/>
      <c r="GYX4" s="175"/>
      <c r="GYY4" s="175"/>
      <c r="GYZ4" s="175"/>
      <c r="GZA4" s="175"/>
      <c r="GZB4" s="175"/>
      <c r="GZC4" s="175"/>
      <c r="GZD4" s="175"/>
      <c r="GZE4" s="175"/>
      <c r="GZF4" s="175"/>
      <c r="GZG4" s="175"/>
      <c r="GZH4" s="175"/>
      <c r="GZI4" s="175"/>
      <c r="GZJ4" s="175"/>
      <c r="GZK4" s="175"/>
      <c r="GZL4" s="175"/>
      <c r="GZM4" s="175"/>
      <c r="GZN4" s="175"/>
      <c r="GZO4" s="175"/>
      <c r="GZP4" s="175"/>
      <c r="GZQ4" s="175"/>
      <c r="GZR4" s="175"/>
      <c r="GZS4" s="175"/>
      <c r="GZT4" s="175"/>
      <c r="GZU4" s="175"/>
      <c r="GZV4" s="175"/>
      <c r="GZW4" s="175"/>
      <c r="GZX4" s="175"/>
      <c r="GZY4" s="175"/>
      <c r="GZZ4" s="175"/>
      <c r="HAA4" s="175"/>
      <c r="HAB4" s="175"/>
      <c r="HAC4" s="175"/>
      <c r="HAD4" s="175"/>
      <c r="HAE4" s="175"/>
      <c r="HAF4" s="175"/>
      <c r="HAG4" s="175"/>
      <c r="HAH4" s="175"/>
      <c r="HAI4" s="175"/>
      <c r="HAJ4" s="175"/>
      <c r="HAK4" s="175"/>
      <c r="HAL4" s="175"/>
      <c r="HAM4" s="175"/>
      <c r="HAN4" s="175"/>
      <c r="HAO4" s="175"/>
      <c r="HAP4" s="175"/>
      <c r="HAQ4" s="175"/>
      <c r="HAR4" s="175"/>
      <c r="HAS4" s="175"/>
      <c r="HAT4" s="175"/>
      <c r="HAU4" s="175"/>
      <c r="HAV4" s="175"/>
      <c r="HAW4" s="175"/>
      <c r="HAX4" s="175"/>
      <c r="HAY4" s="175"/>
      <c r="HAZ4" s="175"/>
      <c r="HBA4" s="175"/>
      <c r="HBB4" s="175"/>
      <c r="HBC4" s="175"/>
      <c r="HBD4" s="175"/>
      <c r="HBE4" s="175"/>
      <c r="HBF4" s="175"/>
      <c r="HBG4" s="175"/>
      <c r="HBH4" s="175"/>
      <c r="HBI4" s="175"/>
      <c r="HBJ4" s="175"/>
      <c r="HBK4" s="175"/>
      <c r="HBL4" s="175"/>
      <c r="HBM4" s="175"/>
      <c r="HBN4" s="175"/>
      <c r="HBO4" s="175"/>
      <c r="HBP4" s="175"/>
      <c r="HBQ4" s="175"/>
      <c r="HBR4" s="175"/>
      <c r="HBS4" s="175"/>
      <c r="HBT4" s="175"/>
      <c r="HBU4" s="175"/>
      <c r="HBV4" s="175"/>
      <c r="HBW4" s="175"/>
      <c r="HBX4" s="175"/>
      <c r="HBY4" s="175"/>
      <c r="HBZ4" s="175"/>
      <c r="HCA4" s="175"/>
      <c r="HCB4" s="175"/>
      <c r="HCC4" s="175"/>
      <c r="HCD4" s="175"/>
      <c r="HCE4" s="175"/>
      <c r="HCF4" s="175"/>
      <c r="HCG4" s="175"/>
      <c r="HCH4" s="175"/>
      <c r="HCI4" s="175"/>
      <c r="HCJ4" s="175"/>
      <c r="HCK4" s="175"/>
      <c r="HCL4" s="175"/>
      <c r="HCM4" s="175"/>
      <c r="HCN4" s="175"/>
      <c r="HCO4" s="175"/>
      <c r="HCP4" s="175"/>
      <c r="HCQ4" s="175"/>
      <c r="HCR4" s="175"/>
      <c r="HCS4" s="175"/>
      <c r="HCT4" s="175"/>
      <c r="HCU4" s="175"/>
      <c r="HCV4" s="175"/>
      <c r="HCW4" s="175"/>
      <c r="HCX4" s="175"/>
      <c r="HCY4" s="175"/>
      <c r="HCZ4" s="175"/>
      <c r="HDA4" s="175"/>
      <c r="HDB4" s="175"/>
      <c r="HDC4" s="175"/>
      <c r="HDD4" s="175"/>
      <c r="HDE4" s="175"/>
      <c r="HDF4" s="175"/>
      <c r="HDG4" s="175"/>
      <c r="HDH4" s="175"/>
      <c r="HDI4" s="175"/>
      <c r="HDJ4" s="175"/>
      <c r="HDK4" s="175"/>
      <c r="HDL4" s="175"/>
      <c r="HDM4" s="175"/>
      <c r="HDN4" s="175"/>
      <c r="HDO4" s="175"/>
      <c r="HDP4" s="175"/>
      <c r="HDQ4" s="175"/>
      <c r="HDR4" s="175"/>
      <c r="HDS4" s="175"/>
      <c r="HDT4" s="175"/>
      <c r="HDU4" s="175"/>
      <c r="HDV4" s="175"/>
      <c r="HDW4" s="175"/>
      <c r="HDX4" s="175"/>
      <c r="HDY4" s="175"/>
      <c r="HDZ4" s="175"/>
      <c r="HEA4" s="175"/>
      <c r="HEB4" s="175"/>
      <c r="HEC4" s="175"/>
      <c r="HED4" s="175"/>
      <c r="HEE4" s="175"/>
      <c r="HEF4" s="175"/>
      <c r="HEG4" s="175"/>
      <c r="HEH4" s="175"/>
      <c r="HEI4" s="175"/>
      <c r="HEJ4" s="175"/>
      <c r="HEK4" s="175"/>
      <c r="HEL4" s="175"/>
      <c r="HEM4" s="175"/>
      <c r="HEN4" s="175"/>
      <c r="HEO4" s="175"/>
      <c r="HEP4" s="175"/>
      <c r="HEQ4" s="175"/>
      <c r="HER4" s="175"/>
      <c r="HES4" s="175"/>
      <c r="HET4" s="175"/>
      <c r="HEU4" s="175"/>
      <c r="HEV4" s="175"/>
      <c r="HEW4" s="175"/>
      <c r="HEX4" s="175"/>
      <c r="HEY4" s="175"/>
      <c r="HEZ4" s="175"/>
      <c r="HFA4" s="175"/>
      <c r="HFB4" s="175"/>
      <c r="HFC4" s="175"/>
      <c r="HFD4" s="175"/>
      <c r="HFE4" s="175"/>
      <c r="HFF4" s="175"/>
      <c r="HFG4" s="175"/>
      <c r="HFH4" s="175"/>
      <c r="HFI4" s="175"/>
      <c r="HFJ4" s="175"/>
      <c r="HFK4" s="175"/>
      <c r="HFL4" s="175"/>
      <c r="HFM4" s="175"/>
      <c r="HFN4" s="175"/>
      <c r="HFO4" s="175"/>
      <c r="HFP4" s="175"/>
      <c r="HFQ4" s="175"/>
      <c r="HFR4" s="175"/>
      <c r="HFS4" s="175"/>
      <c r="HFT4" s="175"/>
      <c r="HFU4" s="175"/>
      <c r="HFV4" s="175"/>
      <c r="HFW4" s="175"/>
      <c r="HFX4" s="175"/>
      <c r="HFY4" s="175"/>
      <c r="HFZ4" s="175"/>
      <c r="HGA4" s="175"/>
      <c r="HGB4" s="175"/>
      <c r="HGC4" s="175"/>
      <c r="HGD4" s="175"/>
      <c r="HGE4" s="175"/>
      <c r="HGF4" s="175"/>
      <c r="HGG4" s="175"/>
      <c r="HGH4" s="175"/>
      <c r="HGI4" s="175"/>
      <c r="HGJ4" s="175"/>
      <c r="HGK4" s="175"/>
      <c r="HGL4" s="175"/>
      <c r="HGM4" s="175"/>
      <c r="HGN4" s="175"/>
      <c r="HGO4" s="175"/>
      <c r="HGP4" s="175"/>
      <c r="HGQ4" s="175"/>
      <c r="HGR4" s="175"/>
      <c r="HGS4" s="175"/>
      <c r="HGT4" s="175"/>
      <c r="HGU4" s="175"/>
      <c r="HGV4" s="175"/>
      <c r="HGW4" s="175"/>
      <c r="HGX4" s="175"/>
      <c r="HGY4" s="175"/>
      <c r="HGZ4" s="175"/>
      <c r="HHA4" s="175"/>
      <c r="HHB4" s="175"/>
      <c r="HHC4" s="175"/>
      <c r="HHD4" s="175"/>
      <c r="HHE4" s="175"/>
      <c r="HHF4" s="175"/>
      <c r="HHG4" s="175"/>
      <c r="HHH4" s="175"/>
      <c r="HHI4" s="175"/>
      <c r="HHJ4" s="175"/>
      <c r="HHK4" s="175"/>
      <c r="HHL4" s="175"/>
      <c r="HHM4" s="175"/>
      <c r="HHN4" s="175"/>
      <c r="HHO4" s="175"/>
      <c r="HHP4" s="175"/>
      <c r="HHQ4" s="175"/>
      <c r="HHR4" s="175"/>
      <c r="HHS4" s="175"/>
      <c r="HHT4" s="175"/>
      <c r="HHU4" s="175"/>
      <c r="HHV4" s="175"/>
      <c r="HHW4" s="175"/>
      <c r="HHX4" s="175"/>
      <c r="HHY4" s="175"/>
      <c r="HHZ4" s="175"/>
      <c r="HIA4" s="175"/>
      <c r="HIB4" s="175"/>
      <c r="HIC4" s="175"/>
      <c r="HID4" s="175"/>
      <c r="HIE4" s="175"/>
      <c r="HIF4" s="175"/>
      <c r="HIG4" s="175"/>
      <c r="HIH4" s="175"/>
      <c r="HII4" s="175"/>
      <c r="HIJ4" s="175"/>
      <c r="HIK4" s="175"/>
      <c r="HIL4" s="175"/>
      <c r="HIM4" s="175"/>
      <c r="HIN4" s="175"/>
      <c r="HIO4" s="175"/>
      <c r="HIP4" s="175"/>
      <c r="HIQ4" s="175"/>
      <c r="HIR4" s="175"/>
      <c r="HIS4" s="175"/>
      <c r="HIT4" s="175"/>
      <c r="HIU4" s="175"/>
      <c r="HIV4" s="175"/>
      <c r="HIW4" s="175"/>
      <c r="HIX4" s="175"/>
      <c r="HIY4" s="175"/>
      <c r="HIZ4" s="175"/>
      <c r="HJA4" s="175"/>
      <c r="HJB4" s="175"/>
      <c r="HJC4" s="175"/>
      <c r="HJD4" s="175"/>
      <c r="HJE4" s="175"/>
      <c r="HJF4" s="175"/>
      <c r="HJG4" s="175"/>
      <c r="HJH4" s="175"/>
      <c r="HJI4" s="175"/>
      <c r="HJJ4" s="175"/>
      <c r="HJK4" s="175"/>
      <c r="HJL4" s="175"/>
      <c r="HJM4" s="175"/>
      <c r="HJN4" s="175"/>
      <c r="HJO4" s="175"/>
      <c r="HJP4" s="175"/>
      <c r="HJQ4" s="175"/>
      <c r="HJR4" s="175"/>
      <c r="HJS4" s="175"/>
      <c r="HJT4" s="175"/>
      <c r="HJU4" s="175"/>
      <c r="HJV4" s="175"/>
      <c r="HJW4" s="175"/>
      <c r="HJX4" s="175"/>
      <c r="HJY4" s="175"/>
      <c r="HJZ4" s="175"/>
      <c r="HKA4" s="175"/>
      <c r="HKB4" s="175"/>
      <c r="HKC4" s="175"/>
      <c r="HKD4" s="175"/>
      <c r="HKE4" s="175"/>
      <c r="HKF4" s="175"/>
      <c r="HKG4" s="175"/>
      <c r="HKH4" s="175"/>
      <c r="HKI4" s="175"/>
      <c r="HKJ4" s="175"/>
      <c r="HKK4" s="175"/>
      <c r="HKL4" s="175"/>
      <c r="HKM4" s="175"/>
      <c r="HKN4" s="175"/>
      <c r="HKO4" s="175"/>
      <c r="HKP4" s="175"/>
      <c r="HKQ4" s="175"/>
      <c r="HKR4" s="175"/>
      <c r="HKS4" s="175"/>
      <c r="HKT4" s="175"/>
      <c r="HKU4" s="175"/>
      <c r="HKV4" s="175"/>
      <c r="HKW4" s="175"/>
      <c r="HKX4" s="175"/>
      <c r="HKY4" s="175"/>
      <c r="HKZ4" s="175"/>
      <c r="HLA4" s="175"/>
      <c r="HLB4" s="175"/>
      <c r="HLC4" s="175"/>
      <c r="HLD4" s="175"/>
      <c r="HLE4" s="175"/>
      <c r="HLF4" s="175"/>
      <c r="HLG4" s="175"/>
      <c r="HLH4" s="175"/>
      <c r="HLI4" s="175"/>
      <c r="HLJ4" s="175"/>
      <c r="HLK4" s="175"/>
      <c r="HLL4" s="175"/>
      <c r="HLM4" s="175"/>
      <c r="HLN4" s="175"/>
      <c r="HLO4" s="175"/>
      <c r="HLP4" s="175"/>
      <c r="HLQ4" s="175"/>
      <c r="HLR4" s="175"/>
      <c r="HLS4" s="175"/>
      <c r="HLT4" s="175"/>
      <c r="HLU4" s="175"/>
      <c r="HLV4" s="175"/>
      <c r="HLW4" s="175"/>
      <c r="HLX4" s="175"/>
      <c r="HLY4" s="175"/>
      <c r="HLZ4" s="175"/>
      <c r="HMA4" s="175"/>
      <c r="HMB4" s="175"/>
      <c r="HMC4" s="175"/>
      <c r="HMD4" s="175"/>
      <c r="HME4" s="175"/>
      <c r="HMF4" s="175"/>
      <c r="HMG4" s="175"/>
      <c r="HMH4" s="175"/>
      <c r="HMI4" s="175"/>
      <c r="HMJ4" s="175"/>
      <c r="HMK4" s="175"/>
      <c r="HML4" s="175"/>
      <c r="HMM4" s="175"/>
      <c r="HMN4" s="175"/>
      <c r="HMO4" s="175"/>
      <c r="HMP4" s="175"/>
      <c r="HMQ4" s="175"/>
      <c r="HMR4" s="175"/>
      <c r="HMS4" s="175"/>
      <c r="HMT4" s="175"/>
      <c r="HMU4" s="175"/>
      <c r="HMV4" s="175"/>
      <c r="HMW4" s="175"/>
      <c r="HMX4" s="175"/>
      <c r="HMY4" s="175"/>
      <c r="HMZ4" s="175"/>
      <c r="HNA4" s="175"/>
      <c r="HNB4" s="175"/>
      <c r="HNC4" s="175"/>
      <c r="HND4" s="175"/>
      <c r="HNE4" s="175"/>
      <c r="HNF4" s="175"/>
      <c r="HNG4" s="175"/>
      <c r="HNH4" s="175"/>
      <c r="HNI4" s="175"/>
      <c r="HNJ4" s="175"/>
      <c r="HNK4" s="175"/>
      <c r="HNL4" s="175"/>
      <c r="HNM4" s="175"/>
      <c r="HNN4" s="175"/>
      <c r="HNO4" s="175"/>
      <c r="HNP4" s="175"/>
      <c r="HNQ4" s="175"/>
      <c r="HNR4" s="175"/>
      <c r="HNS4" s="175"/>
      <c r="HNT4" s="175"/>
      <c r="HNU4" s="175"/>
      <c r="HNV4" s="175"/>
      <c r="HNW4" s="175"/>
      <c r="HNX4" s="175"/>
      <c r="HNY4" s="175"/>
      <c r="HNZ4" s="175"/>
      <c r="HOA4" s="175"/>
      <c r="HOB4" s="175"/>
      <c r="HOC4" s="175"/>
      <c r="HOD4" s="175"/>
      <c r="HOE4" s="175"/>
      <c r="HOF4" s="175"/>
      <c r="HOG4" s="175"/>
      <c r="HOH4" s="175"/>
      <c r="HOI4" s="175"/>
      <c r="HOJ4" s="175"/>
      <c r="HOK4" s="175"/>
      <c r="HOL4" s="175"/>
      <c r="HOM4" s="175"/>
      <c r="HON4" s="175"/>
      <c r="HOO4" s="175"/>
      <c r="HOP4" s="175"/>
      <c r="HOQ4" s="175"/>
      <c r="HOR4" s="175"/>
      <c r="HOS4" s="175"/>
      <c r="HOT4" s="175"/>
      <c r="HOU4" s="175"/>
      <c r="HOV4" s="175"/>
      <c r="HOW4" s="175"/>
      <c r="HOX4" s="175"/>
      <c r="HOY4" s="175"/>
      <c r="HOZ4" s="175"/>
      <c r="HPA4" s="175"/>
      <c r="HPB4" s="175"/>
      <c r="HPC4" s="175"/>
      <c r="HPD4" s="175"/>
      <c r="HPE4" s="175"/>
      <c r="HPF4" s="175"/>
      <c r="HPG4" s="175"/>
      <c r="HPH4" s="175"/>
      <c r="HPI4" s="175"/>
      <c r="HPJ4" s="175"/>
      <c r="HPK4" s="175"/>
      <c r="HPL4" s="175"/>
      <c r="HPM4" s="175"/>
      <c r="HPN4" s="175"/>
      <c r="HPO4" s="175"/>
      <c r="HPP4" s="175"/>
      <c r="HPQ4" s="175"/>
      <c r="HPR4" s="175"/>
      <c r="HPS4" s="175"/>
      <c r="HPT4" s="175"/>
      <c r="HPU4" s="175"/>
      <c r="HPV4" s="175"/>
      <c r="HPW4" s="175"/>
      <c r="HPX4" s="175"/>
      <c r="HPY4" s="175"/>
      <c r="HPZ4" s="175"/>
      <c r="HQA4" s="175"/>
      <c r="HQB4" s="175"/>
      <c r="HQC4" s="175"/>
      <c r="HQD4" s="175"/>
      <c r="HQE4" s="175"/>
      <c r="HQF4" s="175"/>
      <c r="HQG4" s="175"/>
      <c r="HQH4" s="175"/>
      <c r="HQI4" s="175"/>
      <c r="HQJ4" s="175"/>
      <c r="HQK4" s="175"/>
      <c r="HQL4" s="175"/>
      <c r="HQM4" s="175"/>
      <c r="HQN4" s="175"/>
      <c r="HQO4" s="175"/>
      <c r="HQP4" s="175"/>
      <c r="HQQ4" s="175"/>
      <c r="HQR4" s="175"/>
      <c r="HQS4" s="175"/>
      <c r="HQT4" s="175"/>
      <c r="HQU4" s="175"/>
      <c r="HQV4" s="175"/>
      <c r="HQW4" s="175"/>
      <c r="HQX4" s="175"/>
      <c r="HQY4" s="175"/>
      <c r="HQZ4" s="175"/>
      <c r="HRA4" s="175"/>
      <c r="HRB4" s="175"/>
      <c r="HRC4" s="175"/>
      <c r="HRD4" s="175"/>
      <c r="HRE4" s="175"/>
      <c r="HRF4" s="175"/>
      <c r="HRG4" s="175"/>
      <c r="HRH4" s="175"/>
      <c r="HRI4" s="175"/>
      <c r="HRJ4" s="175"/>
      <c r="HRK4" s="175"/>
      <c r="HRL4" s="175"/>
      <c r="HRM4" s="175"/>
      <c r="HRN4" s="175"/>
      <c r="HRO4" s="175"/>
      <c r="HRP4" s="175"/>
      <c r="HRQ4" s="175"/>
      <c r="HRR4" s="175"/>
      <c r="HRS4" s="175"/>
      <c r="HRT4" s="175"/>
      <c r="HRU4" s="175"/>
      <c r="HRV4" s="175"/>
      <c r="HRW4" s="175"/>
      <c r="HRX4" s="175"/>
      <c r="HRY4" s="175"/>
      <c r="HRZ4" s="175"/>
      <c r="HSA4" s="175"/>
      <c r="HSB4" s="175"/>
      <c r="HSC4" s="175"/>
      <c r="HSD4" s="175"/>
      <c r="HSE4" s="175"/>
      <c r="HSF4" s="175"/>
      <c r="HSG4" s="175"/>
      <c r="HSH4" s="175"/>
      <c r="HSI4" s="175"/>
      <c r="HSJ4" s="175"/>
      <c r="HSK4" s="175"/>
      <c r="HSL4" s="175"/>
      <c r="HSM4" s="175"/>
      <c r="HSN4" s="175"/>
      <c r="HSO4" s="175"/>
      <c r="HSP4" s="175"/>
      <c r="HSQ4" s="175"/>
      <c r="HSR4" s="175"/>
      <c r="HSS4" s="175"/>
      <c r="HST4" s="175"/>
      <c r="HSU4" s="175"/>
      <c r="HSV4" s="175"/>
      <c r="HSW4" s="175"/>
      <c r="HSX4" s="175"/>
      <c r="HSY4" s="175"/>
      <c r="HSZ4" s="175"/>
      <c r="HTA4" s="175"/>
      <c r="HTB4" s="175"/>
      <c r="HTC4" s="175"/>
      <c r="HTD4" s="175"/>
      <c r="HTE4" s="175"/>
      <c r="HTF4" s="175"/>
      <c r="HTG4" s="175"/>
      <c r="HTH4" s="175"/>
      <c r="HTI4" s="175"/>
      <c r="HTJ4" s="175"/>
      <c r="HTK4" s="175"/>
      <c r="HTL4" s="175"/>
      <c r="HTM4" s="175"/>
      <c r="HTN4" s="175"/>
      <c r="HTO4" s="175"/>
      <c r="HTP4" s="175"/>
      <c r="HTQ4" s="175"/>
      <c r="HTR4" s="175"/>
      <c r="HTS4" s="175"/>
      <c r="HTT4" s="175"/>
      <c r="HTU4" s="175"/>
      <c r="HTV4" s="175"/>
      <c r="HTW4" s="175"/>
      <c r="HTX4" s="175"/>
      <c r="HTY4" s="175"/>
      <c r="HTZ4" s="175"/>
      <c r="HUA4" s="175"/>
      <c r="HUB4" s="175"/>
      <c r="HUC4" s="175"/>
      <c r="HUD4" s="175"/>
      <c r="HUE4" s="175"/>
      <c r="HUF4" s="175"/>
      <c r="HUG4" s="175"/>
      <c r="HUH4" s="175"/>
      <c r="HUI4" s="175"/>
      <c r="HUJ4" s="175"/>
      <c r="HUK4" s="175"/>
      <c r="HUL4" s="175"/>
      <c r="HUM4" s="175"/>
      <c r="HUN4" s="175"/>
      <c r="HUO4" s="175"/>
      <c r="HUP4" s="175"/>
      <c r="HUQ4" s="175"/>
      <c r="HUR4" s="175"/>
      <c r="HUS4" s="175"/>
      <c r="HUT4" s="175"/>
      <c r="HUU4" s="175"/>
      <c r="HUV4" s="175"/>
      <c r="HUW4" s="175"/>
      <c r="HUX4" s="175"/>
      <c r="HUY4" s="175"/>
      <c r="HUZ4" s="175"/>
      <c r="HVA4" s="175"/>
      <c r="HVB4" s="175"/>
      <c r="HVC4" s="175"/>
      <c r="HVD4" s="175"/>
      <c r="HVE4" s="175"/>
      <c r="HVF4" s="175"/>
      <c r="HVG4" s="175"/>
      <c r="HVH4" s="175"/>
      <c r="HVI4" s="175"/>
      <c r="HVJ4" s="175"/>
      <c r="HVK4" s="175"/>
      <c r="HVL4" s="175"/>
      <c r="HVM4" s="175"/>
      <c r="HVN4" s="175"/>
      <c r="HVO4" s="175"/>
      <c r="HVP4" s="175"/>
      <c r="HVQ4" s="175"/>
      <c r="HVR4" s="175"/>
      <c r="HVS4" s="175"/>
      <c r="HVT4" s="175"/>
      <c r="HVU4" s="175"/>
      <c r="HVV4" s="175"/>
      <c r="HVW4" s="175"/>
      <c r="HVX4" s="175"/>
      <c r="HVY4" s="175"/>
      <c r="HVZ4" s="175"/>
      <c r="HWA4" s="175"/>
      <c r="HWB4" s="175"/>
      <c r="HWC4" s="175"/>
      <c r="HWD4" s="175"/>
      <c r="HWE4" s="175"/>
      <c r="HWF4" s="175"/>
      <c r="HWG4" s="175"/>
      <c r="HWH4" s="175"/>
      <c r="HWI4" s="175"/>
      <c r="HWJ4" s="175"/>
      <c r="HWK4" s="175"/>
      <c r="HWL4" s="175"/>
      <c r="HWM4" s="175"/>
      <c r="HWN4" s="175"/>
      <c r="HWO4" s="175"/>
      <c r="HWP4" s="175"/>
      <c r="HWQ4" s="175"/>
      <c r="HWR4" s="175"/>
      <c r="HWS4" s="175"/>
      <c r="HWT4" s="175"/>
      <c r="HWU4" s="175"/>
      <c r="HWV4" s="175"/>
      <c r="HWW4" s="175"/>
      <c r="HWX4" s="175"/>
      <c r="HWY4" s="175"/>
      <c r="HWZ4" s="175"/>
      <c r="HXA4" s="175"/>
      <c r="HXB4" s="175"/>
      <c r="HXC4" s="175"/>
      <c r="HXD4" s="175"/>
      <c r="HXE4" s="175"/>
      <c r="HXF4" s="175"/>
      <c r="HXG4" s="175"/>
      <c r="HXH4" s="175"/>
      <c r="HXI4" s="175"/>
      <c r="HXJ4" s="175"/>
      <c r="HXK4" s="175"/>
      <c r="HXL4" s="175"/>
      <c r="HXM4" s="175"/>
      <c r="HXN4" s="175"/>
      <c r="HXO4" s="175"/>
      <c r="HXP4" s="175"/>
      <c r="HXQ4" s="175"/>
      <c r="HXR4" s="175"/>
      <c r="HXS4" s="175"/>
      <c r="HXT4" s="175"/>
      <c r="HXU4" s="175"/>
      <c r="HXV4" s="175"/>
      <c r="HXW4" s="175"/>
      <c r="HXX4" s="175"/>
      <c r="HXY4" s="175"/>
      <c r="HXZ4" s="175"/>
      <c r="HYA4" s="175"/>
      <c r="HYB4" s="175"/>
      <c r="HYC4" s="175"/>
      <c r="HYD4" s="175"/>
      <c r="HYE4" s="175"/>
      <c r="HYF4" s="175"/>
      <c r="HYG4" s="175"/>
      <c r="HYH4" s="175"/>
      <c r="HYI4" s="175"/>
      <c r="HYJ4" s="175"/>
      <c r="HYK4" s="175"/>
      <c r="HYL4" s="175"/>
      <c r="HYM4" s="175"/>
      <c r="HYN4" s="175"/>
      <c r="HYO4" s="175"/>
      <c r="HYP4" s="175"/>
      <c r="HYQ4" s="175"/>
      <c r="HYR4" s="175"/>
      <c r="HYS4" s="175"/>
      <c r="HYT4" s="175"/>
      <c r="HYU4" s="175"/>
      <c r="HYV4" s="175"/>
      <c r="HYW4" s="175"/>
      <c r="HYX4" s="175"/>
      <c r="HYY4" s="175"/>
      <c r="HYZ4" s="175"/>
      <c r="HZA4" s="175"/>
      <c r="HZB4" s="175"/>
      <c r="HZC4" s="175"/>
      <c r="HZD4" s="175"/>
      <c r="HZE4" s="175"/>
      <c r="HZF4" s="175"/>
      <c r="HZG4" s="175"/>
      <c r="HZH4" s="175"/>
      <c r="HZI4" s="175"/>
      <c r="HZJ4" s="175"/>
      <c r="HZK4" s="175"/>
      <c r="HZL4" s="175"/>
      <c r="HZM4" s="175"/>
      <c r="HZN4" s="175"/>
      <c r="HZO4" s="175"/>
      <c r="HZP4" s="175"/>
      <c r="HZQ4" s="175"/>
      <c r="HZR4" s="175"/>
      <c r="HZS4" s="175"/>
      <c r="HZT4" s="175"/>
      <c r="HZU4" s="175"/>
      <c r="HZV4" s="175"/>
      <c r="HZW4" s="175"/>
      <c r="HZX4" s="175"/>
      <c r="HZY4" s="175"/>
      <c r="HZZ4" s="175"/>
      <c r="IAA4" s="175"/>
      <c r="IAB4" s="175"/>
      <c r="IAC4" s="175"/>
      <c r="IAD4" s="175"/>
      <c r="IAE4" s="175"/>
      <c r="IAF4" s="175"/>
      <c r="IAG4" s="175"/>
      <c r="IAH4" s="175"/>
      <c r="IAI4" s="175"/>
      <c r="IAJ4" s="175"/>
      <c r="IAK4" s="175"/>
      <c r="IAL4" s="175"/>
      <c r="IAM4" s="175"/>
      <c r="IAN4" s="175"/>
      <c r="IAO4" s="175"/>
      <c r="IAP4" s="175"/>
      <c r="IAQ4" s="175"/>
      <c r="IAR4" s="175"/>
      <c r="IAS4" s="175"/>
      <c r="IAT4" s="175"/>
      <c r="IAU4" s="175"/>
      <c r="IAV4" s="175"/>
      <c r="IAW4" s="175"/>
      <c r="IAX4" s="175"/>
      <c r="IAY4" s="175"/>
      <c r="IAZ4" s="175"/>
      <c r="IBA4" s="175"/>
      <c r="IBB4" s="175"/>
      <c r="IBC4" s="175"/>
      <c r="IBD4" s="175"/>
      <c r="IBE4" s="175"/>
      <c r="IBF4" s="175"/>
      <c r="IBG4" s="175"/>
      <c r="IBH4" s="175"/>
      <c r="IBI4" s="175"/>
      <c r="IBJ4" s="175"/>
      <c r="IBK4" s="175"/>
      <c r="IBL4" s="175"/>
      <c r="IBM4" s="175"/>
      <c r="IBN4" s="175"/>
      <c r="IBO4" s="175"/>
      <c r="IBP4" s="175"/>
      <c r="IBQ4" s="175"/>
      <c r="IBR4" s="175"/>
      <c r="IBS4" s="175"/>
      <c r="IBT4" s="175"/>
      <c r="IBU4" s="175"/>
      <c r="IBV4" s="175"/>
      <c r="IBW4" s="175"/>
      <c r="IBX4" s="175"/>
      <c r="IBY4" s="175"/>
      <c r="IBZ4" s="175"/>
      <c r="ICA4" s="175"/>
      <c r="ICB4" s="175"/>
      <c r="ICC4" s="175"/>
      <c r="ICD4" s="175"/>
      <c r="ICE4" s="175"/>
      <c r="ICF4" s="175"/>
      <c r="ICG4" s="175"/>
      <c r="ICH4" s="175"/>
      <c r="ICI4" s="175"/>
      <c r="ICJ4" s="175"/>
      <c r="ICK4" s="175"/>
      <c r="ICL4" s="175"/>
      <c r="ICM4" s="175"/>
      <c r="ICN4" s="175"/>
      <c r="ICO4" s="175"/>
      <c r="ICP4" s="175"/>
      <c r="ICQ4" s="175"/>
      <c r="ICR4" s="175"/>
      <c r="ICS4" s="175"/>
      <c r="ICT4" s="175"/>
      <c r="ICU4" s="175"/>
      <c r="ICV4" s="175"/>
      <c r="ICW4" s="175"/>
      <c r="ICX4" s="175"/>
      <c r="ICY4" s="175"/>
      <c r="ICZ4" s="175"/>
      <c r="IDA4" s="175"/>
      <c r="IDB4" s="175"/>
      <c r="IDC4" s="175"/>
      <c r="IDD4" s="175"/>
      <c r="IDE4" s="175"/>
      <c r="IDF4" s="175"/>
      <c r="IDG4" s="175"/>
      <c r="IDH4" s="175"/>
      <c r="IDI4" s="175"/>
      <c r="IDJ4" s="175"/>
      <c r="IDK4" s="175"/>
      <c r="IDL4" s="175"/>
      <c r="IDM4" s="175"/>
      <c r="IDN4" s="175"/>
      <c r="IDO4" s="175"/>
      <c r="IDP4" s="175"/>
      <c r="IDQ4" s="175"/>
      <c r="IDR4" s="175"/>
      <c r="IDS4" s="175"/>
      <c r="IDT4" s="175"/>
      <c r="IDU4" s="175"/>
      <c r="IDV4" s="175"/>
      <c r="IDW4" s="175"/>
      <c r="IDX4" s="175"/>
      <c r="IDY4" s="175"/>
      <c r="IDZ4" s="175"/>
      <c r="IEA4" s="175"/>
      <c r="IEB4" s="175"/>
      <c r="IEC4" s="175"/>
      <c r="IED4" s="175"/>
      <c r="IEE4" s="175"/>
      <c r="IEF4" s="175"/>
      <c r="IEG4" s="175"/>
      <c r="IEH4" s="175"/>
      <c r="IEI4" s="175"/>
      <c r="IEJ4" s="175"/>
      <c r="IEK4" s="175"/>
      <c r="IEL4" s="175"/>
      <c r="IEM4" s="175"/>
      <c r="IEN4" s="175"/>
      <c r="IEO4" s="175"/>
      <c r="IEP4" s="175"/>
      <c r="IEQ4" s="175"/>
      <c r="IER4" s="175"/>
      <c r="IES4" s="175"/>
      <c r="IET4" s="175"/>
      <c r="IEU4" s="175"/>
      <c r="IEV4" s="175"/>
      <c r="IEW4" s="175"/>
      <c r="IEX4" s="175"/>
      <c r="IEY4" s="175"/>
      <c r="IEZ4" s="175"/>
      <c r="IFA4" s="175"/>
      <c r="IFB4" s="175"/>
      <c r="IFC4" s="175"/>
      <c r="IFD4" s="175"/>
      <c r="IFE4" s="175"/>
      <c r="IFF4" s="175"/>
      <c r="IFG4" s="175"/>
      <c r="IFH4" s="175"/>
      <c r="IFI4" s="175"/>
      <c r="IFJ4" s="175"/>
      <c r="IFK4" s="175"/>
      <c r="IFL4" s="175"/>
      <c r="IFM4" s="175"/>
      <c r="IFN4" s="175"/>
      <c r="IFO4" s="175"/>
      <c r="IFP4" s="175"/>
      <c r="IFQ4" s="175"/>
      <c r="IFR4" s="175"/>
      <c r="IFS4" s="175"/>
      <c r="IFT4" s="175"/>
      <c r="IFU4" s="175"/>
      <c r="IFV4" s="175"/>
      <c r="IFW4" s="175"/>
      <c r="IFX4" s="175"/>
      <c r="IFY4" s="175"/>
      <c r="IFZ4" s="175"/>
      <c r="IGA4" s="175"/>
      <c r="IGB4" s="175"/>
      <c r="IGC4" s="175"/>
      <c r="IGD4" s="175"/>
      <c r="IGE4" s="175"/>
      <c r="IGF4" s="175"/>
      <c r="IGG4" s="175"/>
      <c r="IGH4" s="175"/>
      <c r="IGI4" s="175"/>
      <c r="IGJ4" s="175"/>
      <c r="IGK4" s="175"/>
      <c r="IGL4" s="175"/>
      <c r="IGM4" s="175"/>
      <c r="IGN4" s="175"/>
      <c r="IGO4" s="175"/>
      <c r="IGP4" s="175"/>
      <c r="IGQ4" s="175"/>
      <c r="IGR4" s="175"/>
      <c r="IGS4" s="175"/>
      <c r="IGT4" s="175"/>
      <c r="IGU4" s="175"/>
      <c r="IGV4" s="175"/>
      <c r="IGW4" s="175"/>
      <c r="IGX4" s="175"/>
      <c r="IGY4" s="175"/>
      <c r="IGZ4" s="175"/>
      <c r="IHA4" s="175"/>
      <c r="IHB4" s="175"/>
      <c r="IHC4" s="175"/>
      <c r="IHD4" s="175"/>
      <c r="IHE4" s="175"/>
      <c r="IHF4" s="175"/>
      <c r="IHG4" s="175"/>
      <c r="IHH4" s="175"/>
      <c r="IHI4" s="175"/>
      <c r="IHJ4" s="175"/>
      <c r="IHK4" s="175"/>
      <c r="IHL4" s="175"/>
      <c r="IHM4" s="175"/>
      <c r="IHN4" s="175"/>
      <c r="IHO4" s="175"/>
      <c r="IHP4" s="175"/>
      <c r="IHQ4" s="175"/>
      <c r="IHR4" s="175"/>
      <c r="IHS4" s="175"/>
      <c r="IHT4" s="175"/>
      <c r="IHU4" s="175"/>
      <c r="IHV4" s="175"/>
      <c r="IHW4" s="175"/>
      <c r="IHX4" s="175"/>
      <c r="IHY4" s="175"/>
      <c r="IHZ4" s="175"/>
      <c r="IIA4" s="175"/>
      <c r="IIB4" s="175"/>
      <c r="IIC4" s="175"/>
      <c r="IID4" s="175"/>
      <c r="IIE4" s="175"/>
      <c r="IIF4" s="175"/>
      <c r="IIG4" s="175"/>
      <c r="IIH4" s="175"/>
      <c r="III4" s="175"/>
      <c r="IIJ4" s="175"/>
      <c r="IIK4" s="175"/>
      <c r="IIL4" s="175"/>
      <c r="IIM4" s="175"/>
      <c r="IIN4" s="175"/>
      <c r="IIO4" s="175"/>
      <c r="IIP4" s="175"/>
      <c r="IIQ4" s="175"/>
      <c r="IIR4" s="175"/>
      <c r="IIS4" s="175"/>
      <c r="IIT4" s="175"/>
      <c r="IIU4" s="175"/>
      <c r="IIV4" s="175"/>
      <c r="IIW4" s="175"/>
      <c r="IIX4" s="175"/>
      <c r="IIY4" s="175"/>
      <c r="IIZ4" s="175"/>
      <c r="IJA4" s="175"/>
      <c r="IJB4" s="175"/>
      <c r="IJC4" s="175"/>
      <c r="IJD4" s="175"/>
      <c r="IJE4" s="175"/>
      <c r="IJF4" s="175"/>
      <c r="IJG4" s="175"/>
      <c r="IJH4" s="175"/>
      <c r="IJI4" s="175"/>
      <c r="IJJ4" s="175"/>
      <c r="IJK4" s="175"/>
      <c r="IJL4" s="175"/>
      <c r="IJM4" s="175"/>
      <c r="IJN4" s="175"/>
      <c r="IJO4" s="175"/>
      <c r="IJP4" s="175"/>
      <c r="IJQ4" s="175"/>
      <c r="IJR4" s="175"/>
      <c r="IJS4" s="175"/>
      <c r="IJT4" s="175"/>
      <c r="IJU4" s="175"/>
      <c r="IJV4" s="175"/>
      <c r="IJW4" s="175"/>
      <c r="IJX4" s="175"/>
      <c r="IJY4" s="175"/>
      <c r="IJZ4" s="175"/>
      <c r="IKA4" s="175"/>
      <c r="IKB4" s="175"/>
      <c r="IKC4" s="175"/>
      <c r="IKD4" s="175"/>
      <c r="IKE4" s="175"/>
      <c r="IKF4" s="175"/>
      <c r="IKG4" s="175"/>
      <c r="IKH4" s="175"/>
      <c r="IKI4" s="175"/>
      <c r="IKJ4" s="175"/>
      <c r="IKK4" s="175"/>
      <c r="IKL4" s="175"/>
      <c r="IKM4" s="175"/>
      <c r="IKN4" s="175"/>
      <c r="IKO4" s="175"/>
      <c r="IKP4" s="175"/>
      <c r="IKQ4" s="175"/>
      <c r="IKR4" s="175"/>
      <c r="IKS4" s="175"/>
      <c r="IKT4" s="175"/>
      <c r="IKU4" s="175"/>
      <c r="IKV4" s="175"/>
      <c r="IKW4" s="175"/>
      <c r="IKX4" s="175"/>
      <c r="IKY4" s="175"/>
      <c r="IKZ4" s="175"/>
      <c r="ILA4" s="175"/>
      <c r="ILB4" s="175"/>
      <c r="ILC4" s="175"/>
      <c r="ILD4" s="175"/>
      <c r="ILE4" s="175"/>
      <c r="ILF4" s="175"/>
      <c r="ILG4" s="175"/>
      <c r="ILH4" s="175"/>
      <c r="ILI4" s="175"/>
      <c r="ILJ4" s="175"/>
      <c r="ILK4" s="175"/>
      <c r="ILL4" s="175"/>
      <c r="ILM4" s="175"/>
      <c r="ILN4" s="175"/>
      <c r="ILO4" s="175"/>
      <c r="ILP4" s="175"/>
      <c r="ILQ4" s="175"/>
      <c r="ILR4" s="175"/>
      <c r="ILS4" s="175"/>
      <c r="ILT4" s="175"/>
      <c r="ILU4" s="175"/>
      <c r="ILV4" s="175"/>
      <c r="ILW4" s="175"/>
      <c r="ILX4" s="175"/>
      <c r="ILY4" s="175"/>
      <c r="ILZ4" s="175"/>
      <c r="IMA4" s="175"/>
      <c r="IMB4" s="175"/>
      <c r="IMC4" s="175"/>
      <c r="IMD4" s="175"/>
      <c r="IME4" s="175"/>
      <c r="IMF4" s="175"/>
      <c r="IMG4" s="175"/>
      <c r="IMH4" s="175"/>
      <c r="IMI4" s="175"/>
      <c r="IMJ4" s="175"/>
      <c r="IMK4" s="175"/>
      <c r="IML4" s="175"/>
      <c r="IMM4" s="175"/>
      <c r="IMN4" s="175"/>
      <c r="IMO4" s="175"/>
      <c r="IMP4" s="175"/>
      <c r="IMQ4" s="175"/>
      <c r="IMR4" s="175"/>
      <c r="IMS4" s="175"/>
      <c r="IMT4" s="175"/>
      <c r="IMU4" s="175"/>
      <c r="IMV4" s="175"/>
      <c r="IMW4" s="175"/>
      <c r="IMX4" s="175"/>
      <c r="IMY4" s="175"/>
      <c r="IMZ4" s="175"/>
      <c r="INA4" s="175"/>
      <c r="INB4" s="175"/>
      <c r="INC4" s="175"/>
      <c r="IND4" s="175"/>
      <c r="INE4" s="175"/>
      <c r="INF4" s="175"/>
      <c r="ING4" s="175"/>
      <c r="INH4" s="175"/>
      <c r="INI4" s="175"/>
      <c r="INJ4" s="175"/>
      <c r="INK4" s="175"/>
      <c r="INL4" s="175"/>
      <c r="INM4" s="175"/>
      <c r="INN4" s="175"/>
      <c r="INO4" s="175"/>
      <c r="INP4" s="175"/>
      <c r="INQ4" s="175"/>
      <c r="INR4" s="175"/>
      <c r="INS4" s="175"/>
      <c r="INT4" s="175"/>
      <c r="INU4" s="175"/>
      <c r="INV4" s="175"/>
      <c r="INW4" s="175"/>
      <c r="INX4" s="175"/>
      <c r="INY4" s="175"/>
      <c r="INZ4" s="175"/>
      <c r="IOA4" s="175"/>
      <c r="IOB4" s="175"/>
      <c r="IOC4" s="175"/>
      <c r="IOD4" s="175"/>
      <c r="IOE4" s="175"/>
      <c r="IOF4" s="175"/>
      <c r="IOG4" s="175"/>
      <c r="IOH4" s="175"/>
      <c r="IOI4" s="175"/>
      <c r="IOJ4" s="175"/>
      <c r="IOK4" s="175"/>
      <c r="IOL4" s="175"/>
      <c r="IOM4" s="175"/>
      <c r="ION4" s="175"/>
      <c r="IOO4" s="175"/>
      <c r="IOP4" s="175"/>
      <c r="IOQ4" s="175"/>
      <c r="IOR4" s="175"/>
      <c r="IOS4" s="175"/>
      <c r="IOT4" s="175"/>
      <c r="IOU4" s="175"/>
      <c r="IOV4" s="175"/>
      <c r="IOW4" s="175"/>
      <c r="IOX4" s="175"/>
      <c r="IOY4" s="175"/>
      <c r="IOZ4" s="175"/>
      <c r="IPA4" s="175"/>
      <c r="IPB4" s="175"/>
      <c r="IPC4" s="175"/>
      <c r="IPD4" s="175"/>
      <c r="IPE4" s="175"/>
      <c r="IPF4" s="175"/>
      <c r="IPG4" s="175"/>
      <c r="IPH4" s="175"/>
      <c r="IPI4" s="175"/>
      <c r="IPJ4" s="175"/>
      <c r="IPK4" s="175"/>
      <c r="IPL4" s="175"/>
      <c r="IPM4" s="175"/>
      <c r="IPN4" s="175"/>
      <c r="IPO4" s="175"/>
      <c r="IPP4" s="175"/>
      <c r="IPQ4" s="175"/>
      <c r="IPR4" s="175"/>
      <c r="IPS4" s="175"/>
      <c r="IPT4" s="175"/>
      <c r="IPU4" s="175"/>
      <c r="IPV4" s="175"/>
      <c r="IPW4" s="175"/>
      <c r="IPX4" s="175"/>
      <c r="IPY4" s="175"/>
      <c r="IPZ4" s="175"/>
      <c r="IQA4" s="175"/>
      <c r="IQB4" s="175"/>
      <c r="IQC4" s="175"/>
      <c r="IQD4" s="175"/>
      <c r="IQE4" s="175"/>
      <c r="IQF4" s="175"/>
      <c r="IQG4" s="175"/>
      <c r="IQH4" s="175"/>
      <c r="IQI4" s="175"/>
      <c r="IQJ4" s="175"/>
      <c r="IQK4" s="175"/>
      <c r="IQL4" s="175"/>
      <c r="IQM4" s="175"/>
      <c r="IQN4" s="175"/>
      <c r="IQO4" s="175"/>
      <c r="IQP4" s="175"/>
      <c r="IQQ4" s="175"/>
      <c r="IQR4" s="175"/>
      <c r="IQS4" s="175"/>
      <c r="IQT4" s="175"/>
      <c r="IQU4" s="175"/>
      <c r="IQV4" s="175"/>
      <c r="IQW4" s="175"/>
      <c r="IQX4" s="175"/>
      <c r="IQY4" s="175"/>
      <c r="IQZ4" s="175"/>
      <c r="IRA4" s="175"/>
      <c r="IRB4" s="175"/>
      <c r="IRC4" s="175"/>
      <c r="IRD4" s="175"/>
      <c r="IRE4" s="175"/>
      <c r="IRF4" s="175"/>
      <c r="IRG4" s="175"/>
      <c r="IRH4" s="175"/>
      <c r="IRI4" s="175"/>
      <c r="IRJ4" s="175"/>
      <c r="IRK4" s="175"/>
      <c r="IRL4" s="175"/>
      <c r="IRM4" s="175"/>
      <c r="IRN4" s="175"/>
      <c r="IRO4" s="175"/>
      <c r="IRP4" s="175"/>
      <c r="IRQ4" s="175"/>
      <c r="IRR4" s="175"/>
      <c r="IRS4" s="175"/>
      <c r="IRT4" s="175"/>
      <c r="IRU4" s="175"/>
      <c r="IRV4" s="175"/>
      <c r="IRW4" s="175"/>
      <c r="IRX4" s="175"/>
      <c r="IRY4" s="175"/>
      <c r="IRZ4" s="175"/>
      <c r="ISA4" s="175"/>
      <c r="ISB4" s="175"/>
      <c r="ISC4" s="175"/>
      <c r="ISD4" s="175"/>
      <c r="ISE4" s="175"/>
      <c r="ISF4" s="175"/>
      <c r="ISG4" s="175"/>
      <c r="ISH4" s="175"/>
      <c r="ISI4" s="175"/>
      <c r="ISJ4" s="175"/>
      <c r="ISK4" s="175"/>
      <c r="ISL4" s="175"/>
      <c r="ISM4" s="175"/>
      <c r="ISN4" s="175"/>
      <c r="ISO4" s="175"/>
      <c r="ISP4" s="175"/>
      <c r="ISQ4" s="175"/>
      <c r="ISR4" s="175"/>
      <c r="ISS4" s="175"/>
      <c r="IST4" s="175"/>
      <c r="ISU4" s="175"/>
      <c r="ISV4" s="175"/>
      <c r="ISW4" s="175"/>
      <c r="ISX4" s="175"/>
      <c r="ISY4" s="175"/>
      <c r="ISZ4" s="175"/>
      <c r="ITA4" s="175"/>
      <c r="ITB4" s="175"/>
      <c r="ITC4" s="175"/>
      <c r="ITD4" s="175"/>
      <c r="ITE4" s="175"/>
      <c r="ITF4" s="175"/>
      <c r="ITG4" s="175"/>
      <c r="ITH4" s="175"/>
      <c r="ITI4" s="175"/>
      <c r="ITJ4" s="175"/>
      <c r="ITK4" s="175"/>
      <c r="ITL4" s="175"/>
      <c r="ITM4" s="175"/>
      <c r="ITN4" s="175"/>
      <c r="ITO4" s="175"/>
      <c r="ITP4" s="175"/>
      <c r="ITQ4" s="175"/>
      <c r="ITR4" s="175"/>
      <c r="ITS4" s="175"/>
      <c r="ITT4" s="175"/>
      <c r="ITU4" s="175"/>
      <c r="ITV4" s="175"/>
      <c r="ITW4" s="175"/>
      <c r="ITX4" s="175"/>
      <c r="ITY4" s="175"/>
      <c r="ITZ4" s="175"/>
      <c r="IUA4" s="175"/>
      <c r="IUB4" s="175"/>
      <c r="IUC4" s="175"/>
      <c r="IUD4" s="175"/>
      <c r="IUE4" s="175"/>
      <c r="IUF4" s="175"/>
      <c r="IUG4" s="175"/>
      <c r="IUH4" s="175"/>
      <c r="IUI4" s="175"/>
      <c r="IUJ4" s="175"/>
      <c r="IUK4" s="175"/>
      <c r="IUL4" s="175"/>
      <c r="IUM4" s="175"/>
      <c r="IUN4" s="175"/>
      <c r="IUO4" s="175"/>
      <c r="IUP4" s="175"/>
      <c r="IUQ4" s="175"/>
      <c r="IUR4" s="175"/>
      <c r="IUS4" s="175"/>
      <c r="IUT4" s="175"/>
      <c r="IUU4" s="175"/>
      <c r="IUV4" s="175"/>
      <c r="IUW4" s="175"/>
      <c r="IUX4" s="175"/>
      <c r="IUY4" s="175"/>
      <c r="IUZ4" s="175"/>
      <c r="IVA4" s="175"/>
      <c r="IVB4" s="175"/>
      <c r="IVC4" s="175"/>
      <c r="IVD4" s="175"/>
      <c r="IVE4" s="175"/>
      <c r="IVF4" s="175"/>
      <c r="IVG4" s="175"/>
      <c r="IVH4" s="175"/>
      <c r="IVI4" s="175"/>
      <c r="IVJ4" s="175"/>
      <c r="IVK4" s="175"/>
      <c r="IVL4" s="175"/>
      <c r="IVM4" s="175"/>
      <c r="IVN4" s="175"/>
      <c r="IVO4" s="175"/>
      <c r="IVP4" s="175"/>
      <c r="IVQ4" s="175"/>
      <c r="IVR4" s="175"/>
      <c r="IVS4" s="175"/>
      <c r="IVT4" s="175"/>
      <c r="IVU4" s="175"/>
      <c r="IVV4" s="175"/>
      <c r="IVW4" s="175"/>
      <c r="IVX4" s="175"/>
      <c r="IVY4" s="175"/>
      <c r="IVZ4" s="175"/>
      <c r="IWA4" s="175"/>
      <c r="IWB4" s="175"/>
      <c r="IWC4" s="175"/>
      <c r="IWD4" s="175"/>
      <c r="IWE4" s="175"/>
      <c r="IWF4" s="175"/>
      <c r="IWG4" s="175"/>
      <c r="IWH4" s="175"/>
      <c r="IWI4" s="175"/>
      <c r="IWJ4" s="175"/>
      <c r="IWK4" s="175"/>
      <c r="IWL4" s="175"/>
      <c r="IWM4" s="175"/>
      <c r="IWN4" s="175"/>
      <c r="IWO4" s="175"/>
      <c r="IWP4" s="175"/>
      <c r="IWQ4" s="175"/>
      <c r="IWR4" s="175"/>
      <c r="IWS4" s="175"/>
      <c r="IWT4" s="175"/>
      <c r="IWU4" s="175"/>
      <c r="IWV4" s="175"/>
      <c r="IWW4" s="175"/>
      <c r="IWX4" s="175"/>
      <c r="IWY4" s="175"/>
      <c r="IWZ4" s="175"/>
      <c r="IXA4" s="175"/>
      <c r="IXB4" s="175"/>
      <c r="IXC4" s="175"/>
      <c r="IXD4" s="175"/>
      <c r="IXE4" s="175"/>
      <c r="IXF4" s="175"/>
      <c r="IXG4" s="175"/>
      <c r="IXH4" s="175"/>
      <c r="IXI4" s="175"/>
      <c r="IXJ4" s="175"/>
      <c r="IXK4" s="175"/>
      <c r="IXL4" s="175"/>
      <c r="IXM4" s="175"/>
      <c r="IXN4" s="175"/>
      <c r="IXO4" s="175"/>
      <c r="IXP4" s="175"/>
      <c r="IXQ4" s="175"/>
      <c r="IXR4" s="175"/>
      <c r="IXS4" s="175"/>
      <c r="IXT4" s="175"/>
      <c r="IXU4" s="175"/>
      <c r="IXV4" s="175"/>
      <c r="IXW4" s="175"/>
      <c r="IXX4" s="175"/>
      <c r="IXY4" s="175"/>
      <c r="IXZ4" s="175"/>
      <c r="IYA4" s="175"/>
      <c r="IYB4" s="175"/>
      <c r="IYC4" s="175"/>
      <c r="IYD4" s="175"/>
      <c r="IYE4" s="175"/>
      <c r="IYF4" s="175"/>
      <c r="IYG4" s="175"/>
      <c r="IYH4" s="175"/>
      <c r="IYI4" s="175"/>
      <c r="IYJ4" s="175"/>
      <c r="IYK4" s="175"/>
      <c r="IYL4" s="175"/>
      <c r="IYM4" s="175"/>
      <c r="IYN4" s="175"/>
      <c r="IYO4" s="175"/>
      <c r="IYP4" s="175"/>
      <c r="IYQ4" s="175"/>
      <c r="IYR4" s="175"/>
      <c r="IYS4" s="175"/>
      <c r="IYT4" s="175"/>
      <c r="IYU4" s="175"/>
      <c r="IYV4" s="175"/>
      <c r="IYW4" s="175"/>
      <c r="IYX4" s="175"/>
      <c r="IYY4" s="175"/>
      <c r="IYZ4" s="175"/>
      <c r="IZA4" s="175"/>
      <c r="IZB4" s="175"/>
      <c r="IZC4" s="175"/>
      <c r="IZD4" s="175"/>
      <c r="IZE4" s="175"/>
      <c r="IZF4" s="175"/>
      <c r="IZG4" s="175"/>
      <c r="IZH4" s="175"/>
      <c r="IZI4" s="175"/>
      <c r="IZJ4" s="175"/>
      <c r="IZK4" s="175"/>
      <c r="IZL4" s="175"/>
      <c r="IZM4" s="175"/>
      <c r="IZN4" s="175"/>
      <c r="IZO4" s="175"/>
      <c r="IZP4" s="175"/>
      <c r="IZQ4" s="175"/>
      <c r="IZR4" s="175"/>
      <c r="IZS4" s="175"/>
      <c r="IZT4" s="175"/>
      <c r="IZU4" s="175"/>
      <c r="IZV4" s="175"/>
      <c r="IZW4" s="175"/>
      <c r="IZX4" s="175"/>
      <c r="IZY4" s="175"/>
      <c r="IZZ4" s="175"/>
      <c r="JAA4" s="175"/>
      <c r="JAB4" s="175"/>
      <c r="JAC4" s="175"/>
      <c r="JAD4" s="175"/>
      <c r="JAE4" s="175"/>
      <c r="JAF4" s="175"/>
      <c r="JAG4" s="175"/>
      <c r="JAH4" s="175"/>
      <c r="JAI4" s="175"/>
      <c r="JAJ4" s="175"/>
      <c r="JAK4" s="175"/>
      <c r="JAL4" s="175"/>
      <c r="JAM4" s="175"/>
      <c r="JAN4" s="175"/>
      <c r="JAO4" s="175"/>
      <c r="JAP4" s="175"/>
      <c r="JAQ4" s="175"/>
      <c r="JAR4" s="175"/>
      <c r="JAS4" s="175"/>
      <c r="JAT4" s="175"/>
      <c r="JAU4" s="175"/>
      <c r="JAV4" s="175"/>
      <c r="JAW4" s="175"/>
      <c r="JAX4" s="175"/>
      <c r="JAY4" s="175"/>
      <c r="JAZ4" s="175"/>
      <c r="JBA4" s="175"/>
      <c r="JBB4" s="175"/>
      <c r="JBC4" s="175"/>
      <c r="JBD4" s="175"/>
      <c r="JBE4" s="175"/>
      <c r="JBF4" s="175"/>
      <c r="JBG4" s="175"/>
      <c r="JBH4" s="175"/>
      <c r="JBI4" s="175"/>
      <c r="JBJ4" s="175"/>
      <c r="JBK4" s="175"/>
      <c r="JBL4" s="175"/>
      <c r="JBM4" s="175"/>
      <c r="JBN4" s="175"/>
      <c r="JBO4" s="175"/>
      <c r="JBP4" s="175"/>
      <c r="JBQ4" s="175"/>
      <c r="JBR4" s="175"/>
      <c r="JBS4" s="175"/>
      <c r="JBT4" s="175"/>
      <c r="JBU4" s="175"/>
      <c r="JBV4" s="175"/>
      <c r="JBW4" s="175"/>
      <c r="JBX4" s="175"/>
      <c r="JBY4" s="175"/>
      <c r="JBZ4" s="175"/>
      <c r="JCA4" s="175"/>
      <c r="JCB4" s="175"/>
      <c r="JCC4" s="175"/>
      <c r="JCD4" s="175"/>
      <c r="JCE4" s="175"/>
      <c r="JCF4" s="175"/>
      <c r="JCG4" s="175"/>
      <c r="JCH4" s="175"/>
      <c r="JCI4" s="175"/>
      <c r="JCJ4" s="175"/>
      <c r="JCK4" s="175"/>
      <c r="JCL4" s="175"/>
      <c r="JCM4" s="175"/>
      <c r="JCN4" s="175"/>
      <c r="JCO4" s="175"/>
      <c r="JCP4" s="175"/>
      <c r="JCQ4" s="175"/>
      <c r="JCR4" s="175"/>
      <c r="JCS4" s="175"/>
      <c r="JCT4" s="175"/>
      <c r="JCU4" s="175"/>
      <c r="JCV4" s="175"/>
      <c r="JCW4" s="175"/>
      <c r="JCX4" s="175"/>
      <c r="JCY4" s="175"/>
      <c r="JCZ4" s="175"/>
      <c r="JDA4" s="175"/>
      <c r="JDB4" s="175"/>
      <c r="JDC4" s="175"/>
      <c r="JDD4" s="175"/>
      <c r="JDE4" s="175"/>
      <c r="JDF4" s="175"/>
      <c r="JDG4" s="175"/>
      <c r="JDH4" s="175"/>
      <c r="JDI4" s="175"/>
      <c r="JDJ4" s="175"/>
      <c r="JDK4" s="175"/>
      <c r="JDL4" s="175"/>
      <c r="JDM4" s="175"/>
      <c r="JDN4" s="175"/>
      <c r="JDO4" s="175"/>
      <c r="JDP4" s="175"/>
      <c r="JDQ4" s="175"/>
      <c r="JDR4" s="175"/>
      <c r="JDS4" s="175"/>
      <c r="JDT4" s="175"/>
      <c r="JDU4" s="175"/>
      <c r="JDV4" s="175"/>
      <c r="JDW4" s="175"/>
      <c r="JDX4" s="175"/>
      <c r="JDY4" s="175"/>
      <c r="JDZ4" s="175"/>
      <c r="JEA4" s="175"/>
      <c r="JEB4" s="175"/>
      <c r="JEC4" s="175"/>
      <c r="JED4" s="175"/>
      <c r="JEE4" s="175"/>
      <c r="JEF4" s="175"/>
      <c r="JEG4" s="175"/>
      <c r="JEH4" s="175"/>
      <c r="JEI4" s="175"/>
      <c r="JEJ4" s="175"/>
      <c r="JEK4" s="175"/>
      <c r="JEL4" s="175"/>
      <c r="JEM4" s="175"/>
      <c r="JEN4" s="175"/>
      <c r="JEO4" s="175"/>
      <c r="JEP4" s="175"/>
      <c r="JEQ4" s="175"/>
      <c r="JER4" s="175"/>
      <c r="JES4" s="175"/>
      <c r="JET4" s="175"/>
      <c r="JEU4" s="175"/>
      <c r="JEV4" s="175"/>
      <c r="JEW4" s="175"/>
      <c r="JEX4" s="175"/>
      <c r="JEY4" s="175"/>
      <c r="JEZ4" s="175"/>
      <c r="JFA4" s="175"/>
      <c r="JFB4" s="175"/>
      <c r="JFC4" s="175"/>
      <c r="JFD4" s="175"/>
      <c r="JFE4" s="175"/>
      <c r="JFF4" s="175"/>
      <c r="JFG4" s="175"/>
      <c r="JFH4" s="175"/>
      <c r="JFI4" s="175"/>
      <c r="JFJ4" s="175"/>
      <c r="JFK4" s="175"/>
      <c r="JFL4" s="175"/>
      <c r="JFM4" s="175"/>
      <c r="JFN4" s="175"/>
      <c r="JFO4" s="175"/>
      <c r="JFP4" s="175"/>
      <c r="JFQ4" s="175"/>
      <c r="JFR4" s="175"/>
      <c r="JFS4" s="175"/>
      <c r="JFT4" s="175"/>
      <c r="JFU4" s="175"/>
      <c r="JFV4" s="175"/>
      <c r="JFW4" s="175"/>
      <c r="JFX4" s="175"/>
      <c r="JFY4" s="175"/>
      <c r="JFZ4" s="175"/>
      <c r="JGA4" s="175"/>
      <c r="JGB4" s="175"/>
      <c r="JGC4" s="175"/>
      <c r="JGD4" s="175"/>
      <c r="JGE4" s="175"/>
      <c r="JGF4" s="175"/>
      <c r="JGG4" s="175"/>
      <c r="JGH4" s="175"/>
      <c r="JGI4" s="175"/>
      <c r="JGJ4" s="175"/>
      <c r="JGK4" s="175"/>
      <c r="JGL4" s="175"/>
      <c r="JGM4" s="175"/>
      <c r="JGN4" s="175"/>
      <c r="JGO4" s="175"/>
      <c r="JGP4" s="175"/>
      <c r="JGQ4" s="175"/>
      <c r="JGR4" s="175"/>
      <c r="JGS4" s="175"/>
      <c r="JGT4" s="175"/>
      <c r="JGU4" s="175"/>
      <c r="JGV4" s="175"/>
      <c r="JGW4" s="175"/>
      <c r="JGX4" s="175"/>
      <c r="JGY4" s="175"/>
      <c r="JGZ4" s="175"/>
      <c r="JHA4" s="175"/>
      <c r="JHB4" s="175"/>
      <c r="JHC4" s="175"/>
      <c r="JHD4" s="175"/>
      <c r="JHE4" s="175"/>
      <c r="JHF4" s="175"/>
      <c r="JHG4" s="175"/>
      <c r="JHH4" s="175"/>
      <c r="JHI4" s="175"/>
      <c r="JHJ4" s="175"/>
      <c r="JHK4" s="175"/>
      <c r="JHL4" s="175"/>
      <c r="JHM4" s="175"/>
      <c r="JHN4" s="175"/>
      <c r="JHO4" s="175"/>
      <c r="JHP4" s="175"/>
      <c r="JHQ4" s="175"/>
      <c r="JHR4" s="175"/>
      <c r="JHS4" s="175"/>
      <c r="JHT4" s="175"/>
      <c r="JHU4" s="175"/>
      <c r="JHV4" s="175"/>
      <c r="JHW4" s="175"/>
      <c r="JHX4" s="175"/>
      <c r="JHY4" s="175"/>
      <c r="JHZ4" s="175"/>
      <c r="JIA4" s="175"/>
      <c r="JIB4" s="175"/>
      <c r="JIC4" s="175"/>
      <c r="JID4" s="175"/>
      <c r="JIE4" s="175"/>
      <c r="JIF4" s="175"/>
      <c r="JIG4" s="175"/>
      <c r="JIH4" s="175"/>
      <c r="JII4" s="175"/>
      <c r="JIJ4" s="175"/>
      <c r="JIK4" s="175"/>
      <c r="JIL4" s="175"/>
      <c r="JIM4" s="175"/>
      <c r="JIN4" s="175"/>
      <c r="JIO4" s="175"/>
      <c r="JIP4" s="175"/>
      <c r="JIQ4" s="175"/>
      <c r="JIR4" s="175"/>
      <c r="JIS4" s="175"/>
      <c r="JIT4" s="175"/>
      <c r="JIU4" s="175"/>
      <c r="JIV4" s="175"/>
      <c r="JIW4" s="175"/>
      <c r="JIX4" s="175"/>
      <c r="JIY4" s="175"/>
      <c r="JIZ4" s="175"/>
      <c r="JJA4" s="175"/>
      <c r="JJB4" s="175"/>
      <c r="JJC4" s="175"/>
      <c r="JJD4" s="175"/>
      <c r="JJE4" s="175"/>
      <c r="JJF4" s="175"/>
      <c r="JJG4" s="175"/>
      <c r="JJH4" s="175"/>
      <c r="JJI4" s="175"/>
      <c r="JJJ4" s="175"/>
      <c r="JJK4" s="175"/>
      <c r="JJL4" s="175"/>
      <c r="JJM4" s="175"/>
      <c r="JJN4" s="175"/>
      <c r="JJO4" s="175"/>
      <c r="JJP4" s="175"/>
      <c r="JJQ4" s="175"/>
      <c r="JJR4" s="175"/>
      <c r="JJS4" s="175"/>
      <c r="JJT4" s="175"/>
      <c r="JJU4" s="175"/>
      <c r="JJV4" s="175"/>
      <c r="JJW4" s="175"/>
      <c r="JJX4" s="175"/>
      <c r="JJY4" s="175"/>
      <c r="JJZ4" s="175"/>
      <c r="JKA4" s="175"/>
      <c r="JKB4" s="175"/>
      <c r="JKC4" s="175"/>
      <c r="JKD4" s="175"/>
      <c r="JKE4" s="175"/>
      <c r="JKF4" s="175"/>
      <c r="JKG4" s="175"/>
      <c r="JKH4" s="175"/>
      <c r="JKI4" s="175"/>
      <c r="JKJ4" s="175"/>
      <c r="JKK4" s="175"/>
      <c r="JKL4" s="175"/>
      <c r="JKM4" s="175"/>
      <c r="JKN4" s="175"/>
      <c r="JKO4" s="175"/>
      <c r="JKP4" s="175"/>
      <c r="JKQ4" s="175"/>
      <c r="JKR4" s="175"/>
      <c r="JKS4" s="175"/>
      <c r="JKT4" s="175"/>
      <c r="JKU4" s="175"/>
      <c r="JKV4" s="175"/>
      <c r="JKW4" s="175"/>
      <c r="JKX4" s="175"/>
      <c r="JKY4" s="175"/>
      <c r="JKZ4" s="175"/>
      <c r="JLA4" s="175"/>
      <c r="JLB4" s="175"/>
      <c r="JLC4" s="175"/>
      <c r="JLD4" s="175"/>
      <c r="JLE4" s="175"/>
      <c r="JLF4" s="175"/>
      <c r="JLG4" s="175"/>
      <c r="JLH4" s="175"/>
      <c r="JLI4" s="175"/>
      <c r="JLJ4" s="175"/>
      <c r="JLK4" s="175"/>
      <c r="JLL4" s="175"/>
      <c r="JLM4" s="175"/>
      <c r="JLN4" s="175"/>
      <c r="JLO4" s="175"/>
      <c r="JLP4" s="175"/>
      <c r="JLQ4" s="175"/>
      <c r="JLR4" s="175"/>
      <c r="JLS4" s="175"/>
      <c r="JLT4" s="175"/>
      <c r="JLU4" s="175"/>
      <c r="JLV4" s="175"/>
      <c r="JLW4" s="175"/>
      <c r="JLX4" s="175"/>
      <c r="JLY4" s="175"/>
      <c r="JLZ4" s="175"/>
      <c r="JMA4" s="175"/>
      <c r="JMB4" s="175"/>
      <c r="JMC4" s="175"/>
      <c r="JMD4" s="175"/>
      <c r="JME4" s="175"/>
      <c r="JMF4" s="175"/>
      <c r="JMG4" s="175"/>
      <c r="JMH4" s="175"/>
      <c r="JMI4" s="175"/>
      <c r="JMJ4" s="175"/>
      <c r="JMK4" s="175"/>
      <c r="JML4" s="175"/>
      <c r="JMM4" s="175"/>
      <c r="JMN4" s="175"/>
      <c r="JMO4" s="175"/>
      <c r="JMP4" s="175"/>
      <c r="JMQ4" s="175"/>
      <c r="JMR4" s="175"/>
      <c r="JMS4" s="175"/>
      <c r="JMT4" s="175"/>
      <c r="JMU4" s="175"/>
      <c r="JMV4" s="175"/>
      <c r="JMW4" s="175"/>
      <c r="JMX4" s="175"/>
      <c r="JMY4" s="175"/>
      <c r="JMZ4" s="175"/>
      <c r="JNA4" s="175"/>
      <c r="JNB4" s="175"/>
      <c r="JNC4" s="175"/>
      <c r="JND4" s="175"/>
      <c r="JNE4" s="175"/>
      <c r="JNF4" s="175"/>
      <c r="JNG4" s="175"/>
      <c r="JNH4" s="175"/>
      <c r="JNI4" s="175"/>
      <c r="JNJ4" s="175"/>
      <c r="JNK4" s="175"/>
      <c r="JNL4" s="175"/>
      <c r="JNM4" s="175"/>
      <c r="JNN4" s="175"/>
      <c r="JNO4" s="175"/>
      <c r="JNP4" s="175"/>
      <c r="JNQ4" s="175"/>
      <c r="JNR4" s="175"/>
      <c r="JNS4" s="175"/>
      <c r="JNT4" s="175"/>
      <c r="JNU4" s="175"/>
      <c r="JNV4" s="175"/>
      <c r="JNW4" s="175"/>
      <c r="JNX4" s="175"/>
      <c r="JNY4" s="175"/>
      <c r="JNZ4" s="175"/>
      <c r="JOA4" s="175"/>
      <c r="JOB4" s="175"/>
      <c r="JOC4" s="175"/>
      <c r="JOD4" s="175"/>
      <c r="JOE4" s="175"/>
      <c r="JOF4" s="175"/>
      <c r="JOG4" s="175"/>
      <c r="JOH4" s="175"/>
      <c r="JOI4" s="175"/>
      <c r="JOJ4" s="175"/>
      <c r="JOK4" s="175"/>
      <c r="JOL4" s="175"/>
      <c r="JOM4" s="175"/>
      <c r="JON4" s="175"/>
      <c r="JOO4" s="175"/>
      <c r="JOP4" s="175"/>
      <c r="JOQ4" s="175"/>
      <c r="JOR4" s="175"/>
      <c r="JOS4" s="175"/>
      <c r="JOT4" s="175"/>
      <c r="JOU4" s="175"/>
      <c r="JOV4" s="175"/>
      <c r="JOW4" s="175"/>
      <c r="JOX4" s="175"/>
      <c r="JOY4" s="175"/>
      <c r="JOZ4" s="175"/>
      <c r="JPA4" s="175"/>
      <c r="JPB4" s="175"/>
      <c r="JPC4" s="175"/>
      <c r="JPD4" s="175"/>
      <c r="JPE4" s="175"/>
      <c r="JPF4" s="175"/>
      <c r="JPG4" s="175"/>
      <c r="JPH4" s="175"/>
      <c r="JPI4" s="175"/>
      <c r="JPJ4" s="175"/>
      <c r="JPK4" s="175"/>
      <c r="JPL4" s="175"/>
      <c r="JPM4" s="175"/>
      <c r="JPN4" s="175"/>
      <c r="JPO4" s="175"/>
      <c r="JPP4" s="175"/>
      <c r="JPQ4" s="175"/>
      <c r="JPR4" s="175"/>
      <c r="JPS4" s="175"/>
      <c r="JPT4" s="175"/>
      <c r="JPU4" s="175"/>
      <c r="JPV4" s="175"/>
      <c r="JPW4" s="175"/>
      <c r="JPX4" s="175"/>
      <c r="JPY4" s="175"/>
      <c r="JPZ4" s="175"/>
      <c r="JQA4" s="175"/>
      <c r="JQB4" s="175"/>
      <c r="JQC4" s="175"/>
      <c r="JQD4" s="175"/>
      <c r="JQE4" s="175"/>
      <c r="JQF4" s="175"/>
      <c r="JQG4" s="175"/>
      <c r="JQH4" s="175"/>
      <c r="JQI4" s="175"/>
      <c r="JQJ4" s="175"/>
      <c r="JQK4" s="175"/>
      <c r="JQL4" s="175"/>
      <c r="JQM4" s="175"/>
      <c r="JQN4" s="175"/>
      <c r="JQO4" s="175"/>
      <c r="JQP4" s="175"/>
      <c r="JQQ4" s="175"/>
      <c r="JQR4" s="175"/>
      <c r="JQS4" s="175"/>
      <c r="JQT4" s="175"/>
      <c r="JQU4" s="175"/>
      <c r="JQV4" s="175"/>
      <c r="JQW4" s="175"/>
      <c r="JQX4" s="175"/>
      <c r="JQY4" s="175"/>
      <c r="JQZ4" s="175"/>
      <c r="JRA4" s="175"/>
      <c r="JRB4" s="175"/>
      <c r="JRC4" s="175"/>
      <c r="JRD4" s="175"/>
      <c r="JRE4" s="175"/>
      <c r="JRF4" s="175"/>
      <c r="JRG4" s="175"/>
      <c r="JRH4" s="175"/>
      <c r="JRI4" s="175"/>
      <c r="JRJ4" s="175"/>
      <c r="JRK4" s="175"/>
      <c r="JRL4" s="175"/>
      <c r="JRM4" s="175"/>
      <c r="JRN4" s="175"/>
      <c r="JRO4" s="175"/>
      <c r="JRP4" s="175"/>
      <c r="JRQ4" s="175"/>
      <c r="JRR4" s="175"/>
      <c r="JRS4" s="175"/>
      <c r="JRT4" s="175"/>
      <c r="JRU4" s="175"/>
      <c r="JRV4" s="175"/>
      <c r="JRW4" s="175"/>
      <c r="JRX4" s="175"/>
      <c r="JRY4" s="175"/>
      <c r="JRZ4" s="175"/>
      <c r="JSA4" s="175"/>
      <c r="JSB4" s="175"/>
      <c r="JSC4" s="175"/>
      <c r="JSD4" s="175"/>
      <c r="JSE4" s="175"/>
      <c r="JSF4" s="175"/>
      <c r="JSG4" s="175"/>
      <c r="JSH4" s="175"/>
      <c r="JSI4" s="175"/>
      <c r="JSJ4" s="175"/>
      <c r="JSK4" s="175"/>
      <c r="JSL4" s="175"/>
      <c r="JSM4" s="175"/>
      <c r="JSN4" s="175"/>
      <c r="JSO4" s="175"/>
      <c r="JSP4" s="175"/>
      <c r="JSQ4" s="175"/>
      <c r="JSR4" s="175"/>
      <c r="JSS4" s="175"/>
      <c r="JST4" s="175"/>
      <c r="JSU4" s="175"/>
      <c r="JSV4" s="175"/>
      <c r="JSW4" s="175"/>
      <c r="JSX4" s="175"/>
      <c r="JSY4" s="175"/>
      <c r="JSZ4" s="175"/>
      <c r="JTA4" s="175"/>
      <c r="JTB4" s="175"/>
      <c r="JTC4" s="175"/>
      <c r="JTD4" s="175"/>
      <c r="JTE4" s="175"/>
      <c r="JTF4" s="175"/>
      <c r="JTG4" s="175"/>
      <c r="JTH4" s="175"/>
      <c r="JTI4" s="175"/>
      <c r="JTJ4" s="175"/>
      <c r="JTK4" s="175"/>
      <c r="JTL4" s="175"/>
      <c r="JTM4" s="175"/>
      <c r="JTN4" s="175"/>
      <c r="JTO4" s="175"/>
      <c r="JTP4" s="175"/>
      <c r="JTQ4" s="175"/>
      <c r="JTR4" s="175"/>
      <c r="JTS4" s="175"/>
      <c r="JTT4" s="175"/>
      <c r="JTU4" s="175"/>
      <c r="JTV4" s="175"/>
      <c r="JTW4" s="175"/>
      <c r="JTX4" s="175"/>
      <c r="JTY4" s="175"/>
      <c r="JTZ4" s="175"/>
      <c r="JUA4" s="175"/>
      <c r="JUB4" s="175"/>
      <c r="JUC4" s="175"/>
      <c r="JUD4" s="175"/>
      <c r="JUE4" s="175"/>
      <c r="JUF4" s="175"/>
      <c r="JUG4" s="175"/>
      <c r="JUH4" s="175"/>
      <c r="JUI4" s="175"/>
      <c r="JUJ4" s="175"/>
      <c r="JUK4" s="175"/>
      <c r="JUL4" s="175"/>
      <c r="JUM4" s="175"/>
      <c r="JUN4" s="175"/>
      <c r="JUO4" s="175"/>
      <c r="JUP4" s="175"/>
      <c r="JUQ4" s="175"/>
      <c r="JUR4" s="175"/>
      <c r="JUS4" s="175"/>
      <c r="JUT4" s="175"/>
      <c r="JUU4" s="175"/>
      <c r="JUV4" s="175"/>
      <c r="JUW4" s="175"/>
      <c r="JUX4" s="175"/>
      <c r="JUY4" s="175"/>
      <c r="JUZ4" s="175"/>
      <c r="JVA4" s="175"/>
      <c r="JVB4" s="175"/>
      <c r="JVC4" s="175"/>
      <c r="JVD4" s="175"/>
      <c r="JVE4" s="175"/>
      <c r="JVF4" s="175"/>
      <c r="JVG4" s="175"/>
      <c r="JVH4" s="175"/>
      <c r="JVI4" s="175"/>
      <c r="JVJ4" s="175"/>
      <c r="JVK4" s="175"/>
      <c r="JVL4" s="175"/>
      <c r="JVM4" s="175"/>
      <c r="JVN4" s="175"/>
      <c r="JVO4" s="175"/>
      <c r="JVP4" s="175"/>
      <c r="JVQ4" s="175"/>
      <c r="JVR4" s="175"/>
      <c r="JVS4" s="175"/>
      <c r="JVT4" s="175"/>
      <c r="JVU4" s="175"/>
      <c r="JVV4" s="175"/>
      <c r="JVW4" s="175"/>
      <c r="JVX4" s="175"/>
      <c r="JVY4" s="175"/>
      <c r="JVZ4" s="175"/>
      <c r="JWA4" s="175"/>
      <c r="JWB4" s="175"/>
      <c r="JWC4" s="175"/>
      <c r="JWD4" s="175"/>
      <c r="JWE4" s="175"/>
      <c r="JWF4" s="175"/>
      <c r="JWG4" s="175"/>
      <c r="JWH4" s="175"/>
      <c r="JWI4" s="175"/>
      <c r="JWJ4" s="175"/>
      <c r="JWK4" s="175"/>
      <c r="JWL4" s="175"/>
      <c r="JWM4" s="175"/>
      <c r="JWN4" s="175"/>
      <c r="JWO4" s="175"/>
      <c r="JWP4" s="175"/>
      <c r="JWQ4" s="175"/>
      <c r="JWR4" s="175"/>
      <c r="JWS4" s="175"/>
      <c r="JWT4" s="175"/>
      <c r="JWU4" s="175"/>
      <c r="JWV4" s="175"/>
      <c r="JWW4" s="175"/>
      <c r="JWX4" s="175"/>
      <c r="JWY4" s="175"/>
      <c r="JWZ4" s="175"/>
      <c r="JXA4" s="175"/>
      <c r="JXB4" s="175"/>
      <c r="JXC4" s="175"/>
      <c r="JXD4" s="175"/>
      <c r="JXE4" s="175"/>
      <c r="JXF4" s="175"/>
      <c r="JXG4" s="175"/>
      <c r="JXH4" s="175"/>
      <c r="JXI4" s="175"/>
      <c r="JXJ4" s="175"/>
      <c r="JXK4" s="175"/>
      <c r="JXL4" s="175"/>
      <c r="JXM4" s="175"/>
      <c r="JXN4" s="175"/>
      <c r="JXO4" s="175"/>
      <c r="JXP4" s="175"/>
      <c r="JXQ4" s="175"/>
      <c r="JXR4" s="175"/>
      <c r="JXS4" s="175"/>
      <c r="JXT4" s="175"/>
      <c r="JXU4" s="175"/>
      <c r="JXV4" s="175"/>
      <c r="JXW4" s="175"/>
      <c r="JXX4" s="175"/>
      <c r="JXY4" s="175"/>
      <c r="JXZ4" s="175"/>
      <c r="JYA4" s="175"/>
      <c r="JYB4" s="175"/>
      <c r="JYC4" s="175"/>
      <c r="JYD4" s="175"/>
      <c r="JYE4" s="175"/>
      <c r="JYF4" s="175"/>
      <c r="JYG4" s="175"/>
      <c r="JYH4" s="175"/>
      <c r="JYI4" s="175"/>
      <c r="JYJ4" s="175"/>
      <c r="JYK4" s="175"/>
      <c r="JYL4" s="175"/>
      <c r="JYM4" s="175"/>
      <c r="JYN4" s="175"/>
      <c r="JYO4" s="175"/>
      <c r="JYP4" s="175"/>
      <c r="JYQ4" s="175"/>
      <c r="JYR4" s="175"/>
      <c r="JYS4" s="175"/>
      <c r="JYT4" s="175"/>
      <c r="JYU4" s="175"/>
      <c r="JYV4" s="175"/>
      <c r="JYW4" s="175"/>
      <c r="JYX4" s="175"/>
      <c r="JYY4" s="175"/>
      <c r="JYZ4" s="175"/>
      <c r="JZA4" s="175"/>
      <c r="JZB4" s="175"/>
      <c r="JZC4" s="175"/>
      <c r="JZD4" s="175"/>
      <c r="JZE4" s="175"/>
      <c r="JZF4" s="175"/>
      <c r="JZG4" s="175"/>
      <c r="JZH4" s="175"/>
      <c r="JZI4" s="175"/>
      <c r="JZJ4" s="175"/>
      <c r="JZK4" s="175"/>
      <c r="JZL4" s="175"/>
      <c r="JZM4" s="175"/>
      <c r="JZN4" s="175"/>
      <c r="JZO4" s="175"/>
      <c r="JZP4" s="175"/>
      <c r="JZQ4" s="175"/>
      <c r="JZR4" s="175"/>
      <c r="JZS4" s="175"/>
      <c r="JZT4" s="175"/>
      <c r="JZU4" s="175"/>
      <c r="JZV4" s="175"/>
      <c r="JZW4" s="175"/>
      <c r="JZX4" s="175"/>
      <c r="JZY4" s="175"/>
      <c r="JZZ4" s="175"/>
      <c r="KAA4" s="175"/>
      <c r="KAB4" s="175"/>
      <c r="KAC4" s="175"/>
      <c r="KAD4" s="175"/>
      <c r="KAE4" s="175"/>
      <c r="KAF4" s="175"/>
      <c r="KAG4" s="175"/>
      <c r="KAH4" s="175"/>
      <c r="KAI4" s="175"/>
      <c r="KAJ4" s="175"/>
      <c r="KAK4" s="175"/>
      <c r="KAL4" s="175"/>
      <c r="KAM4" s="175"/>
      <c r="KAN4" s="175"/>
      <c r="KAO4" s="175"/>
      <c r="KAP4" s="175"/>
      <c r="KAQ4" s="175"/>
      <c r="KAR4" s="175"/>
      <c r="KAS4" s="175"/>
      <c r="KAT4" s="175"/>
      <c r="KAU4" s="175"/>
      <c r="KAV4" s="175"/>
      <c r="KAW4" s="175"/>
      <c r="KAX4" s="175"/>
      <c r="KAY4" s="175"/>
      <c r="KAZ4" s="175"/>
      <c r="KBA4" s="175"/>
      <c r="KBB4" s="175"/>
      <c r="KBC4" s="175"/>
      <c r="KBD4" s="175"/>
      <c r="KBE4" s="175"/>
      <c r="KBF4" s="175"/>
      <c r="KBG4" s="175"/>
      <c r="KBH4" s="175"/>
      <c r="KBI4" s="175"/>
      <c r="KBJ4" s="175"/>
      <c r="KBK4" s="175"/>
      <c r="KBL4" s="175"/>
      <c r="KBM4" s="175"/>
      <c r="KBN4" s="175"/>
      <c r="KBO4" s="175"/>
      <c r="KBP4" s="175"/>
      <c r="KBQ4" s="175"/>
      <c r="KBR4" s="175"/>
      <c r="KBS4" s="175"/>
      <c r="KBT4" s="175"/>
      <c r="KBU4" s="175"/>
      <c r="KBV4" s="175"/>
      <c r="KBW4" s="175"/>
      <c r="KBX4" s="175"/>
      <c r="KBY4" s="175"/>
      <c r="KBZ4" s="175"/>
      <c r="KCA4" s="175"/>
      <c r="KCB4" s="175"/>
      <c r="KCC4" s="175"/>
      <c r="KCD4" s="175"/>
      <c r="KCE4" s="175"/>
      <c r="KCF4" s="175"/>
      <c r="KCG4" s="175"/>
      <c r="KCH4" s="175"/>
      <c r="KCI4" s="175"/>
      <c r="KCJ4" s="175"/>
      <c r="KCK4" s="175"/>
      <c r="KCL4" s="175"/>
      <c r="KCM4" s="175"/>
      <c r="KCN4" s="175"/>
      <c r="KCO4" s="175"/>
      <c r="KCP4" s="175"/>
      <c r="KCQ4" s="175"/>
      <c r="KCR4" s="175"/>
      <c r="KCS4" s="175"/>
      <c r="KCT4" s="175"/>
      <c r="KCU4" s="175"/>
      <c r="KCV4" s="175"/>
      <c r="KCW4" s="175"/>
      <c r="KCX4" s="175"/>
      <c r="KCY4" s="175"/>
      <c r="KCZ4" s="175"/>
      <c r="KDA4" s="175"/>
      <c r="KDB4" s="175"/>
      <c r="KDC4" s="175"/>
      <c r="KDD4" s="175"/>
      <c r="KDE4" s="175"/>
      <c r="KDF4" s="175"/>
      <c r="KDG4" s="175"/>
      <c r="KDH4" s="175"/>
      <c r="KDI4" s="175"/>
      <c r="KDJ4" s="175"/>
      <c r="KDK4" s="175"/>
      <c r="KDL4" s="175"/>
      <c r="KDM4" s="175"/>
      <c r="KDN4" s="175"/>
      <c r="KDO4" s="175"/>
      <c r="KDP4" s="175"/>
      <c r="KDQ4" s="175"/>
      <c r="KDR4" s="175"/>
      <c r="KDS4" s="175"/>
      <c r="KDT4" s="175"/>
      <c r="KDU4" s="175"/>
      <c r="KDV4" s="175"/>
      <c r="KDW4" s="175"/>
      <c r="KDX4" s="175"/>
      <c r="KDY4" s="175"/>
      <c r="KDZ4" s="175"/>
      <c r="KEA4" s="175"/>
      <c r="KEB4" s="175"/>
      <c r="KEC4" s="175"/>
      <c r="KED4" s="175"/>
      <c r="KEE4" s="175"/>
      <c r="KEF4" s="175"/>
      <c r="KEG4" s="175"/>
      <c r="KEH4" s="175"/>
      <c r="KEI4" s="175"/>
      <c r="KEJ4" s="175"/>
      <c r="KEK4" s="175"/>
      <c r="KEL4" s="175"/>
      <c r="KEM4" s="175"/>
      <c r="KEN4" s="175"/>
      <c r="KEO4" s="175"/>
      <c r="KEP4" s="175"/>
      <c r="KEQ4" s="175"/>
      <c r="KER4" s="175"/>
      <c r="KES4" s="175"/>
      <c r="KET4" s="175"/>
      <c r="KEU4" s="175"/>
      <c r="KEV4" s="175"/>
      <c r="KEW4" s="175"/>
      <c r="KEX4" s="175"/>
      <c r="KEY4" s="175"/>
      <c r="KEZ4" s="175"/>
      <c r="KFA4" s="175"/>
      <c r="KFB4" s="175"/>
      <c r="KFC4" s="175"/>
      <c r="KFD4" s="175"/>
      <c r="KFE4" s="175"/>
      <c r="KFF4" s="175"/>
      <c r="KFG4" s="175"/>
      <c r="KFH4" s="175"/>
      <c r="KFI4" s="175"/>
      <c r="KFJ4" s="175"/>
      <c r="KFK4" s="175"/>
      <c r="KFL4" s="175"/>
      <c r="KFM4" s="175"/>
      <c r="KFN4" s="175"/>
      <c r="KFO4" s="175"/>
      <c r="KFP4" s="175"/>
      <c r="KFQ4" s="175"/>
      <c r="KFR4" s="175"/>
      <c r="KFS4" s="175"/>
      <c r="KFT4" s="175"/>
      <c r="KFU4" s="175"/>
      <c r="KFV4" s="175"/>
      <c r="KFW4" s="175"/>
      <c r="KFX4" s="175"/>
      <c r="KFY4" s="175"/>
      <c r="KFZ4" s="175"/>
      <c r="KGA4" s="175"/>
      <c r="KGB4" s="175"/>
      <c r="KGC4" s="175"/>
      <c r="KGD4" s="175"/>
      <c r="KGE4" s="175"/>
      <c r="KGF4" s="175"/>
      <c r="KGG4" s="175"/>
      <c r="KGH4" s="175"/>
      <c r="KGI4" s="175"/>
      <c r="KGJ4" s="175"/>
      <c r="KGK4" s="175"/>
      <c r="KGL4" s="175"/>
      <c r="KGM4" s="175"/>
      <c r="KGN4" s="175"/>
      <c r="KGO4" s="175"/>
      <c r="KGP4" s="175"/>
      <c r="KGQ4" s="175"/>
      <c r="KGR4" s="175"/>
      <c r="KGS4" s="175"/>
      <c r="KGT4" s="175"/>
      <c r="KGU4" s="175"/>
      <c r="KGV4" s="175"/>
      <c r="KGW4" s="175"/>
      <c r="KGX4" s="175"/>
      <c r="KGY4" s="175"/>
      <c r="KGZ4" s="175"/>
      <c r="KHA4" s="175"/>
      <c r="KHB4" s="175"/>
      <c r="KHC4" s="175"/>
      <c r="KHD4" s="175"/>
      <c r="KHE4" s="175"/>
      <c r="KHF4" s="175"/>
      <c r="KHG4" s="175"/>
      <c r="KHH4" s="175"/>
      <c r="KHI4" s="175"/>
      <c r="KHJ4" s="175"/>
      <c r="KHK4" s="175"/>
      <c r="KHL4" s="175"/>
      <c r="KHM4" s="175"/>
      <c r="KHN4" s="175"/>
      <c r="KHO4" s="175"/>
      <c r="KHP4" s="175"/>
      <c r="KHQ4" s="175"/>
      <c r="KHR4" s="175"/>
      <c r="KHS4" s="175"/>
      <c r="KHT4" s="175"/>
      <c r="KHU4" s="175"/>
      <c r="KHV4" s="175"/>
      <c r="KHW4" s="175"/>
      <c r="KHX4" s="175"/>
      <c r="KHY4" s="175"/>
      <c r="KHZ4" s="175"/>
      <c r="KIA4" s="175"/>
      <c r="KIB4" s="175"/>
      <c r="KIC4" s="175"/>
      <c r="KID4" s="175"/>
      <c r="KIE4" s="175"/>
      <c r="KIF4" s="175"/>
      <c r="KIG4" s="175"/>
      <c r="KIH4" s="175"/>
      <c r="KII4" s="175"/>
      <c r="KIJ4" s="175"/>
      <c r="KIK4" s="175"/>
      <c r="KIL4" s="175"/>
      <c r="KIM4" s="175"/>
      <c r="KIN4" s="175"/>
      <c r="KIO4" s="175"/>
      <c r="KIP4" s="175"/>
      <c r="KIQ4" s="175"/>
      <c r="KIR4" s="175"/>
      <c r="KIS4" s="175"/>
      <c r="KIT4" s="175"/>
      <c r="KIU4" s="175"/>
      <c r="KIV4" s="175"/>
      <c r="KIW4" s="175"/>
      <c r="KIX4" s="175"/>
      <c r="KIY4" s="175"/>
      <c r="KIZ4" s="175"/>
      <c r="KJA4" s="175"/>
      <c r="KJB4" s="175"/>
      <c r="KJC4" s="175"/>
      <c r="KJD4" s="175"/>
      <c r="KJE4" s="175"/>
      <c r="KJF4" s="175"/>
      <c r="KJG4" s="175"/>
      <c r="KJH4" s="175"/>
      <c r="KJI4" s="175"/>
      <c r="KJJ4" s="175"/>
      <c r="KJK4" s="175"/>
      <c r="KJL4" s="175"/>
      <c r="KJM4" s="175"/>
      <c r="KJN4" s="175"/>
      <c r="KJO4" s="175"/>
      <c r="KJP4" s="175"/>
      <c r="KJQ4" s="175"/>
      <c r="KJR4" s="175"/>
      <c r="KJS4" s="175"/>
      <c r="KJT4" s="175"/>
      <c r="KJU4" s="175"/>
      <c r="KJV4" s="175"/>
      <c r="KJW4" s="175"/>
      <c r="KJX4" s="175"/>
      <c r="KJY4" s="175"/>
      <c r="KJZ4" s="175"/>
      <c r="KKA4" s="175"/>
      <c r="KKB4" s="175"/>
      <c r="KKC4" s="175"/>
      <c r="KKD4" s="175"/>
      <c r="KKE4" s="175"/>
      <c r="KKF4" s="175"/>
      <c r="KKG4" s="175"/>
      <c r="KKH4" s="175"/>
      <c r="KKI4" s="175"/>
      <c r="KKJ4" s="175"/>
      <c r="KKK4" s="175"/>
      <c r="KKL4" s="175"/>
      <c r="KKM4" s="175"/>
      <c r="KKN4" s="175"/>
      <c r="KKO4" s="175"/>
      <c r="KKP4" s="175"/>
      <c r="KKQ4" s="175"/>
      <c r="KKR4" s="175"/>
      <c r="KKS4" s="175"/>
      <c r="KKT4" s="175"/>
      <c r="KKU4" s="175"/>
      <c r="KKV4" s="175"/>
      <c r="KKW4" s="175"/>
      <c r="KKX4" s="175"/>
      <c r="KKY4" s="175"/>
      <c r="KKZ4" s="175"/>
      <c r="KLA4" s="175"/>
      <c r="KLB4" s="175"/>
      <c r="KLC4" s="175"/>
      <c r="KLD4" s="175"/>
      <c r="KLE4" s="175"/>
      <c r="KLF4" s="175"/>
      <c r="KLG4" s="175"/>
      <c r="KLH4" s="175"/>
      <c r="KLI4" s="175"/>
      <c r="KLJ4" s="175"/>
      <c r="KLK4" s="175"/>
      <c r="KLL4" s="175"/>
      <c r="KLM4" s="175"/>
      <c r="KLN4" s="175"/>
      <c r="KLO4" s="175"/>
      <c r="KLP4" s="175"/>
      <c r="KLQ4" s="175"/>
      <c r="KLR4" s="175"/>
      <c r="KLS4" s="175"/>
      <c r="KLT4" s="175"/>
      <c r="KLU4" s="175"/>
      <c r="KLV4" s="175"/>
      <c r="KLW4" s="175"/>
      <c r="KLX4" s="175"/>
      <c r="KLY4" s="175"/>
      <c r="KLZ4" s="175"/>
      <c r="KMA4" s="175"/>
      <c r="KMB4" s="175"/>
      <c r="KMC4" s="175"/>
      <c r="KMD4" s="175"/>
      <c r="KME4" s="175"/>
      <c r="KMF4" s="175"/>
      <c r="KMG4" s="175"/>
      <c r="KMH4" s="175"/>
      <c r="KMI4" s="175"/>
      <c r="KMJ4" s="175"/>
      <c r="KMK4" s="175"/>
      <c r="KML4" s="175"/>
      <c r="KMM4" s="175"/>
      <c r="KMN4" s="175"/>
      <c r="KMO4" s="175"/>
      <c r="KMP4" s="175"/>
      <c r="KMQ4" s="175"/>
      <c r="KMR4" s="175"/>
      <c r="KMS4" s="175"/>
      <c r="KMT4" s="175"/>
      <c r="KMU4" s="175"/>
      <c r="KMV4" s="175"/>
      <c r="KMW4" s="175"/>
      <c r="KMX4" s="175"/>
      <c r="KMY4" s="175"/>
      <c r="KMZ4" s="175"/>
      <c r="KNA4" s="175"/>
      <c r="KNB4" s="175"/>
      <c r="KNC4" s="175"/>
      <c r="KND4" s="175"/>
      <c r="KNE4" s="175"/>
      <c r="KNF4" s="175"/>
      <c r="KNG4" s="175"/>
      <c r="KNH4" s="175"/>
      <c r="KNI4" s="175"/>
      <c r="KNJ4" s="175"/>
      <c r="KNK4" s="175"/>
      <c r="KNL4" s="175"/>
      <c r="KNM4" s="175"/>
      <c r="KNN4" s="175"/>
      <c r="KNO4" s="175"/>
      <c r="KNP4" s="175"/>
      <c r="KNQ4" s="175"/>
      <c r="KNR4" s="175"/>
      <c r="KNS4" s="175"/>
      <c r="KNT4" s="175"/>
      <c r="KNU4" s="175"/>
      <c r="KNV4" s="175"/>
      <c r="KNW4" s="175"/>
      <c r="KNX4" s="175"/>
      <c r="KNY4" s="175"/>
      <c r="KNZ4" s="175"/>
      <c r="KOA4" s="175"/>
      <c r="KOB4" s="175"/>
      <c r="KOC4" s="175"/>
      <c r="KOD4" s="175"/>
      <c r="KOE4" s="175"/>
      <c r="KOF4" s="175"/>
      <c r="KOG4" s="175"/>
      <c r="KOH4" s="175"/>
      <c r="KOI4" s="175"/>
      <c r="KOJ4" s="175"/>
      <c r="KOK4" s="175"/>
      <c r="KOL4" s="175"/>
      <c r="KOM4" s="175"/>
      <c r="KON4" s="175"/>
      <c r="KOO4" s="175"/>
      <c r="KOP4" s="175"/>
      <c r="KOQ4" s="175"/>
      <c r="KOR4" s="175"/>
      <c r="KOS4" s="175"/>
      <c r="KOT4" s="175"/>
      <c r="KOU4" s="175"/>
      <c r="KOV4" s="175"/>
      <c r="KOW4" s="175"/>
      <c r="KOX4" s="175"/>
      <c r="KOY4" s="175"/>
      <c r="KOZ4" s="175"/>
      <c r="KPA4" s="175"/>
      <c r="KPB4" s="175"/>
      <c r="KPC4" s="175"/>
      <c r="KPD4" s="175"/>
      <c r="KPE4" s="175"/>
      <c r="KPF4" s="175"/>
      <c r="KPG4" s="175"/>
      <c r="KPH4" s="175"/>
      <c r="KPI4" s="175"/>
      <c r="KPJ4" s="175"/>
      <c r="KPK4" s="175"/>
      <c r="KPL4" s="175"/>
      <c r="KPM4" s="175"/>
      <c r="KPN4" s="175"/>
      <c r="KPO4" s="175"/>
      <c r="KPP4" s="175"/>
      <c r="KPQ4" s="175"/>
      <c r="KPR4" s="175"/>
      <c r="KPS4" s="175"/>
      <c r="KPT4" s="175"/>
      <c r="KPU4" s="175"/>
      <c r="KPV4" s="175"/>
      <c r="KPW4" s="175"/>
      <c r="KPX4" s="175"/>
      <c r="KPY4" s="175"/>
      <c r="KPZ4" s="175"/>
      <c r="KQA4" s="175"/>
      <c r="KQB4" s="175"/>
      <c r="KQC4" s="175"/>
      <c r="KQD4" s="175"/>
      <c r="KQE4" s="175"/>
      <c r="KQF4" s="175"/>
      <c r="KQG4" s="175"/>
      <c r="KQH4" s="175"/>
      <c r="KQI4" s="175"/>
      <c r="KQJ4" s="175"/>
      <c r="KQK4" s="175"/>
      <c r="KQL4" s="175"/>
      <c r="KQM4" s="175"/>
      <c r="KQN4" s="175"/>
      <c r="KQO4" s="175"/>
      <c r="KQP4" s="175"/>
      <c r="KQQ4" s="175"/>
      <c r="KQR4" s="175"/>
      <c r="KQS4" s="175"/>
      <c r="KQT4" s="175"/>
      <c r="KQU4" s="175"/>
      <c r="KQV4" s="175"/>
      <c r="KQW4" s="175"/>
      <c r="KQX4" s="175"/>
      <c r="KQY4" s="175"/>
      <c r="KQZ4" s="175"/>
      <c r="KRA4" s="175"/>
      <c r="KRB4" s="175"/>
      <c r="KRC4" s="175"/>
      <c r="KRD4" s="175"/>
      <c r="KRE4" s="175"/>
      <c r="KRF4" s="175"/>
      <c r="KRG4" s="175"/>
      <c r="KRH4" s="175"/>
      <c r="KRI4" s="175"/>
      <c r="KRJ4" s="175"/>
      <c r="KRK4" s="175"/>
      <c r="KRL4" s="175"/>
      <c r="KRM4" s="175"/>
      <c r="KRN4" s="175"/>
      <c r="KRO4" s="175"/>
      <c r="KRP4" s="175"/>
      <c r="KRQ4" s="175"/>
      <c r="KRR4" s="175"/>
      <c r="KRS4" s="175"/>
      <c r="KRT4" s="175"/>
      <c r="KRU4" s="175"/>
      <c r="KRV4" s="175"/>
      <c r="KRW4" s="175"/>
      <c r="KRX4" s="175"/>
      <c r="KRY4" s="175"/>
      <c r="KRZ4" s="175"/>
      <c r="KSA4" s="175"/>
      <c r="KSB4" s="175"/>
      <c r="KSC4" s="175"/>
      <c r="KSD4" s="175"/>
      <c r="KSE4" s="175"/>
      <c r="KSF4" s="175"/>
      <c r="KSG4" s="175"/>
      <c r="KSH4" s="175"/>
      <c r="KSI4" s="175"/>
      <c r="KSJ4" s="175"/>
      <c r="KSK4" s="175"/>
      <c r="KSL4" s="175"/>
      <c r="KSM4" s="175"/>
      <c r="KSN4" s="175"/>
      <c r="KSO4" s="175"/>
      <c r="KSP4" s="175"/>
      <c r="KSQ4" s="175"/>
      <c r="KSR4" s="175"/>
      <c r="KSS4" s="175"/>
      <c r="KST4" s="175"/>
      <c r="KSU4" s="175"/>
      <c r="KSV4" s="175"/>
      <c r="KSW4" s="175"/>
      <c r="KSX4" s="175"/>
      <c r="KSY4" s="175"/>
      <c r="KSZ4" s="175"/>
      <c r="KTA4" s="175"/>
      <c r="KTB4" s="175"/>
      <c r="KTC4" s="175"/>
      <c r="KTD4" s="175"/>
      <c r="KTE4" s="175"/>
      <c r="KTF4" s="175"/>
      <c r="KTG4" s="175"/>
      <c r="KTH4" s="175"/>
      <c r="KTI4" s="175"/>
      <c r="KTJ4" s="175"/>
      <c r="KTK4" s="175"/>
      <c r="KTL4" s="175"/>
      <c r="KTM4" s="175"/>
      <c r="KTN4" s="175"/>
      <c r="KTO4" s="175"/>
      <c r="KTP4" s="175"/>
      <c r="KTQ4" s="175"/>
      <c r="KTR4" s="175"/>
      <c r="KTS4" s="175"/>
      <c r="KTT4" s="175"/>
      <c r="KTU4" s="175"/>
      <c r="KTV4" s="175"/>
      <c r="KTW4" s="175"/>
      <c r="KTX4" s="175"/>
      <c r="KTY4" s="175"/>
      <c r="KTZ4" s="175"/>
      <c r="KUA4" s="175"/>
      <c r="KUB4" s="175"/>
      <c r="KUC4" s="175"/>
      <c r="KUD4" s="175"/>
      <c r="KUE4" s="175"/>
      <c r="KUF4" s="175"/>
      <c r="KUG4" s="175"/>
      <c r="KUH4" s="175"/>
      <c r="KUI4" s="175"/>
      <c r="KUJ4" s="175"/>
      <c r="KUK4" s="175"/>
      <c r="KUL4" s="175"/>
      <c r="KUM4" s="175"/>
      <c r="KUN4" s="175"/>
      <c r="KUO4" s="175"/>
      <c r="KUP4" s="175"/>
      <c r="KUQ4" s="175"/>
      <c r="KUR4" s="175"/>
      <c r="KUS4" s="175"/>
      <c r="KUT4" s="175"/>
      <c r="KUU4" s="175"/>
      <c r="KUV4" s="175"/>
      <c r="KUW4" s="175"/>
      <c r="KUX4" s="175"/>
      <c r="KUY4" s="175"/>
      <c r="KUZ4" s="175"/>
      <c r="KVA4" s="175"/>
      <c r="KVB4" s="175"/>
      <c r="KVC4" s="175"/>
      <c r="KVD4" s="175"/>
      <c r="KVE4" s="175"/>
      <c r="KVF4" s="175"/>
      <c r="KVG4" s="175"/>
      <c r="KVH4" s="175"/>
      <c r="KVI4" s="175"/>
      <c r="KVJ4" s="175"/>
      <c r="KVK4" s="175"/>
      <c r="KVL4" s="175"/>
      <c r="KVM4" s="175"/>
      <c r="KVN4" s="175"/>
      <c r="KVO4" s="175"/>
      <c r="KVP4" s="175"/>
      <c r="KVQ4" s="175"/>
      <c r="KVR4" s="175"/>
      <c r="KVS4" s="175"/>
      <c r="KVT4" s="175"/>
      <c r="KVU4" s="175"/>
      <c r="KVV4" s="175"/>
      <c r="KVW4" s="175"/>
      <c r="KVX4" s="175"/>
      <c r="KVY4" s="175"/>
      <c r="KVZ4" s="175"/>
      <c r="KWA4" s="175"/>
      <c r="KWB4" s="175"/>
      <c r="KWC4" s="175"/>
      <c r="KWD4" s="175"/>
      <c r="KWE4" s="175"/>
      <c r="KWF4" s="175"/>
      <c r="KWG4" s="175"/>
      <c r="KWH4" s="175"/>
      <c r="KWI4" s="175"/>
      <c r="KWJ4" s="175"/>
      <c r="KWK4" s="175"/>
      <c r="KWL4" s="175"/>
      <c r="KWM4" s="175"/>
      <c r="KWN4" s="175"/>
      <c r="KWO4" s="175"/>
      <c r="KWP4" s="175"/>
      <c r="KWQ4" s="175"/>
      <c r="KWR4" s="175"/>
      <c r="KWS4" s="175"/>
      <c r="KWT4" s="175"/>
      <c r="KWU4" s="175"/>
      <c r="KWV4" s="175"/>
      <c r="KWW4" s="175"/>
      <c r="KWX4" s="175"/>
      <c r="KWY4" s="175"/>
      <c r="KWZ4" s="175"/>
      <c r="KXA4" s="175"/>
      <c r="KXB4" s="175"/>
      <c r="KXC4" s="175"/>
      <c r="KXD4" s="175"/>
      <c r="KXE4" s="175"/>
      <c r="KXF4" s="175"/>
      <c r="KXG4" s="175"/>
      <c r="KXH4" s="175"/>
      <c r="KXI4" s="175"/>
      <c r="KXJ4" s="175"/>
      <c r="KXK4" s="175"/>
      <c r="KXL4" s="175"/>
      <c r="KXM4" s="175"/>
      <c r="KXN4" s="175"/>
      <c r="KXO4" s="175"/>
      <c r="KXP4" s="175"/>
      <c r="KXQ4" s="175"/>
      <c r="KXR4" s="175"/>
      <c r="KXS4" s="175"/>
      <c r="KXT4" s="175"/>
      <c r="KXU4" s="175"/>
      <c r="KXV4" s="175"/>
      <c r="KXW4" s="175"/>
      <c r="KXX4" s="175"/>
      <c r="KXY4" s="175"/>
      <c r="KXZ4" s="175"/>
      <c r="KYA4" s="175"/>
      <c r="KYB4" s="175"/>
      <c r="KYC4" s="175"/>
      <c r="KYD4" s="175"/>
      <c r="KYE4" s="175"/>
      <c r="KYF4" s="175"/>
      <c r="KYG4" s="175"/>
      <c r="KYH4" s="175"/>
      <c r="KYI4" s="175"/>
      <c r="KYJ4" s="175"/>
      <c r="KYK4" s="175"/>
      <c r="KYL4" s="175"/>
      <c r="KYM4" s="175"/>
      <c r="KYN4" s="175"/>
      <c r="KYO4" s="175"/>
      <c r="KYP4" s="175"/>
      <c r="KYQ4" s="175"/>
      <c r="KYR4" s="175"/>
      <c r="KYS4" s="175"/>
      <c r="KYT4" s="175"/>
      <c r="KYU4" s="175"/>
      <c r="KYV4" s="175"/>
      <c r="KYW4" s="175"/>
      <c r="KYX4" s="175"/>
      <c r="KYY4" s="175"/>
      <c r="KYZ4" s="175"/>
      <c r="KZA4" s="175"/>
      <c r="KZB4" s="175"/>
      <c r="KZC4" s="175"/>
      <c r="KZD4" s="175"/>
      <c r="KZE4" s="175"/>
      <c r="KZF4" s="175"/>
      <c r="KZG4" s="175"/>
      <c r="KZH4" s="175"/>
      <c r="KZI4" s="175"/>
      <c r="KZJ4" s="175"/>
      <c r="KZK4" s="175"/>
      <c r="KZL4" s="175"/>
      <c r="KZM4" s="175"/>
      <c r="KZN4" s="175"/>
      <c r="KZO4" s="175"/>
      <c r="KZP4" s="175"/>
      <c r="KZQ4" s="175"/>
      <c r="KZR4" s="175"/>
      <c r="KZS4" s="175"/>
      <c r="KZT4" s="175"/>
      <c r="KZU4" s="175"/>
      <c r="KZV4" s="175"/>
      <c r="KZW4" s="175"/>
      <c r="KZX4" s="175"/>
      <c r="KZY4" s="175"/>
      <c r="KZZ4" s="175"/>
      <c r="LAA4" s="175"/>
      <c r="LAB4" s="175"/>
      <c r="LAC4" s="175"/>
      <c r="LAD4" s="175"/>
      <c r="LAE4" s="175"/>
      <c r="LAF4" s="175"/>
      <c r="LAG4" s="175"/>
      <c r="LAH4" s="175"/>
      <c r="LAI4" s="175"/>
      <c r="LAJ4" s="175"/>
      <c r="LAK4" s="175"/>
      <c r="LAL4" s="175"/>
      <c r="LAM4" s="175"/>
      <c r="LAN4" s="175"/>
      <c r="LAO4" s="175"/>
      <c r="LAP4" s="175"/>
      <c r="LAQ4" s="175"/>
      <c r="LAR4" s="175"/>
      <c r="LAS4" s="175"/>
      <c r="LAT4" s="175"/>
      <c r="LAU4" s="175"/>
      <c r="LAV4" s="175"/>
      <c r="LAW4" s="175"/>
      <c r="LAX4" s="175"/>
      <c r="LAY4" s="175"/>
      <c r="LAZ4" s="175"/>
      <c r="LBA4" s="175"/>
      <c r="LBB4" s="175"/>
      <c r="LBC4" s="175"/>
      <c r="LBD4" s="175"/>
      <c r="LBE4" s="175"/>
      <c r="LBF4" s="175"/>
      <c r="LBG4" s="175"/>
      <c r="LBH4" s="175"/>
      <c r="LBI4" s="175"/>
      <c r="LBJ4" s="175"/>
      <c r="LBK4" s="175"/>
      <c r="LBL4" s="175"/>
      <c r="LBM4" s="175"/>
      <c r="LBN4" s="175"/>
      <c r="LBO4" s="175"/>
      <c r="LBP4" s="175"/>
      <c r="LBQ4" s="175"/>
      <c r="LBR4" s="175"/>
      <c r="LBS4" s="175"/>
      <c r="LBT4" s="175"/>
      <c r="LBU4" s="175"/>
      <c r="LBV4" s="175"/>
      <c r="LBW4" s="175"/>
      <c r="LBX4" s="175"/>
      <c r="LBY4" s="175"/>
      <c r="LBZ4" s="175"/>
      <c r="LCA4" s="175"/>
      <c r="LCB4" s="175"/>
      <c r="LCC4" s="175"/>
      <c r="LCD4" s="175"/>
      <c r="LCE4" s="175"/>
      <c r="LCF4" s="175"/>
      <c r="LCG4" s="175"/>
      <c r="LCH4" s="175"/>
      <c r="LCI4" s="175"/>
      <c r="LCJ4" s="175"/>
      <c r="LCK4" s="175"/>
      <c r="LCL4" s="175"/>
      <c r="LCM4" s="175"/>
      <c r="LCN4" s="175"/>
      <c r="LCO4" s="175"/>
      <c r="LCP4" s="175"/>
      <c r="LCQ4" s="175"/>
      <c r="LCR4" s="175"/>
      <c r="LCS4" s="175"/>
      <c r="LCT4" s="175"/>
      <c r="LCU4" s="175"/>
      <c r="LCV4" s="175"/>
      <c r="LCW4" s="175"/>
      <c r="LCX4" s="175"/>
      <c r="LCY4" s="175"/>
      <c r="LCZ4" s="175"/>
      <c r="LDA4" s="175"/>
      <c r="LDB4" s="175"/>
      <c r="LDC4" s="175"/>
      <c r="LDD4" s="175"/>
      <c r="LDE4" s="175"/>
      <c r="LDF4" s="175"/>
      <c r="LDG4" s="175"/>
      <c r="LDH4" s="175"/>
      <c r="LDI4" s="175"/>
      <c r="LDJ4" s="175"/>
      <c r="LDK4" s="175"/>
      <c r="LDL4" s="175"/>
      <c r="LDM4" s="175"/>
      <c r="LDN4" s="175"/>
      <c r="LDO4" s="175"/>
      <c r="LDP4" s="175"/>
      <c r="LDQ4" s="175"/>
      <c r="LDR4" s="175"/>
      <c r="LDS4" s="175"/>
      <c r="LDT4" s="175"/>
      <c r="LDU4" s="175"/>
      <c r="LDV4" s="175"/>
      <c r="LDW4" s="175"/>
      <c r="LDX4" s="175"/>
      <c r="LDY4" s="175"/>
      <c r="LDZ4" s="175"/>
      <c r="LEA4" s="175"/>
      <c r="LEB4" s="175"/>
      <c r="LEC4" s="175"/>
      <c r="LED4" s="175"/>
      <c r="LEE4" s="175"/>
      <c r="LEF4" s="175"/>
      <c r="LEG4" s="175"/>
      <c r="LEH4" s="175"/>
      <c r="LEI4" s="175"/>
      <c r="LEJ4" s="175"/>
      <c r="LEK4" s="175"/>
      <c r="LEL4" s="175"/>
      <c r="LEM4" s="175"/>
      <c r="LEN4" s="175"/>
      <c r="LEO4" s="175"/>
      <c r="LEP4" s="175"/>
      <c r="LEQ4" s="175"/>
      <c r="LER4" s="175"/>
      <c r="LES4" s="175"/>
      <c r="LET4" s="175"/>
      <c r="LEU4" s="175"/>
      <c r="LEV4" s="175"/>
      <c r="LEW4" s="175"/>
      <c r="LEX4" s="175"/>
      <c r="LEY4" s="175"/>
      <c r="LEZ4" s="175"/>
      <c r="LFA4" s="175"/>
      <c r="LFB4" s="175"/>
      <c r="LFC4" s="175"/>
      <c r="LFD4" s="175"/>
      <c r="LFE4" s="175"/>
      <c r="LFF4" s="175"/>
      <c r="LFG4" s="175"/>
      <c r="LFH4" s="175"/>
      <c r="LFI4" s="175"/>
      <c r="LFJ4" s="175"/>
      <c r="LFK4" s="175"/>
      <c r="LFL4" s="175"/>
      <c r="LFM4" s="175"/>
      <c r="LFN4" s="175"/>
      <c r="LFO4" s="175"/>
      <c r="LFP4" s="175"/>
      <c r="LFQ4" s="175"/>
      <c r="LFR4" s="175"/>
      <c r="LFS4" s="175"/>
      <c r="LFT4" s="175"/>
      <c r="LFU4" s="175"/>
      <c r="LFV4" s="175"/>
      <c r="LFW4" s="175"/>
      <c r="LFX4" s="175"/>
      <c r="LFY4" s="175"/>
      <c r="LFZ4" s="175"/>
      <c r="LGA4" s="175"/>
      <c r="LGB4" s="175"/>
      <c r="LGC4" s="175"/>
      <c r="LGD4" s="175"/>
      <c r="LGE4" s="175"/>
      <c r="LGF4" s="175"/>
      <c r="LGG4" s="175"/>
      <c r="LGH4" s="175"/>
      <c r="LGI4" s="175"/>
      <c r="LGJ4" s="175"/>
      <c r="LGK4" s="175"/>
      <c r="LGL4" s="175"/>
      <c r="LGM4" s="175"/>
      <c r="LGN4" s="175"/>
      <c r="LGO4" s="175"/>
      <c r="LGP4" s="175"/>
      <c r="LGQ4" s="175"/>
      <c r="LGR4" s="175"/>
      <c r="LGS4" s="175"/>
      <c r="LGT4" s="175"/>
      <c r="LGU4" s="175"/>
      <c r="LGV4" s="175"/>
      <c r="LGW4" s="175"/>
      <c r="LGX4" s="175"/>
      <c r="LGY4" s="175"/>
      <c r="LGZ4" s="175"/>
      <c r="LHA4" s="175"/>
      <c r="LHB4" s="175"/>
      <c r="LHC4" s="175"/>
      <c r="LHD4" s="175"/>
      <c r="LHE4" s="175"/>
      <c r="LHF4" s="175"/>
      <c r="LHG4" s="175"/>
      <c r="LHH4" s="175"/>
      <c r="LHI4" s="175"/>
      <c r="LHJ4" s="175"/>
      <c r="LHK4" s="175"/>
      <c r="LHL4" s="175"/>
      <c r="LHM4" s="175"/>
      <c r="LHN4" s="175"/>
      <c r="LHO4" s="175"/>
      <c r="LHP4" s="175"/>
      <c r="LHQ4" s="175"/>
      <c r="LHR4" s="175"/>
      <c r="LHS4" s="175"/>
      <c r="LHT4" s="175"/>
      <c r="LHU4" s="175"/>
      <c r="LHV4" s="175"/>
      <c r="LHW4" s="175"/>
      <c r="LHX4" s="175"/>
      <c r="LHY4" s="175"/>
      <c r="LHZ4" s="175"/>
      <c r="LIA4" s="175"/>
      <c r="LIB4" s="175"/>
      <c r="LIC4" s="175"/>
      <c r="LID4" s="175"/>
      <c r="LIE4" s="175"/>
      <c r="LIF4" s="175"/>
      <c r="LIG4" s="175"/>
      <c r="LIH4" s="175"/>
      <c r="LII4" s="175"/>
      <c r="LIJ4" s="175"/>
      <c r="LIK4" s="175"/>
      <c r="LIL4" s="175"/>
      <c r="LIM4" s="175"/>
      <c r="LIN4" s="175"/>
      <c r="LIO4" s="175"/>
      <c r="LIP4" s="175"/>
      <c r="LIQ4" s="175"/>
      <c r="LIR4" s="175"/>
      <c r="LIS4" s="175"/>
      <c r="LIT4" s="175"/>
      <c r="LIU4" s="175"/>
      <c r="LIV4" s="175"/>
      <c r="LIW4" s="175"/>
      <c r="LIX4" s="175"/>
      <c r="LIY4" s="175"/>
      <c r="LIZ4" s="175"/>
      <c r="LJA4" s="175"/>
      <c r="LJB4" s="175"/>
      <c r="LJC4" s="175"/>
      <c r="LJD4" s="175"/>
      <c r="LJE4" s="175"/>
      <c r="LJF4" s="175"/>
      <c r="LJG4" s="175"/>
      <c r="LJH4" s="175"/>
      <c r="LJI4" s="175"/>
      <c r="LJJ4" s="175"/>
      <c r="LJK4" s="175"/>
      <c r="LJL4" s="175"/>
      <c r="LJM4" s="175"/>
      <c r="LJN4" s="175"/>
      <c r="LJO4" s="175"/>
      <c r="LJP4" s="175"/>
      <c r="LJQ4" s="175"/>
      <c r="LJR4" s="175"/>
      <c r="LJS4" s="175"/>
      <c r="LJT4" s="175"/>
      <c r="LJU4" s="175"/>
      <c r="LJV4" s="175"/>
      <c r="LJW4" s="175"/>
      <c r="LJX4" s="175"/>
      <c r="LJY4" s="175"/>
      <c r="LJZ4" s="175"/>
      <c r="LKA4" s="175"/>
      <c r="LKB4" s="175"/>
      <c r="LKC4" s="175"/>
      <c r="LKD4" s="175"/>
      <c r="LKE4" s="175"/>
      <c r="LKF4" s="175"/>
      <c r="LKG4" s="175"/>
      <c r="LKH4" s="175"/>
      <c r="LKI4" s="175"/>
      <c r="LKJ4" s="175"/>
      <c r="LKK4" s="175"/>
      <c r="LKL4" s="175"/>
      <c r="LKM4" s="175"/>
      <c r="LKN4" s="175"/>
      <c r="LKO4" s="175"/>
      <c r="LKP4" s="175"/>
      <c r="LKQ4" s="175"/>
      <c r="LKR4" s="175"/>
      <c r="LKS4" s="175"/>
      <c r="LKT4" s="175"/>
      <c r="LKU4" s="175"/>
      <c r="LKV4" s="175"/>
      <c r="LKW4" s="175"/>
      <c r="LKX4" s="175"/>
      <c r="LKY4" s="175"/>
      <c r="LKZ4" s="175"/>
      <c r="LLA4" s="175"/>
      <c r="LLB4" s="175"/>
      <c r="LLC4" s="175"/>
      <c r="LLD4" s="175"/>
      <c r="LLE4" s="175"/>
      <c r="LLF4" s="175"/>
      <c r="LLG4" s="175"/>
      <c r="LLH4" s="175"/>
      <c r="LLI4" s="175"/>
      <c r="LLJ4" s="175"/>
      <c r="LLK4" s="175"/>
      <c r="LLL4" s="175"/>
      <c r="LLM4" s="175"/>
      <c r="LLN4" s="175"/>
      <c r="LLO4" s="175"/>
      <c r="LLP4" s="175"/>
      <c r="LLQ4" s="175"/>
      <c r="LLR4" s="175"/>
      <c r="LLS4" s="175"/>
      <c r="LLT4" s="175"/>
      <c r="LLU4" s="175"/>
      <c r="LLV4" s="175"/>
      <c r="LLW4" s="175"/>
      <c r="LLX4" s="175"/>
      <c r="LLY4" s="175"/>
      <c r="LLZ4" s="175"/>
      <c r="LMA4" s="175"/>
      <c r="LMB4" s="175"/>
      <c r="LMC4" s="175"/>
      <c r="LMD4" s="175"/>
      <c r="LME4" s="175"/>
      <c r="LMF4" s="175"/>
      <c r="LMG4" s="175"/>
      <c r="LMH4" s="175"/>
      <c r="LMI4" s="175"/>
      <c r="LMJ4" s="175"/>
      <c r="LMK4" s="175"/>
      <c r="LML4" s="175"/>
      <c r="LMM4" s="175"/>
      <c r="LMN4" s="175"/>
      <c r="LMO4" s="175"/>
      <c r="LMP4" s="175"/>
      <c r="LMQ4" s="175"/>
      <c r="LMR4" s="175"/>
      <c r="LMS4" s="175"/>
      <c r="LMT4" s="175"/>
      <c r="LMU4" s="175"/>
      <c r="LMV4" s="175"/>
      <c r="LMW4" s="175"/>
      <c r="LMX4" s="175"/>
      <c r="LMY4" s="175"/>
      <c r="LMZ4" s="175"/>
      <c r="LNA4" s="175"/>
      <c r="LNB4" s="175"/>
      <c r="LNC4" s="175"/>
      <c r="LND4" s="175"/>
      <c r="LNE4" s="175"/>
      <c r="LNF4" s="175"/>
      <c r="LNG4" s="175"/>
      <c r="LNH4" s="175"/>
      <c r="LNI4" s="175"/>
      <c r="LNJ4" s="175"/>
      <c r="LNK4" s="175"/>
      <c r="LNL4" s="175"/>
      <c r="LNM4" s="175"/>
      <c r="LNN4" s="175"/>
      <c r="LNO4" s="175"/>
      <c r="LNP4" s="175"/>
      <c r="LNQ4" s="175"/>
      <c r="LNR4" s="175"/>
      <c r="LNS4" s="175"/>
      <c r="LNT4" s="175"/>
      <c r="LNU4" s="175"/>
      <c r="LNV4" s="175"/>
      <c r="LNW4" s="175"/>
      <c r="LNX4" s="175"/>
      <c r="LNY4" s="175"/>
      <c r="LNZ4" s="175"/>
      <c r="LOA4" s="175"/>
      <c r="LOB4" s="175"/>
      <c r="LOC4" s="175"/>
      <c r="LOD4" s="175"/>
      <c r="LOE4" s="175"/>
      <c r="LOF4" s="175"/>
      <c r="LOG4" s="175"/>
      <c r="LOH4" s="175"/>
      <c r="LOI4" s="175"/>
      <c r="LOJ4" s="175"/>
      <c r="LOK4" s="175"/>
      <c r="LOL4" s="175"/>
      <c r="LOM4" s="175"/>
      <c r="LON4" s="175"/>
      <c r="LOO4" s="175"/>
      <c r="LOP4" s="175"/>
      <c r="LOQ4" s="175"/>
      <c r="LOR4" s="175"/>
      <c r="LOS4" s="175"/>
      <c r="LOT4" s="175"/>
      <c r="LOU4" s="175"/>
      <c r="LOV4" s="175"/>
      <c r="LOW4" s="175"/>
      <c r="LOX4" s="175"/>
      <c r="LOY4" s="175"/>
      <c r="LOZ4" s="175"/>
      <c r="LPA4" s="175"/>
      <c r="LPB4" s="175"/>
      <c r="LPC4" s="175"/>
      <c r="LPD4" s="175"/>
      <c r="LPE4" s="175"/>
      <c r="LPF4" s="175"/>
      <c r="LPG4" s="175"/>
      <c r="LPH4" s="175"/>
      <c r="LPI4" s="175"/>
      <c r="LPJ4" s="175"/>
      <c r="LPK4" s="175"/>
      <c r="LPL4" s="175"/>
      <c r="LPM4" s="175"/>
      <c r="LPN4" s="175"/>
      <c r="LPO4" s="175"/>
      <c r="LPP4" s="175"/>
      <c r="LPQ4" s="175"/>
      <c r="LPR4" s="175"/>
      <c r="LPS4" s="175"/>
      <c r="LPT4" s="175"/>
      <c r="LPU4" s="175"/>
      <c r="LPV4" s="175"/>
      <c r="LPW4" s="175"/>
      <c r="LPX4" s="175"/>
      <c r="LPY4" s="175"/>
      <c r="LPZ4" s="175"/>
      <c r="LQA4" s="175"/>
      <c r="LQB4" s="175"/>
      <c r="LQC4" s="175"/>
      <c r="LQD4" s="175"/>
      <c r="LQE4" s="175"/>
      <c r="LQF4" s="175"/>
      <c r="LQG4" s="175"/>
      <c r="LQH4" s="175"/>
      <c r="LQI4" s="175"/>
      <c r="LQJ4" s="175"/>
      <c r="LQK4" s="175"/>
      <c r="LQL4" s="175"/>
      <c r="LQM4" s="175"/>
      <c r="LQN4" s="175"/>
      <c r="LQO4" s="175"/>
      <c r="LQP4" s="175"/>
      <c r="LQQ4" s="175"/>
      <c r="LQR4" s="175"/>
      <c r="LQS4" s="175"/>
      <c r="LQT4" s="175"/>
      <c r="LQU4" s="175"/>
      <c r="LQV4" s="175"/>
      <c r="LQW4" s="175"/>
      <c r="LQX4" s="175"/>
      <c r="LQY4" s="175"/>
      <c r="LQZ4" s="175"/>
      <c r="LRA4" s="175"/>
      <c r="LRB4" s="175"/>
      <c r="LRC4" s="175"/>
      <c r="LRD4" s="175"/>
      <c r="LRE4" s="175"/>
      <c r="LRF4" s="175"/>
      <c r="LRG4" s="175"/>
      <c r="LRH4" s="175"/>
      <c r="LRI4" s="175"/>
      <c r="LRJ4" s="175"/>
      <c r="LRK4" s="175"/>
      <c r="LRL4" s="175"/>
      <c r="LRM4" s="175"/>
      <c r="LRN4" s="175"/>
      <c r="LRO4" s="175"/>
      <c r="LRP4" s="175"/>
      <c r="LRQ4" s="175"/>
      <c r="LRR4" s="175"/>
      <c r="LRS4" s="175"/>
      <c r="LRT4" s="175"/>
      <c r="LRU4" s="175"/>
      <c r="LRV4" s="175"/>
      <c r="LRW4" s="175"/>
      <c r="LRX4" s="175"/>
      <c r="LRY4" s="175"/>
      <c r="LRZ4" s="175"/>
      <c r="LSA4" s="175"/>
      <c r="LSB4" s="175"/>
      <c r="LSC4" s="175"/>
      <c r="LSD4" s="175"/>
      <c r="LSE4" s="175"/>
      <c r="LSF4" s="175"/>
      <c r="LSG4" s="175"/>
      <c r="LSH4" s="175"/>
      <c r="LSI4" s="175"/>
      <c r="LSJ4" s="175"/>
      <c r="LSK4" s="175"/>
      <c r="LSL4" s="175"/>
      <c r="LSM4" s="175"/>
      <c r="LSN4" s="175"/>
      <c r="LSO4" s="175"/>
      <c r="LSP4" s="175"/>
      <c r="LSQ4" s="175"/>
      <c r="LSR4" s="175"/>
      <c r="LSS4" s="175"/>
      <c r="LST4" s="175"/>
      <c r="LSU4" s="175"/>
      <c r="LSV4" s="175"/>
      <c r="LSW4" s="175"/>
      <c r="LSX4" s="175"/>
      <c r="LSY4" s="175"/>
      <c r="LSZ4" s="175"/>
      <c r="LTA4" s="175"/>
      <c r="LTB4" s="175"/>
      <c r="LTC4" s="175"/>
      <c r="LTD4" s="175"/>
      <c r="LTE4" s="175"/>
      <c r="LTF4" s="175"/>
      <c r="LTG4" s="175"/>
      <c r="LTH4" s="175"/>
      <c r="LTI4" s="175"/>
      <c r="LTJ4" s="175"/>
      <c r="LTK4" s="175"/>
      <c r="LTL4" s="175"/>
      <c r="LTM4" s="175"/>
      <c r="LTN4" s="175"/>
      <c r="LTO4" s="175"/>
      <c r="LTP4" s="175"/>
      <c r="LTQ4" s="175"/>
      <c r="LTR4" s="175"/>
      <c r="LTS4" s="175"/>
      <c r="LTT4" s="175"/>
      <c r="LTU4" s="175"/>
      <c r="LTV4" s="175"/>
      <c r="LTW4" s="175"/>
      <c r="LTX4" s="175"/>
      <c r="LTY4" s="175"/>
      <c r="LTZ4" s="175"/>
      <c r="LUA4" s="175"/>
      <c r="LUB4" s="175"/>
      <c r="LUC4" s="175"/>
      <c r="LUD4" s="175"/>
      <c r="LUE4" s="175"/>
      <c r="LUF4" s="175"/>
      <c r="LUG4" s="175"/>
      <c r="LUH4" s="175"/>
      <c r="LUI4" s="175"/>
      <c r="LUJ4" s="175"/>
      <c r="LUK4" s="175"/>
      <c r="LUL4" s="175"/>
      <c r="LUM4" s="175"/>
      <c r="LUN4" s="175"/>
      <c r="LUO4" s="175"/>
      <c r="LUP4" s="175"/>
      <c r="LUQ4" s="175"/>
      <c r="LUR4" s="175"/>
      <c r="LUS4" s="175"/>
      <c r="LUT4" s="175"/>
      <c r="LUU4" s="175"/>
      <c r="LUV4" s="175"/>
      <c r="LUW4" s="175"/>
      <c r="LUX4" s="175"/>
      <c r="LUY4" s="175"/>
      <c r="LUZ4" s="175"/>
      <c r="LVA4" s="175"/>
      <c r="LVB4" s="175"/>
      <c r="LVC4" s="175"/>
      <c r="LVD4" s="175"/>
      <c r="LVE4" s="175"/>
      <c r="LVF4" s="175"/>
      <c r="LVG4" s="175"/>
      <c r="LVH4" s="175"/>
      <c r="LVI4" s="175"/>
      <c r="LVJ4" s="175"/>
      <c r="LVK4" s="175"/>
      <c r="LVL4" s="175"/>
      <c r="LVM4" s="175"/>
      <c r="LVN4" s="175"/>
      <c r="LVO4" s="175"/>
      <c r="LVP4" s="175"/>
      <c r="LVQ4" s="175"/>
      <c r="LVR4" s="175"/>
      <c r="LVS4" s="175"/>
      <c r="LVT4" s="175"/>
      <c r="LVU4" s="175"/>
      <c r="LVV4" s="175"/>
      <c r="LVW4" s="175"/>
      <c r="LVX4" s="175"/>
      <c r="LVY4" s="175"/>
      <c r="LVZ4" s="175"/>
      <c r="LWA4" s="175"/>
      <c r="LWB4" s="175"/>
      <c r="LWC4" s="175"/>
      <c r="LWD4" s="175"/>
      <c r="LWE4" s="175"/>
      <c r="LWF4" s="175"/>
      <c r="LWG4" s="175"/>
      <c r="LWH4" s="175"/>
      <c r="LWI4" s="175"/>
      <c r="LWJ4" s="175"/>
      <c r="LWK4" s="175"/>
      <c r="LWL4" s="175"/>
      <c r="LWM4" s="175"/>
      <c r="LWN4" s="175"/>
      <c r="LWO4" s="175"/>
      <c r="LWP4" s="175"/>
      <c r="LWQ4" s="175"/>
      <c r="LWR4" s="175"/>
      <c r="LWS4" s="175"/>
      <c r="LWT4" s="175"/>
      <c r="LWU4" s="175"/>
      <c r="LWV4" s="175"/>
      <c r="LWW4" s="175"/>
      <c r="LWX4" s="175"/>
      <c r="LWY4" s="175"/>
      <c r="LWZ4" s="175"/>
      <c r="LXA4" s="175"/>
      <c r="LXB4" s="175"/>
      <c r="LXC4" s="175"/>
      <c r="LXD4" s="175"/>
      <c r="LXE4" s="175"/>
      <c r="LXF4" s="175"/>
      <c r="LXG4" s="175"/>
      <c r="LXH4" s="175"/>
      <c r="LXI4" s="175"/>
      <c r="LXJ4" s="175"/>
      <c r="LXK4" s="175"/>
      <c r="LXL4" s="175"/>
      <c r="LXM4" s="175"/>
      <c r="LXN4" s="175"/>
      <c r="LXO4" s="175"/>
      <c r="LXP4" s="175"/>
      <c r="LXQ4" s="175"/>
      <c r="LXR4" s="175"/>
      <c r="LXS4" s="175"/>
      <c r="LXT4" s="175"/>
      <c r="LXU4" s="175"/>
      <c r="LXV4" s="175"/>
      <c r="LXW4" s="175"/>
      <c r="LXX4" s="175"/>
      <c r="LXY4" s="175"/>
      <c r="LXZ4" s="175"/>
      <c r="LYA4" s="175"/>
      <c r="LYB4" s="175"/>
      <c r="LYC4" s="175"/>
      <c r="LYD4" s="175"/>
      <c r="LYE4" s="175"/>
      <c r="LYF4" s="175"/>
      <c r="LYG4" s="175"/>
      <c r="LYH4" s="175"/>
      <c r="LYI4" s="175"/>
      <c r="LYJ4" s="175"/>
      <c r="LYK4" s="175"/>
      <c r="LYL4" s="175"/>
      <c r="LYM4" s="175"/>
      <c r="LYN4" s="175"/>
      <c r="LYO4" s="175"/>
      <c r="LYP4" s="175"/>
      <c r="LYQ4" s="175"/>
      <c r="LYR4" s="175"/>
      <c r="LYS4" s="175"/>
      <c r="LYT4" s="175"/>
      <c r="LYU4" s="175"/>
      <c r="LYV4" s="175"/>
      <c r="LYW4" s="175"/>
      <c r="LYX4" s="175"/>
      <c r="LYY4" s="175"/>
      <c r="LYZ4" s="175"/>
      <c r="LZA4" s="175"/>
      <c r="LZB4" s="175"/>
      <c r="LZC4" s="175"/>
      <c r="LZD4" s="175"/>
      <c r="LZE4" s="175"/>
      <c r="LZF4" s="175"/>
      <c r="LZG4" s="175"/>
      <c r="LZH4" s="175"/>
      <c r="LZI4" s="175"/>
      <c r="LZJ4" s="175"/>
      <c r="LZK4" s="175"/>
      <c r="LZL4" s="175"/>
      <c r="LZM4" s="175"/>
      <c r="LZN4" s="175"/>
      <c r="LZO4" s="175"/>
      <c r="LZP4" s="175"/>
      <c r="LZQ4" s="175"/>
      <c r="LZR4" s="175"/>
      <c r="LZS4" s="175"/>
      <c r="LZT4" s="175"/>
      <c r="LZU4" s="175"/>
      <c r="LZV4" s="175"/>
      <c r="LZW4" s="175"/>
      <c r="LZX4" s="175"/>
      <c r="LZY4" s="175"/>
      <c r="LZZ4" s="175"/>
      <c r="MAA4" s="175"/>
      <c r="MAB4" s="175"/>
      <c r="MAC4" s="175"/>
      <c r="MAD4" s="175"/>
      <c r="MAE4" s="175"/>
      <c r="MAF4" s="175"/>
      <c r="MAG4" s="175"/>
      <c r="MAH4" s="175"/>
      <c r="MAI4" s="175"/>
      <c r="MAJ4" s="175"/>
      <c r="MAK4" s="175"/>
      <c r="MAL4" s="175"/>
      <c r="MAM4" s="175"/>
      <c r="MAN4" s="175"/>
      <c r="MAO4" s="175"/>
      <c r="MAP4" s="175"/>
      <c r="MAQ4" s="175"/>
      <c r="MAR4" s="175"/>
      <c r="MAS4" s="175"/>
      <c r="MAT4" s="175"/>
      <c r="MAU4" s="175"/>
      <c r="MAV4" s="175"/>
      <c r="MAW4" s="175"/>
      <c r="MAX4" s="175"/>
      <c r="MAY4" s="175"/>
      <c r="MAZ4" s="175"/>
      <c r="MBA4" s="175"/>
      <c r="MBB4" s="175"/>
      <c r="MBC4" s="175"/>
      <c r="MBD4" s="175"/>
      <c r="MBE4" s="175"/>
      <c r="MBF4" s="175"/>
      <c r="MBG4" s="175"/>
      <c r="MBH4" s="175"/>
      <c r="MBI4" s="175"/>
      <c r="MBJ4" s="175"/>
      <c r="MBK4" s="175"/>
      <c r="MBL4" s="175"/>
      <c r="MBM4" s="175"/>
      <c r="MBN4" s="175"/>
      <c r="MBO4" s="175"/>
      <c r="MBP4" s="175"/>
      <c r="MBQ4" s="175"/>
      <c r="MBR4" s="175"/>
      <c r="MBS4" s="175"/>
      <c r="MBT4" s="175"/>
      <c r="MBU4" s="175"/>
      <c r="MBV4" s="175"/>
      <c r="MBW4" s="175"/>
      <c r="MBX4" s="175"/>
      <c r="MBY4" s="175"/>
      <c r="MBZ4" s="175"/>
      <c r="MCA4" s="175"/>
      <c r="MCB4" s="175"/>
      <c r="MCC4" s="175"/>
      <c r="MCD4" s="175"/>
      <c r="MCE4" s="175"/>
      <c r="MCF4" s="175"/>
      <c r="MCG4" s="175"/>
      <c r="MCH4" s="175"/>
      <c r="MCI4" s="175"/>
      <c r="MCJ4" s="175"/>
      <c r="MCK4" s="175"/>
      <c r="MCL4" s="175"/>
      <c r="MCM4" s="175"/>
      <c r="MCN4" s="175"/>
      <c r="MCO4" s="175"/>
      <c r="MCP4" s="175"/>
      <c r="MCQ4" s="175"/>
      <c r="MCR4" s="175"/>
      <c r="MCS4" s="175"/>
      <c r="MCT4" s="175"/>
      <c r="MCU4" s="175"/>
      <c r="MCV4" s="175"/>
      <c r="MCW4" s="175"/>
      <c r="MCX4" s="175"/>
      <c r="MCY4" s="175"/>
      <c r="MCZ4" s="175"/>
      <c r="MDA4" s="175"/>
      <c r="MDB4" s="175"/>
      <c r="MDC4" s="175"/>
      <c r="MDD4" s="175"/>
      <c r="MDE4" s="175"/>
      <c r="MDF4" s="175"/>
      <c r="MDG4" s="175"/>
      <c r="MDH4" s="175"/>
      <c r="MDI4" s="175"/>
      <c r="MDJ4" s="175"/>
      <c r="MDK4" s="175"/>
      <c r="MDL4" s="175"/>
      <c r="MDM4" s="175"/>
      <c r="MDN4" s="175"/>
      <c r="MDO4" s="175"/>
      <c r="MDP4" s="175"/>
      <c r="MDQ4" s="175"/>
      <c r="MDR4" s="175"/>
      <c r="MDS4" s="175"/>
      <c r="MDT4" s="175"/>
      <c r="MDU4" s="175"/>
      <c r="MDV4" s="175"/>
      <c r="MDW4" s="175"/>
      <c r="MDX4" s="175"/>
      <c r="MDY4" s="175"/>
      <c r="MDZ4" s="175"/>
      <c r="MEA4" s="175"/>
      <c r="MEB4" s="175"/>
      <c r="MEC4" s="175"/>
      <c r="MED4" s="175"/>
      <c r="MEE4" s="175"/>
      <c r="MEF4" s="175"/>
      <c r="MEG4" s="175"/>
      <c r="MEH4" s="175"/>
      <c r="MEI4" s="175"/>
      <c r="MEJ4" s="175"/>
      <c r="MEK4" s="175"/>
      <c r="MEL4" s="175"/>
      <c r="MEM4" s="175"/>
      <c r="MEN4" s="175"/>
      <c r="MEO4" s="175"/>
      <c r="MEP4" s="175"/>
      <c r="MEQ4" s="175"/>
      <c r="MER4" s="175"/>
      <c r="MES4" s="175"/>
      <c r="MET4" s="175"/>
      <c r="MEU4" s="175"/>
      <c r="MEV4" s="175"/>
      <c r="MEW4" s="175"/>
      <c r="MEX4" s="175"/>
      <c r="MEY4" s="175"/>
      <c r="MEZ4" s="175"/>
      <c r="MFA4" s="175"/>
      <c r="MFB4" s="175"/>
      <c r="MFC4" s="175"/>
      <c r="MFD4" s="175"/>
      <c r="MFE4" s="175"/>
      <c r="MFF4" s="175"/>
      <c r="MFG4" s="175"/>
      <c r="MFH4" s="175"/>
      <c r="MFI4" s="175"/>
      <c r="MFJ4" s="175"/>
      <c r="MFK4" s="175"/>
      <c r="MFL4" s="175"/>
      <c r="MFM4" s="175"/>
      <c r="MFN4" s="175"/>
      <c r="MFO4" s="175"/>
      <c r="MFP4" s="175"/>
      <c r="MFQ4" s="175"/>
      <c r="MFR4" s="175"/>
      <c r="MFS4" s="175"/>
      <c r="MFT4" s="175"/>
      <c r="MFU4" s="175"/>
      <c r="MFV4" s="175"/>
      <c r="MFW4" s="175"/>
      <c r="MFX4" s="175"/>
      <c r="MFY4" s="175"/>
      <c r="MFZ4" s="175"/>
      <c r="MGA4" s="175"/>
      <c r="MGB4" s="175"/>
      <c r="MGC4" s="175"/>
      <c r="MGD4" s="175"/>
      <c r="MGE4" s="175"/>
      <c r="MGF4" s="175"/>
      <c r="MGG4" s="175"/>
      <c r="MGH4" s="175"/>
      <c r="MGI4" s="175"/>
      <c r="MGJ4" s="175"/>
      <c r="MGK4" s="175"/>
      <c r="MGL4" s="175"/>
      <c r="MGM4" s="175"/>
      <c r="MGN4" s="175"/>
      <c r="MGO4" s="175"/>
      <c r="MGP4" s="175"/>
      <c r="MGQ4" s="175"/>
      <c r="MGR4" s="175"/>
      <c r="MGS4" s="175"/>
      <c r="MGT4" s="175"/>
      <c r="MGU4" s="175"/>
      <c r="MGV4" s="175"/>
      <c r="MGW4" s="175"/>
      <c r="MGX4" s="175"/>
      <c r="MGY4" s="175"/>
      <c r="MGZ4" s="175"/>
      <c r="MHA4" s="175"/>
      <c r="MHB4" s="175"/>
      <c r="MHC4" s="175"/>
      <c r="MHD4" s="175"/>
      <c r="MHE4" s="175"/>
      <c r="MHF4" s="175"/>
      <c r="MHG4" s="175"/>
      <c r="MHH4" s="175"/>
      <c r="MHI4" s="175"/>
      <c r="MHJ4" s="175"/>
      <c r="MHK4" s="175"/>
      <c r="MHL4" s="175"/>
      <c r="MHM4" s="175"/>
      <c r="MHN4" s="175"/>
      <c r="MHO4" s="175"/>
      <c r="MHP4" s="175"/>
      <c r="MHQ4" s="175"/>
      <c r="MHR4" s="175"/>
      <c r="MHS4" s="175"/>
      <c r="MHT4" s="175"/>
      <c r="MHU4" s="175"/>
      <c r="MHV4" s="175"/>
      <c r="MHW4" s="175"/>
      <c r="MHX4" s="175"/>
      <c r="MHY4" s="175"/>
      <c r="MHZ4" s="175"/>
      <c r="MIA4" s="175"/>
      <c r="MIB4" s="175"/>
      <c r="MIC4" s="175"/>
      <c r="MID4" s="175"/>
      <c r="MIE4" s="175"/>
      <c r="MIF4" s="175"/>
      <c r="MIG4" s="175"/>
      <c r="MIH4" s="175"/>
      <c r="MII4" s="175"/>
      <c r="MIJ4" s="175"/>
      <c r="MIK4" s="175"/>
      <c r="MIL4" s="175"/>
      <c r="MIM4" s="175"/>
      <c r="MIN4" s="175"/>
      <c r="MIO4" s="175"/>
      <c r="MIP4" s="175"/>
      <c r="MIQ4" s="175"/>
      <c r="MIR4" s="175"/>
      <c r="MIS4" s="175"/>
      <c r="MIT4" s="175"/>
      <c r="MIU4" s="175"/>
      <c r="MIV4" s="175"/>
      <c r="MIW4" s="175"/>
      <c r="MIX4" s="175"/>
      <c r="MIY4" s="175"/>
      <c r="MIZ4" s="175"/>
      <c r="MJA4" s="175"/>
      <c r="MJB4" s="175"/>
      <c r="MJC4" s="175"/>
      <c r="MJD4" s="175"/>
      <c r="MJE4" s="175"/>
      <c r="MJF4" s="175"/>
      <c r="MJG4" s="175"/>
      <c r="MJH4" s="175"/>
      <c r="MJI4" s="175"/>
      <c r="MJJ4" s="175"/>
      <c r="MJK4" s="175"/>
      <c r="MJL4" s="175"/>
      <c r="MJM4" s="175"/>
      <c r="MJN4" s="175"/>
      <c r="MJO4" s="175"/>
      <c r="MJP4" s="175"/>
      <c r="MJQ4" s="175"/>
      <c r="MJR4" s="175"/>
      <c r="MJS4" s="175"/>
      <c r="MJT4" s="175"/>
      <c r="MJU4" s="175"/>
      <c r="MJV4" s="175"/>
      <c r="MJW4" s="175"/>
      <c r="MJX4" s="175"/>
      <c r="MJY4" s="175"/>
      <c r="MJZ4" s="175"/>
      <c r="MKA4" s="175"/>
      <c r="MKB4" s="175"/>
      <c r="MKC4" s="175"/>
      <c r="MKD4" s="175"/>
      <c r="MKE4" s="175"/>
      <c r="MKF4" s="175"/>
      <c r="MKG4" s="175"/>
      <c r="MKH4" s="175"/>
      <c r="MKI4" s="175"/>
      <c r="MKJ4" s="175"/>
      <c r="MKK4" s="175"/>
      <c r="MKL4" s="175"/>
      <c r="MKM4" s="175"/>
      <c r="MKN4" s="175"/>
      <c r="MKO4" s="175"/>
      <c r="MKP4" s="175"/>
      <c r="MKQ4" s="175"/>
      <c r="MKR4" s="175"/>
      <c r="MKS4" s="175"/>
      <c r="MKT4" s="175"/>
      <c r="MKU4" s="175"/>
      <c r="MKV4" s="175"/>
      <c r="MKW4" s="175"/>
      <c r="MKX4" s="175"/>
      <c r="MKY4" s="175"/>
      <c r="MKZ4" s="175"/>
      <c r="MLA4" s="175"/>
      <c r="MLB4" s="175"/>
      <c r="MLC4" s="175"/>
      <c r="MLD4" s="175"/>
      <c r="MLE4" s="175"/>
      <c r="MLF4" s="175"/>
      <c r="MLG4" s="175"/>
      <c r="MLH4" s="175"/>
      <c r="MLI4" s="175"/>
      <c r="MLJ4" s="175"/>
      <c r="MLK4" s="175"/>
      <c r="MLL4" s="175"/>
      <c r="MLM4" s="175"/>
      <c r="MLN4" s="175"/>
      <c r="MLO4" s="175"/>
      <c r="MLP4" s="175"/>
      <c r="MLQ4" s="175"/>
      <c r="MLR4" s="175"/>
      <c r="MLS4" s="175"/>
      <c r="MLT4" s="175"/>
      <c r="MLU4" s="175"/>
      <c r="MLV4" s="175"/>
      <c r="MLW4" s="175"/>
      <c r="MLX4" s="175"/>
      <c r="MLY4" s="175"/>
      <c r="MLZ4" s="175"/>
      <c r="MMA4" s="175"/>
      <c r="MMB4" s="175"/>
      <c r="MMC4" s="175"/>
      <c r="MMD4" s="175"/>
      <c r="MME4" s="175"/>
      <c r="MMF4" s="175"/>
      <c r="MMG4" s="175"/>
      <c r="MMH4" s="175"/>
      <c r="MMI4" s="175"/>
      <c r="MMJ4" s="175"/>
      <c r="MMK4" s="175"/>
      <c r="MML4" s="175"/>
      <c r="MMM4" s="175"/>
      <c r="MMN4" s="175"/>
      <c r="MMO4" s="175"/>
      <c r="MMP4" s="175"/>
      <c r="MMQ4" s="175"/>
      <c r="MMR4" s="175"/>
      <c r="MMS4" s="175"/>
      <c r="MMT4" s="175"/>
      <c r="MMU4" s="175"/>
      <c r="MMV4" s="175"/>
      <c r="MMW4" s="175"/>
      <c r="MMX4" s="175"/>
      <c r="MMY4" s="175"/>
      <c r="MMZ4" s="175"/>
      <c r="MNA4" s="175"/>
      <c r="MNB4" s="175"/>
      <c r="MNC4" s="175"/>
      <c r="MND4" s="175"/>
      <c r="MNE4" s="175"/>
      <c r="MNF4" s="175"/>
      <c r="MNG4" s="175"/>
      <c r="MNH4" s="175"/>
      <c r="MNI4" s="175"/>
      <c r="MNJ4" s="175"/>
      <c r="MNK4" s="175"/>
      <c r="MNL4" s="175"/>
      <c r="MNM4" s="175"/>
      <c r="MNN4" s="175"/>
      <c r="MNO4" s="175"/>
      <c r="MNP4" s="175"/>
      <c r="MNQ4" s="175"/>
      <c r="MNR4" s="175"/>
      <c r="MNS4" s="175"/>
      <c r="MNT4" s="175"/>
      <c r="MNU4" s="175"/>
      <c r="MNV4" s="175"/>
      <c r="MNW4" s="175"/>
      <c r="MNX4" s="175"/>
      <c r="MNY4" s="175"/>
      <c r="MNZ4" s="175"/>
      <c r="MOA4" s="175"/>
      <c r="MOB4" s="175"/>
      <c r="MOC4" s="175"/>
      <c r="MOD4" s="175"/>
      <c r="MOE4" s="175"/>
      <c r="MOF4" s="175"/>
      <c r="MOG4" s="175"/>
      <c r="MOH4" s="175"/>
      <c r="MOI4" s="175"/>
      <c r="MOJ4" s="175"/>
      <c r="MOK4" s="175"/>
      <c r="MOL4" s="175"/>
      <c r="MOM4" s="175"/>
      <c r="MON4" s="175"/>
      <c r="MOO4" s="175"/>
      <c r="MOP4" s="175"/>
      <c r="MOQ4" s="175"/>
      <c r="MOR4" s="175"/>
      <c r="MOS4" s="175"/>
      <c r="MOT4" s="175"/>
      <c r="MOU4" s="175"/>
      <c r="MOV4" s="175"/>
      <c r="MOW4" s="175"/>
      <c r="MOX4" s="175"/>
      <c r="MOY4" s="175"/>
      <c r="MOZ4" s="175"/>
      <c r="MPA4" s="175"/>
      <c r="MPB4" s="175"/>
      <c r="MPC4" s="175"/>
      <c r="MPD4" s="175"/>
      <c r="MPE4" s="175"/>
      <c r="MPF4" s="175"/>
      <c r="MPG4" s="175"/>
      <c r="MPH4" s="175"/>
      <c r="MPI4" s="175"/>
      <c r="MPJ4" s="175"/>
      <c r="MPK4" s="175"/>
      <c r="MPL4" s="175"/>
      <c r="MPM4" s="175"/>
      <c r="MPN4" s="175"/>
      <c r="MPO4" s="175"/>
      <c r="MPP4" s="175"/>
      <c r="MPQ4" s="175"/>
      <c r="MPR4" s="175"/>
      <c r="MPS4" s="175"/>
      <c r="MPT4" s="175"/>
      <c r="MPU4" s="175"/>
      <c r="MPV4" s="175"/>
      <c r="MPW4" s="175"/>
      <c r="MPX4" s="175"/>
      <c r="MPY4" s="175"/>
      <c r="MPZ4" s="175"/>
      <c r="MQA4" s="175"/>
      <c r="MQB4" s="175"/>
      <c r="MQC4" s="175"/>
      <c r="MQD4" s="175"/>
      <c r="MQE4" s="175"/>
      <c r="MQF4" s="175"/>
      <c r="MQG4" s="175"/>
      <c r="MQH4" s="175"/>
      <c r="MQI4" s="175"/>
      <c r="MQJ4" s="175"/>
      <c r="MQK4" s="175"/>
      <c r="MQL4" s="175"/>
      <c r="MQM4" s="175"/>
      <c r="MQN4" s="175"/>
      <c r="MQO4" s="175"/>
      <c r="MQP4" s="175"/>
      <c r="MQQ4" s="175"/>
      <c r="MQR4" s="175"/>
      <c r="MQS4" s="175"/>
      <c r="MQT4" s="175"/>
      <c r="MQU4" s="175"/>
      <c r="MQV4" s="175"/>
      <c r="MQW4" s="175"/>
      <c r="MQX4" s="175"/>
      <c r="MQY4" s="175"/>
      <c r="MQZ4" s="175"/>
      <c r="MRA4" s="175"/>
      <c r="MRB4" s="175"/>
      <c r="MRC4" s="175"/>
      <c r="MRD4" s="175"/>
      <c r="MRE4" s="175"/>
      <c r="MRF4" s="175"/>
      <c r="MRG4" s="175"/>
      <c r="MRH4" s="175"/>
      <c r="MRI4" s="175"/>
      <c r="MRJ4" s="175"/>
      <c r="MRK4" s="175"/>
      <c r="MRL4" s="175"/>
      <c r="MRM4" s="175"/>
      <c r="MRN4" s="175"/>
      <c r="MRO4" s="175"/>
      <c r="MRP4" s="175"/>
      <c r="MRQ4" s="175"/>
      <c r="MRR4" s="175"/>
      <c r="MRS4" s="175"/>
      <c r="MRT4" s="175"/>
      <c r="MRU4" s="175"/>
      <c r="MRV4" s="175"/>
      <c r="MRW4" s="175"/>
      <c r="MRX4" s="175"/>
      <c r="MRY4" s="175"/>
      <c r="MRZ4" s="175"/>
      <c r="MSA4" s="175"/>
      <c r="MSB4" s="175"/>
      <c r="MSC4" s="175"/>
      <c r="MSD4" s="175"/>
      <c r="MSE4" s="175"/>
      <c r="MSF4" s="175"/>
      <c r="MSG4" s="175"/>
      <c r="MSH4" s="175"/>
      <c r="MSI4" s="175"/>
      <c r="MSJ4" s="175"/>
      <c r="MSK4" s="175"/>
      <c r="MSL4" s="175"/>
      <c r="MSM4" s="175"/>
      <c r="MSN4" s="175"/>
      <c r="MSO4" s="175"/>
      <c r="MSP4" s="175"/>
      <c r="MSQ4" s="175"/>
      <c r="MSR4" s="175"/>
      <c r="MSS4" s="175"/>
      <c r="MST4" s="175"/>
      <c r="MSU4" s="175"/>
      <c r="MSV4" s="175"/>
      <c r="MSW4" s="175"/>
      <c r="MSX4" s="175"/>
      <c r="MSY4" s="175"/>
      <c r="MSZ4" s="175"/>
      <c r="MTA4" s="175"/>
      <c r="MTB4" s="175"/>
      <c r="MTC4" s="175"/>
      <c r="MTD4" s="175"/>
      <c r="MTE4" s="175"/>
      <c r="MTF4" s="175"/>
      <c r="MTG4" s="175"/>
      <c r="MTH4" s="175"/>
      <c r="MTI4" s="175"/>
      <c r="MTJ4" s="175"/>
      <c r="MTK4" s="175"/>
      <c r="MTL4" s="175"/>
      <c r="MTM4" s="175"/>
      <c r="MTN4" s="175"/>
      <c r="MTO4" s="175"/>
      <c r="MTP4" s="175"/>
      <c r="MTQ4" s="175"/>
      <c r="MTR4" s="175"/>
      <c r="MTS4" s="175"/>
      <c r="MTT4" s="175"/>
      <c r="MTU4" s="175"/>
      <c r="MTV4" s="175"/>
      <c r="MTW4" s="175"/>
      <c r="MTX4" s="175"/>
      <c r="MTY4" s="175"/>
      <c r="MTZ4" s="175"/>
      <c r="MUA4" s="175"/>
      <c r="MUB4" s="175"/>
      <c r="MUC4" s="175"/>
      <c r="MUD4" s="175"/>
      <c r="MUE4" s="175"/>
      <c r="MUF4" s="175"/>
      <c r="MUG4" s="175"/>
      <c r="MUH4" s="175"/>
      <c r="MUI4" s="175"/>
      <c r="MUJ4" s="175"/>
      <c r="MUK4" s="175"/>
      <c r="MUL4" s="175"/>
      <c r="MUM4" s="175"/>
      <c r="MUN4" s="175"/>
      <c r="MUO4" s="175"/>
      <c r="MUP4" s="175"/>
      <c r="MUQ4" s="175"/>
      <c r="MUR4" s="175"/>
      <c r="MUS4" s="175"/>
      <c r="MUT4" s="175"/>
      <c r="MUU4" s="175"/>
      <c r="MUV4" s="175"/>
      <c r="MUW4" s="175"/>
      <c r="MUX4" s="175"/>
      <c r="MUY4" s="175"/>
      <c r="MUZ4" s="175"/>
      <c r="MVA4" s="175"/>
      <c r="MVB4" s="175"/>
      <c r="MVC4" s="175"/>
      <c r="MVD4" s="175"/>
      <c r="MVE4" s="175"/>
      <c r="MVF4" s="175"/>
      <c r="MVG4" s="175"/>
      <c r="MVH4" s="175"/>
      <c r="MVI4" s="175"/>
      <c r="MVJ4" s="175"/>
      <c r="MVK4" s="175"/>
      <c r="MVL4" s="175"/>
      <c r="MVM4" s="175"/>
      <c r="MVN4" s="175"/>
      <c r="MVO4" s="175"/>
      <c r="MVP4" s="175"/>
      <c r="MVQ4" s="175"/>
      <c r="MVR4" s="175"/>
      <c r="MVS4" s="175"/>
      <c r="MVT4" s="175"/>
      <c r="MVU4" s="175"/>
      <c r="MVV4" s="175"/>
      <c r="MVW4" s="175"/>
      <c r="MVX4" s="175"/>
      <c r="MVY4" s="175"/>
      <c r="MVZ4" s="175"/>
      <c r="MWA4" s="175"/>
      <c r="MWB4" s="175"/>
      <c r="MWC4" s="175"/>
      <c r="MWD4" s="175"/>
      <c r="MWE4" s="175"/>
      <c r="MWF4" s="175"/>
      <c r="MWG4" s="175"/>
      <c r="MWH4" s="175"/>
      <c r="MWI4" s="175"/>
      <c r="MWJ4" s="175"/>
      <c r="MWK4" s="175"/>
      <c r="MWL4" s="175"/>
      <c r="MWM4" s="175"/>
      <c r="MWN4" s="175"/>
      <c r="MWO4" s="175"/>
      <c r="MWP4" s="175"/>
      <c r="MWQ4" s="175"/>
      <c r="MWR4" s="175"/>
      <c r="MWS4" s="175"/>
      <c r="MWT4" s="175"/>
      <c r="MWU4" s="175"/>
      <c r="MWV4" s="175"/>
      <c r="MWW4" s="175"/>
      <c r="MWX4" s="175"/>
      <c r="MWY4" s="175"/>
      <c r="MWZ4" s="175"/>
      <c r="MXA4" s="175"/>
      <c r="MXB4" s="175"/>
      <c r="MXC4" s="175"/>
      <c r="MXD4" s="175"/>
      <c r="MXE4" s="175"/>
      <c r="MXF4" s="175"/>
      <c r="MXG4" s="175"/>
      <c r="MXH4" s="175"/>
      <c r="MXI4" s="175"/>
      <c r="MXJ4" s="175"/>
      <c r="MXK4" s="175"/>
      <c r="MXL4" s="175"/>
      <c r="MXM4" s="175"/>
      <c r="MXN4" s="175"/>
      <c r="MXO4" s="175"/>
      <c r="MXP4" s="175"/>
      <c r="MXQ4" s="175"/>
      <c r="MXR4" s="175"/>
      <c r="MXS4" s="175"/>
      <c r="MXT4" s="175"/>
      <c r="MXU4" s="175"/>
      <c r="MXV4" s="175"/>
      <c r="MXW4" s="175"/>
      <c r="MXX4" s="175"/>
      <c r="MXY4" s="175"/>
      <c r="MXZ4" s="175"/>
      <c r="MYA4" s="175"/>
      <c r="MYB4" s="175"/>
      <c r="MYC4" s="175"/>
      <c r="MYD4" s="175"/>
      <c r="MYE4" s="175"/>
      <c r="MYF4" s="175"/>
      <c r="MYG4" s="175"/>
      <c r="MYH4" s="175"/>
      <c r="MYI4" s="175"/>
      <c r="MYJ4" s="175"/>
      <c r="MYK4" s="175"/>
      <c r="MYL4" s="175"/>
      <c r="MYM4" s="175"/>
      <c r="MYN4" s="175"/>
      <c r="MYO4" s="175"/>
      <c r="MYP4" s="175"/>
      <c r="MYQ4" s="175"/>
      <c r="MYR4" s="175"/>
      <c r="MYS4" s="175"/>
      <c r="MYT4" s="175"/>
      <c r="MYU4" s="175"/>
      <c r="MYV4" s="175"/>
      <c r="MYW4" s="175"/>
      <c r="MYX4" s="175"/>
      <c r="MYY4" s="175"/>
      <c r="MYZ4" s="175"/>
      <c r="MZA4" s="175"/>
      <c r="MZB4" s="175"/>
      <c r="MZC4" s="175"/>
      <c r="MZD4" s="175"/>
      <c r="MZE4" s="175"/>
      <c r="MZF4" s="175"/>
      <c r="MZG4" s="175"/>
      <c r="MZH4" s="175"/>
      <c r="MZI4" s="175"/>
      <c r="MZJ4" s="175"/>
      <c r="MZK4" s="175"/>
      <c r="MZL4" s="175"/>
      <c r="MZM4" s="175"/>
      <c r="MZN4" s="175"/>
      <c r="MZO4" s="175"/>
      <c r="MZP4" s="175"/>
      <c r="MZQ4" s="175"/>
      <c r="MZR4" s="175"/>
      <c r="MZS4" s="175"/>
      <c r="MZT4" s="175"/>
      <c r="MZU4" s="175"/>
      <c r="MZV4" s="175"/>
      <c r="MZW4" s="175"/>
      <c r="MZX4" s="175"/>
      <c r="MZY4" s="175"/>
      <c r="MZZ4" s="175"/>
      <c r="NAA4" s="175"/>
      <c r="NAB4" s="175"/>
      <c r="NAC4" s="175"/>
      <c r="NAD4" s="175"/>
      <c r="NAE4" s="175"/>
      <c r="NAF4" s="175"/>
      <c r="NAG4" s="175"/>
      <c r="NAH4" s="175"/>
      <c r="NAI4" s="175"/>
      <c r="NAJ4" s="175"/>
      <c r="NAK4" s="175"/>
      <c r="NAL4" s="175"/>
      <c r="NAM4" s="175"/>
      <c r="NAN4" s="175"/>
      <c r="NAO4" s="175"/>
      <c r="NAP4" s="175"/>
      <c r="NAQ4" s="175"/>
      <c r="NAR4" s="175"/>
      <c r="NAS4" s="175"/>
      <c r="NAT4" s="175"/>
      <c r="NAU4" s="175"/>
      <c r="NAV4" s="175"/>
      <c r="NAW4" s="175"/>
      <c r="NAX4" s="175"/>
      <c r="NAY4" s="175"/>
      <c r="NAZ4" s="175"/>
      <c r="NBA4" s="175"/>
      <c r="NBB4" s="175"/>
      <c r="NBC4" s="175"/>
      <c r="NBD4" s="175"/>
      <c r="NBE4" s="175"/>
      <c r="NBF4" s="175"/>
      <c r="NBG4" s="175"/>
      <c r="NBH4" s="175"/>
      <c r="NBI4" s="175"/>
      <c r="NBJ4" s="175"/>
      <c r="NBK4" s="175"/>
      <c r="NBL4" s="175"/>
      <c r="NBM4" s="175"/>
      <c r="NBN4" s="175"/>
      <c r="NBO4" s="175"/>
      <c r="NBP4" s="175"/>
      <c r="NBQ4" s="175"/>
      <c r="NBR4" s="175"/>
      <c r="NBS4" s="175"/>
      <c r="NBT4" s="175"/>
      <c r="NBU4" s="175"/>
      <c r="NBV4" s="175"/>
      <c r="NBW4" s="175"/>
      <c r="NBX4" s="175"/>
      <c r="NBY4" s="175"/>
      <c r="NBZ4" s="175"/>
      <c r="NCA4" s="175"/>
      <c r="NCB4" s="175"/>
      <c r="NCC4" s="175"/>
      <c r="NCD4" s="175"/>
      <c r="NCE4" s="175"/>
      <c r="NCF4" s="175"/>
      <c r="NCG4" s="175"/>
      <c r="NCH4" s="175"/>
      <c r="NCI4" s="175"/>
      <c r="NCJ4" s="175"/>
      <c r="NCK4" s="175"/>
      <c r="NCL4" s="175"/>
      <c r="NCM4" s="175"/>
      <c r="NCN4" s="175"/>
      <c r="NCO4" s="175"/>
      <c r="NCP4" s="175"/>
      <c r="NCQ4" s="175"/>
      <c r="NCR4" s="175"/>
      <c r="NCS4" s="175"/>
      <c r="NCT4" s="175"/>
      <c r="NCU4" s="175"/>
      <c r="NCV4" s="175"/>
      <c r="NCW4" s="175"/>
      <c r="NCX4" s="175"/>
      <c r="NCY4" s="175"/>
      <c r="NCZ4" s="175"/>
      <c r="NDA4" s="175"/>
      <c r="NDB4" s="175"/>
      <c r="NDC4" s="175"/>
      <c r="NDD4" s="175"/>
      <c r="NDE4" s="175"/>
      <c r="NDF4" s="175"/>
      <c r="NDG4" s="175"/>
      <c r="NDH4" s="175"/>
      <c r="NDI4" s="175"/>
      <c r="NDJ4" s="175"/>
      <c r="NDK4" s="175"/>
      <c r="NDL4" s="175"/>
      <c r="NDM4" s="175"/>
      <c r="NDN4" s="175"/>
      <c r="NDO4" s="175"/>
      <c r="NDP4" s="175"/>
      <c r="NDQ4" s="175"/>
      <c r="NDR4" s="175"/>
      <c r="NDS4" s="175"/>
      <c r="NDT4" s="175"/>
      <c r="NDU4" s="175"/>
      <c r="NDV4" s="175"/>
      <c r="NDW4" s="175"/>
      <c r="NDX4" s="175"/>
      <c r="NDY4" s="175"/>
      <c r="NDZ4" s="175"/>
      <c r="NEA4" s="175"/>
      <c r="NEB4" s="175"/>
      <c r="NEC4" s="175"/>
      <c r="NED4" s="175"/>
      <c r="NEE4" s="175"/>
      <c r="NEF4" s="175"/>
      <c r="NEG4" s="175"/>
      <c r="NEH4" s="175"/>
      <c r="NEI4" s="175"/>
      <c r="NEJ4" s="175"/>
      <c r="NEK4" s="175"/>
      <c r="NEL4" s="175"/>
      <c r="NEM4" s="175"/>
      <c r="NEN4" s="175"/>
      <c r="NEO4" s="175"/>
      <c r="NEP4" s="175"/>
      <c r="NEQ4" s="175"/>
      <c r="NER4" s="175"/>
      <c r="NES4" s="175"/>
      <c r="NET4" s="175"/>
      <c r="NEU4" s="175"/>
      <c r="NEV4" s="175"/>
      <c r="NEW4" s="175"/>
      <c r="NEX4" s="175"/>
      <c r="NEY4" s="175"/>
      <c r="NEZ4" s="175"/>
      <c r="NFA4" s="175"/>
      <c r="NFB4" s="175"/>
      <c r="NFC4" s="175"/>
      <c r="NFD4" s="175"/>
      <c r="NFE4" s="175"/>
      <c r="NFF4" s="175"/>
      <c r="NFG4" s="175"/>
      <c r="NFH4" s="175"/>
      <c r="NFI4" s="175"/>
      <c r="NFJ4" s="175"/>
      <c r="NFK4" s="175"/>
      <c r="NFL4" s="175"/>
      <c r="NFM4" s="175"/>
      <c r="NFN4" s="175"/>
      <c r="NFO4" s="175"/>
      <c r="NFP4" s="175"/>
      <c r="NFQ4" s="175"/>
      <c r="NFR4" s="175"/>
      <c r="NFS4" s="175"/>
      <c r="NFT4" s="175"/>
      <c r="NFU4" s="175"/>
      <c r="NFV4" s="175"/>
      <c r="NFW4" s="175"/>
      <c r="NFX4" s="175"/>
      <c r="NFY4" s="175"/>
      <c r="NFZ4" s="175"/>
      <c r="NGA4" s="175"/>
      <c r="NGB4" s="175"/>
      <c r="NGC4" s="175"/>
      <c r="NGD4" s="175"/>
      <c r="NGE4" s="175"/>
      <c r="NGF4" s="175"/>
      <c r="NGG4" s="175"/>
      <c r="NGH4" s="175"/>
      <c r="NGI4" s="175"/>
      <c r="NGJ4" s="175"/>
      <c r="NGK4" s="175"/>
      <c r="NGL4" s="175"/>
      <c r="NGM4" s="175"/>
      <c r="NGN4" s="175"/>
      <c r="NGO4" s="175"/>
      <c r="NGP4" s="175"/>
      <c r="NGQ4" s="175"/>
      <c r="NGR4" s="175"/>
      <c r="NGS4" s="175"/>
      <c r="NGT4" s="175"/>
      <c r="NGU4" s="175"/>
      <c r="NGV4" s="175"/>
      <c r="NGW4" s="175"/>
      <c r="NGX4" s="175"/>
      <c r="NGY4" s="175"/>
      <c r="NGZ4" s="175"/>
      <c r="NHA4" s="175"/>
      <c r="NHB4" s="175"/>
      <c r="NHC4" s="175"/>
      <c r="NHD4" s="175"/>
      <c r="NHE4" s="175"/>
      <c r="NHF4" s="175"/>
      <c r="NHG4" s="175"/>
      <c r="NHH4" s="175"/>
      <c r="NHI4" s="175"/>
      <c r="NHJ4" s="175"/>
      <c r="NHK4" s="175"/>
      <c r="NHL4" s="175"/>
      <c r="NHM4" s="175"/>
      <c r="NHN4" s="175"/>
      <c r="NHO4" s="175"/>
      <c r="NHP4" s="175"/>
      <c r="NHQ4" s="175"/>
      <c r="NHR4" s="175"/>
      <c r="NHS4" s="175"/>
      <c r="NHT4" s="175"/>
      <c r="NHU4" s="175"/>
      <c r="NHV4" s="175"/>
      <c r="NHW4" s="175"/>
      <c r="NHX4" s="175"/>
      <c r="NHY4" s="175"/>
      <c r="NHZ4" s="175"/>
      <c r="NIA4" s="175"/>
      <c r="NIB4" s="175"/>
      <c r="NIC4" s="175"/>
      <c r="NID4" s="175"/>
      <c r="NIE4" s="175"/>
      <c r="NIF4" s="175"/>
      <c r="NIG4" s="175"/>
      <c r="NIH4" s="175"/>
      <c r="NII4" s="175"/>
      <c r="NIJ4" s="175"/>
      <c r="NIK4" s="175"/>
      <c r="NIL4" s="175"/>
      <c r="NIM4" s="175"/>
      <c r="NIN4" s="175"/>
      <c r="NIO4" s="175"/>
      <c r="NIP4" s="175"/>
      <c r="NIQ4" s="175"/>
      <c r="NIR4" s="175"/>
      <c r="NIS4" s="175"/>
      <c r="NIT4" s="175"/>
      <c r="NIU4" s="175"/>
      <c r="NIV4" s="175"/>
      <c r="NIW4" s="175"/>
      <c r="NIX4" s="175"/>
      <c r="NIY4" s="175"/>
      <c r="NIZ4" s="175"/>
      <c r="NJA4" s="175"/>
      <c r="NJB4" s="175"/>
      <c r="NJC4" s="175"/>
      <c r="NJD4" s="175"/>
      <c r="NJE4" s="175"/>
      <c r="NJF4" s="175"/>
      <c r="NJG4" s="175"/>
      <c r="NJH4" s="175"/>
      <c r="NJI4" s="175"/>
      <c r="NJJ4" s="175"/>
      <c r="NJK4" s="175"/>
      <c r="NJL4" s="175"/>
      <c r="NJM4" s="175"/>
      <c r="NJN4" s="175"/>
      <c r="NJO4" s="175"/>
      <c r="NJP4" s="175"/>
      <c r="NJQ4" s="175"/>
      <c r="NJR4" s="175"/>
      <c r="NJS4" s="175"/>
      <c r="NJT4" s="175"/>
      <c r="NJU4" s="175"/>
      <c r="NJV4" s="175"/>
      <c r="NJW4" s="175"/>
      <c r="NJX4" s="175"/>
      <c r="NJY4" s="175"/>
      <c r="NJZ4" s="175"/>
      <c r="NKA4" s="175"/>
      <c r="NKB4" s="175"/>
      <c r="NKC4" s="175"/>
      <c r="NKD4" s="175"/>
      <c r="NKE4" s="175"/>
      <c r="NKF4" s="175"/>
      <c r="NKG4" s="175"/>
      <c r="NKH4" s="175"/>
      <c r="NKI4" s="175"/>
      <c r="NKJ4" s="175"/>
      <c r="NKK4" s="175"/>
      <c r="NKL4" s="175"/>
      <c r="NKM4" s="175"/>
      <c r="NKN4" s="175"/>
      <c r="NKO4" s="175"/>
      <c r="NKP4" s="175"/>
      <c r="NKQ4" s="175"/>
      <c r="NKR4" s="175"/>
      <c r="NKS4" s="175"/>
      <c r="NKT4" s="175"/>
      <c r="NKU4" s="175"/>
      <c r="NKV4" s="175"/>
      <c r="NKW4" s="175"/>
      <c r="NKX4" s="175"/>
      <c r="NKY4" s="175"/>
      <c r="NKZ4" s="175"/>
      <c r="NLA4" s="175"/>
      <c r="NLB4" s="175"/>
      <c r="NLC4" s="175"/>
      <c r="NLD4" s="175"/>
      <c r="NLE4" s="175"/>
      <c r="NLF4" s="175"/>
      <c r="NLG4" s="175"/>
      <c r="NLH4" s="175"/>
      <c r="NLI4" s="175"/>
      <c r="NLJ4" s="175"/>
      <c r="NLK4" s="175"/>
      <c r="NLL4" s="175"/>
      <c r="NLM4" s="175"/>
      <c r="NLN4" s="175"/>
      <c r="NLO4" s="175"/>
      <c r="NLP4" s="175"/>
      <c r="NLQ4" s="175"/>
      <c r="NLR4" s="175"/>
      <c r="NLS4" s="175"/>
      <c r="NLT4" s="175"/>
      <c r="NLU4" s="175"/>
      <c r="NLV4" s="175"/>
      <c r="NLW4" s="175"/>
      <c r="NLX4" s="175"/>
      <c r="NLY4" s="175"/>
      <c r="NLZ4" s="175"/>
      <c r="NMA4" s="175"/>
      <c r="NMB4" s="175"/>
      <c r="NMC4" s="175"/>
      <c r="NMD4" s="175"/>
      <c r="NME4" s="175"/>
      <c r="NMF4" s="175"/>
      <c r="NMG4" s="175"/>
      <c r="NMH4" s="175"/>
      <c r="NMI4" s="175"/>
      <c r="NMJ4" s="175"/>
      <c r="NMK4" s="175"/>
      <c r="NML4" s="175"/>
      <c r="NMM4" s="175"/>
      <c r="NMN4" s="175"/>
      <c r="NMO4" s="175"/>
      <c r="NMP4" s="175"/>
      <c r="NMQ4" s="175"/>
      <c r="NMR4" s="175"/>
      <c r="NMS4" s="175"/>
      <c r="NMT4" s="175"/>
      <c r="NMU4" s="175"/>
      <c r="NMV4" s="175"/>
      <c r="NMW4" s="175"/>
      <c r="NMX4" s="175"/>
      <c r="NMY4" s="175"/>
      <c r="NMZ4" s="175"/>
      <c r="NNA4" s="175"/>
      <c r="NNB4" s="175"/>
      <c r="NNC4" s="175"/>
      <c r="NND4" s="175"/>
      <c r="NNE4" s="175"/>
      <c r="NNF4" s="175"/>
      <c r="NNG4" s="175"/>
      <c r="NNH4" s="175"/>
      <c r="NNI4" s="175"/>
      <c r="NNJ4" s="175"/>
      <c r="NNK4" s="175"/>
      <c r="NNL4" s="175"/>
      <c r="NNM4" s="175"/>
      <c r="NNN4" s="175"/>
      <c r="NNO4" s="175"/>
      <c r="NNP4" s="175"/>
      <c r="NNQ4" s="175"/>
      <c r="NNR4" s="175"/>
      <c r="NNS4" s="175"/>
      <c r="NNT4" s="175"/>
      <c r="NNU4" s="175"/>
      <c r="NNV4" s="175"/>
      <c r="NNW4" s="175"/>
      <c r="NNX4" s="175"/>
      <c r="NNY4" s="175"/>
      <c r="NNZ4" s="175"/>
      <c r="NOA4" s="175"/>
      <c r="NOB4" s="175"/>
      <c r="NOC4" s="175"/>
      <c r="NOD4" s="175"/>
      <c r="NOE4" s="175"/>
      <c r="NOF4" s="175"/>
      <c r="NOG4" s="175"/>
      <c r="NOH4" s="175"/>
      <c r="NOI4" s="175"/>
      <c r="NOJ4" s="175"/>
      <c r="NOK4" s="175"/>
      <c r="NOL4" s="175"/>
      <c r="NOM4" s="175"/>
      <c r="NON4" s="175"/>
      <c r="NOO4" s="175"/>
      <c r="NOP4" s="175"/>
      <c r="NOQ4" s="175"/>
      <c r="NOR4" s="175"/>
      <c r="NOS4" s="175"/>
      <c r="NOT4" s="175"/>
      <c r="NOU4" s="175"/>
      <c r="NOV4" s="175"/>
      <c r="NOW4" s="175"/>
      <c r="NOX4" s="175"/>
      <c r="NOY4" s="175"/>
      <c r="NOZ4" s="175"/>
      <c r="NPA4" s="175"/>
      <c r="NPB4" s="175"/>
      <c r="NPC4" s="175"/>
      <c r="NPD4" s="175"/>
      <c r="NPE4" s="175"/>
      <c r="NPF4" s="175"/>
      <c r="NPG4" s="175"/>
      <c r="NPH4" s="175"/>
      <c r="NPI4" s="175"/>
      <c r="NPJ4" s="175"/>
      <c r="NPK4" s="175"/>
      <c r="NPL4" s="175"/>
      <c r="NPM4" s="175"/>
      <c r="NPN4" s="175"/>
      <c r="NPO4" s="175"/>
      <c r="NPP4" s="175"/>
      <c r="NPQ4" s="175"/>
      <c r="NPR4" s="175"/>
      <c r="NPS4" s="175"/>
      <c r="NPT4" s="175"/>
      <c r="NPU4" s="175"/>
      <c r="NPV4" s="175"/>
      <c r="NPW4" s="175"/>
      <c r="NPX4" s="175"/>
      <c r="NPY4" s="175"/>
      <c r="NPZ4" s="175"/>
      <c r="NQA4" s="175"/>
      <c r="NQB4" s="175"/>
      <c r="NQC4" s="175"/>
      <c r="NQD4" s="175"/>
      <c r="NQE4" s="175"/>
      <c r="NQF4" s="175"/>
      <c r="NQG4" s="175"/>
      <c r="NQH4" s="175"/>
      <c r="NQI4" s="175"/>
      <c r="NQJ4" s="175"/>
      <c r="NQK4" s="175"/>
      <c r="NQL4" s="175"/>
      <c r="NQM4" s="175"/>
      <c r="NQN4" s="175"/>
      <c r="NQO4" s="175"/>
      <c r="NQP4" s="175"/>
      <c r="NQQ4" s="175"/>
      <c r="NQR4" s="175"/>
      <c r="NQS4" s="175"/>
      <c r="NQT4" s="175"/>
      <c r="NQU4" s="175"/>
      <c r="NQV4" s="175"/>
      <c r="NQW4" s="175"/>
      <c r="NQX4" s="175"/>
      <c r="NQY4" s="175"/>
      <c r="NQZ4" s="175"/>
      <c r="NRA4" s="175"/>
      <c r="NRB4" s="175"/>
      <c r="NRC4" s="175"/>
      <c r="NRD4" s="175"/>
      <c r="NRE4" s="175"/>
      <c r="NRF4" s="175"/>
      <c r="NRG4" s="175"/>
      <c r="NRH4" s="175"/>
      <c r="NRI4" s="175"/>
      <c r="NRJ4" s="175"/>
      <c r="NRK4" s="175"/>
      <c r="NRL4" s="175"/>
      <c r="NRM4" s="175"/>
      <c r="NRN4" s="175"/>
      <c r="NRO4" s="175"/>
      <c r="NRP4" s="175"/>
      <c r="NRQ4" s="175"/>
      <c r="NRR4" s="175"/>
      <c r="NRS4" s="175"/>
      <c r="NRT4" s="175"/>
      <c r="NRU4" s="175"/>
      <c r="NRV4" s="175"/>
      <c r="NRW4" s="175"/>
      <c r="NRX4" s="175"/>
      <c r="NRY4" s="175"/>
      <c r="NRZ4" s="175"/>
      <c r="NSA4" s="175"/>
      <c r="NSB4" s="175"/>
      <c r="NSC4" s="175"/>
      <c r="NSD4" s="175"/>
      <c r="NSE4" s="175"/>
      <c r="NSF4" s="175"/>
      <c r="NSG4" s="175"/>
      <c r="NSH4" s="175"/>
      <c r="NSI4" s="175"/>
      <c r="NSJ4" s="175"/>
      <c r="NSK4" s="175"/>
      <c r="NSL4" s="175"/>
      <c r="NSM4" s="175"/>
      <c r="NSN4" s="175"/>
      <c r="NSO4" s="175"/>
      <c r="NSP4" s="175"/>
      <c r="NSQ4" s="175"/>
      <c r="NSR4" s="175"/>
      <c r="NSS4" s="175"/>
      <c r="NST4" s="175"/>
      <c r="NSU4" s="175"/>
      <c r="NSV4" s="175"/>
      <c r="NSW4" s="175"/>
      <c r="NSX4" s="175"/>
      <c r="NSY4" s="175"/>
      <c r="NSZ4" s="175"/>
      <c r="NTA4" s="175"/>
      <c r="NTB4" s="175"/>
      <c r="NTC4" s="175"/>
      <c r="NTD4" s="175"/>
      <c r="NTE4" s="175"/>
      <c r="NTF4" s="175"/>
      <c r="NTG4" s="175"/>
      <c r="NTH4" s="175"/>
      <c r="NTI4" s="175"/>
      <c r="NTJ4" s="175"/>
      <c r="NTK4" s="175"/>
      <c r="NTL4" s="175"/>
      <c r="NTM4" s="175"/>
      <c r="NTN4" s="175"/>
      <c r="NTO4" s="175"/>
      <c r="NTP4" s="175"/>
      <c r="NTQ4" s="175"/>
      <c r="NTR4" s="175"/>
      <c r="NTS4" s="175"/>
      <c r="NTT4" s="175"/>
      <c r="NTU4" s="175"/>
      <c r="NTV4" s="175"/>
      <c r="NTW4" s="175"/>
      <c r="NTX4" s="175"/>
      <c r="NTY4" s="175"/>
      <c r="NTZ4" s="175"/>
      <c r="NUA4" s="175"/>
      <c r="NUB4" s="175"/>
      <c r="NUC4" s="175"/>
      <c r="NUD4" s="175"/>
      <c r="NUE4" s="175"/>
      <c r="NUF4" s="175"/>
      <c r="NUG4" s="175"/>
      <c r="NUH4" s="175"/>
      <c r="NUI4" s="175"/>
      <c r="NUJ4" s="175"/>
      <c r="NUK4" s="175"/>
      <c r="NUL4" s="175"/>
      <c r="NUM4" s="175"/>
      <c r="NUN4" s="175"/>
      <c r="NUO4" s="175"/>
      <c r="NUP4" s="175"/>
      <c r="NUQ4" s="175"/>
      <c r="NUR4" s="175"/>
      <c r="NUS4" s="175"/>
      <c r="NUT4" s="175"/>
      <c r="NUU4" s="175"/>
      <c r="NUV4" s="175"/>
      <c r="NUW4" s="175"/>
      <c r="NUX4" s="175"/>
      <c r="NUY4" s="175"/>
      <c r="NUZ4" s="175"/>
      <c r="NVA4" s="175"/>
      <c r="NVB4" s="175"/>
      <c r="NVC4" s="175"/>
      <c r="NVD4" s="175"/>
      <c r="NVE4" s="175"/>
      <c r="NVF4" s="175"/>
      <c r="NVG4" s="175"/>
      <c r="NVH4" s="175"/>
      <c r="NVI4" s="175"/>
      <c r="NVJ4" s="175"/>
      <c r="NVK4" s="175"/>
      <c r="NVL4" s="175"/>
      <c r="NVM4" s="175"/>
      <c r="NVN4" s="175"/>
      <c r="NVO4" s="175"/>
      <c r="NVP4" s="175"/>
      <c r="NVQ4" s="175"/>
      <c r="NVR4" s="175"/>
      <c r="NVS4" s="175"/>
      <c r="NVT4" s="175"/>
      <c r="NVU4" s="175"/>
      <c r="NVV4" s="175"/>
      <c r="NVW4" s="175"/>
      <c r="NVX4" s="175"/>
      <c r="NVY4" s="175"/>
      <c r="NVZ4" s="175"/>
      <c r="NWA4" s="175"/>
      <c r="NWB4" s="175"/>
      <c r="NWC4" s="175"/>
      <c r="NWD4" s="175"/>
      <c r="NWE4" s="175"/>
      <c r="NWF4" s="175"/>
      <c r="NWG4" s="175"/>
      <c r="NWH4" s="175"/>
      <c r="NWI4" s="175"/>
      <c r="NWJ4" s="175"/>
      <c r="NWK4" s="175"/>
      <c r="NWL4" s="175"/>
      <c r="NWM4" s="175"/>
      <c r="NWN4" s="175"/>
      <c r="NWO4" s="175"/>
      <c r="NWP4" s="175"/>
      <c r="NWQ4" s="175"/>
      <c r="NWR4" s="175"/>
      <c r="NWS4" s="175"/>
      <c r="NWT4" s="175"/>
      <c r="NWU4" s="175"/>
      <c r="NWV4" s="175"/>
      <c r="NWW4" s="175"/>
      <c r="NWX4" s="175"/>
      <c r="NWY4" s="175"/>
      <c r="NWZ4" s="175"/>
      <c r="NXA4" s="175"/>
      <c r="NXB4" s="175"/>
      <c r="NXC4" s="175"/>
      <c r="NXD4" s="175"/>
      <c r="NXE4" s="175"/>
      <c r="NXF4" s="175"/>
      <c r="NXG4" s="175"/>
      <c r="NXH4" s="175"/>
      <c r="NXI4" s="175"/>
      <c r="NXJ4" s="175"/>
      <c r="NXK4" s="175"/>
      <c r="NXL4" s="175"/>
      <c r="NXM4" s="175"/>
      <c r="NXN4" s="175"/>
      <c r="NXO4" s="175"/>
      <c r="NXP4" s="175"/>
      <c r="NXQ4" s="175"/>
      <c r="NXR4" s="175"/>
      <c r="NXS4" s="175"/>
      <c r="NXT4" s="175"/>
      <c r="NXU4" s="175"/>
      <c r="NXV4" s="175"/>
      <c r="NXW4" s="175"/>
      <c r="NXX4" s="175"/>
      <c r="NXY4" s="175"/>
      <c r="NXZ4" s="175"/>
      <c r="NYA4" s="175"/>
      <c r="NYB4" s="175"/>
      <c r="NYC4" s="175"/>
      <c r="NYD4" s="175"/>
      <c r="NYE4" s="175"/>
      <c r="NYF4" s="175"/>
      <c r="NYG4" s="175"/>
      <c r="NYH4" s="175"/>
      <c r="NYI4" s="175"/>
      <c r="NYJ4" s="175"/>
      <c r="NYK4" s="175"/>
      <c r="NYL4" s="175"/>
      <c r="NYM4" s="175"/>
      <c r="NYN4" s="175"/>
      <c r="NYO4" s="175"/>
      <c r="NYP4" s="175"/>
      <c r="NYQ4" s="175"/>
      <c r="NYR4" s="175"/>
      <c r="NYS4" s="175"/>
      <c r="NYT4" s="175"/>
      <c r="NYU4" s="175"/>
      <c r="NYV4" s="175"/>
      <c r="NYW4" s="175"/>
      <c r="NYX4" s="175"/>
      <c r="NYY4" s="175"/>
      <c r="NYZ4" s="175"/>
      <c r="NZA4" s="175"/>
      <c r="NZB4" s="175"/>
      <c r="NZC4" s="175"/>
      <c r="NZD4" s="175"/>
      <c r="NZE4" s="175"/>
      <c r="NZF4" s="175"/>
      <c r="NZG4" s="175"/>
      <c r="NZH4" s="175"/>
      <c r="NZI4" s="175"/>
      <c r="NZJ4" s="175"/>
      <c r="NZK4" s="175"/>
      <c r="NZL4" s="175"/>
      <c r="NZM4" s="175"/>
      <c r="NZN4" s="175"/>
      <c r="NZO4" s="175"/>
      <c r="NZP4" s="175"/>
      <c r="NZQ4" s="175"/>
      <c r="NZR4" s="175"/>
      <c r="NZS4" s="175"/>
      <c r="NZT4" s="175"/>
      <c r="NZU4" s="175"/>
      <c r="NZV4" s="175"/>
      <c r="NZW4" s="175"/>
      <c r="NZX4" s="175"/>
      <c r="NZY4" s="175"/>
      <c r="NZZ4" s="175"/>
      <c r="OAA4" s="175"/>
      <c r="OAB4" s="175"/>
      <c r="OAC4" s="175"/>
      <c r="OAD4" s="175"/>
      <c r="OAE4" s="175"/>
      <c r="OAF4" s="175"/>
      <c r="OAG4" s="175"/>
      <c r="OAH4" s="175"/>
      <c r="OAI4" s="175"/>
      <c r="OAJ4" s="175"/>
      <c r="OAK4" s="175"/>
      <c r="OAL4" s="175"/>
      <c r="OAM4" s="175"/>
      <c r="OAN4" s="175"/>
      <c r="OAO4" s="175"/>
      <c r="OAP4" s="175"/>
      <c r="OAQ4" s="175"/>
      <c r="OAR4" s="175"/>
      <c r="OAS4" s="175"/>
      <c r="OAT4" s="175"/>
      <c r="OAU4" s="175"/>
      <c r="OAV4" s="175"/>
      <c r="OAW4" s="175"/>
      <c r="OAX4" s="175"/>
      <c r="OAY4" s="175"/>
      <c r="OAZ4" s="175"/>
      <c r="OBA4" s="175"/>
      <c r="OBB4" s="175"/>
      <c r="OBC4" s="175"/>
      <c r="OBD4" s="175"/>
      <c r="OBE4" s="175"/>
      <c r="OBF4" s="175"/>
      <c r="OBG4" s="175"/>
      <c r="OBH4" s="175"/>
      <c r="OBI4" s="175"/>
      <c r="OBJ4" s="175"/>
      <c r="OBK4" s="175"/>
      <c r="OBL4" s="175"/>
      <c r="OBM4" s="175"/>
      <c r="OBN4" s="175"/>
      <c r="OBO4" s="175"/>
      <c r="OBP4" s="175"/>
      <c r="OBQ4" s="175"/>
      <c r="OBR4" s="175"/>
      <c r="OBS4" s="175"/>
      <c r="OBT4" s="175"/>
      <c r="OBU4" s="175"/>
      <c r="OBV4" s="175"/>
      <c r="OBW4" s="175"/>
      <c r="OBX4" s="175"/>
      <c r="OBY4" s="175"/>
      <c r="OBZ4" s="175"/>
      <c r="OCA4" s="175"/>
      <c r="OCB4" s="175"/>
      <c r="OCC4" s="175"/>
      <c r="OCD4" s="175"/>
      <c r="OCE4" s="175"/>
      <c r="OCF4" s="175"/>
      <c r="OCG4" s="175"/>
      <c r="OCH4" s="175"/>
      <c r="OCI4" s="175"/>
      <c r="OCJ4" s="175"/>
      <c r="OCK4" s="175"/>
      <c r="OCL4" s="175"/>
      <c r="OCM4" s="175"/>
      <c r="OCN4" s="175"/>
      <c r="OCO4" s="175"/>
      <c r="OCP4" s="175"/>
      <c r="OCQ4" s="175"/>
      <c r="OCR4" s="175"/>
      <c r="OCS4" s="175"/>
      <c r="OCT4" s="175"/>
      <c r="OCU4" s="175"/>
      <c r="OCV4" s="175"/>
      <c r="OCW4" s="175"/>
      <c r="OCX4" s="175"/>
      <c r="OCY4" s="175"/>
      <c r="OCZ4" s="175"/>
      <c r="ODA4" s="175"/>
      <c r="ODB4" s="175"/>
      <c r="ODC4" s="175"/>
      <c r="ODD4" s="175"/>
      <c r="ODE4" s="175"/>
      <c r="ODF4" s="175"/>
      <c r="ODG4" s="175"/>
      <c r="ODH4" s="175"/>
      <c r="ODI4" s="175"/>
      <c r="ODJ4" s="175"/>
      <c r="ODK4" s="175"/>
      <c r="ODL4" s="175"/>
      <c r="ODM4" s="175"/>
      <c r="ODN4" s="175"/>
      <c r="ODO4" s="175"/>
      <c r="ODP4" s="175"/>
      <c r="ODQ4" s="175"/>
      <c r="ODR4" s="175"/>
      <c r="ODS4" s="175"/>
      <c r="ODT4" s="175"/>
      <c r="ODU4" s="175"/>
      <c r="ODV4" s="175"/>
      <c r="ODW4" s="175"/>
      <c r="ODX4" s="175"/>
      <c r="ODY4" s="175"/>
      <c r="ODZ4" s="175"/>
      <c r="OEA4" s="175"/>
      <c r="OEB4" s="175"/>
      <c r="OEC4" s="175"/>
      <c r="OED4" s="175"/>
      <c r="OEE4" s="175"/>
      <c r="OEF4" s="175"/>
      <c r="OEG4" s="175"/>
      <c r="OEH4" s="175"/>
      <c r="OEI4" s="175"/>
      <c r="OEJ4" s="175"/>
      <c r="OEK4" s="175"/>
      <c r="OEL4" s="175"/>
      <c r="OEM4" s="175"/>
      <c r="OEN4" s="175"/>
      <c r="OEO4" s="175"/>
      <c r="OEP4" s="175"/>
      <c r="OEQ4" s="175"/>
      <c r="OER4" s="175"/>
      <c r="OES4" s="175"/>
      <c r="OET4" s="175"/>
      <c r="OEU4" s="175"/>
      <c r="OEV4" s="175"/>
      <c r="OEW4" s="175"/>
      <c r="OEX4" s="175"/>
      <c r="OEY4" s="175"/>
      <c r="OEZ4" s="175"/>
      <c r="OFA4" s="175"/>
      <c r="OFB4" s="175"/>
      <c r="OFC4" s="175"/>
      <c r="OFD4" s="175"/>
      <c r="OFE4" s="175"/>
      <c r="OFF4" s="175"/>
      <c r="OFG4" s="175"/>
      <c r="OFH4" s="175"/>
      <c r="OFI4" s="175"/>
      <c r="OFJ4" s="175"/>
      <c r="OFK4" s="175"/>
      <c r="OFL4" s="175"/>
      <c r="OFM4" s="175"/>
      <c r="OFN4" s="175"/>
      <c r="OFO4" s="175"/>
      <c r="OFP4" s="175"/>
      <c r="OFQ4" s="175"/>
      <c r="OFR4" s="175"/>
      <c r="OFS4" s="175"/>
      <c r="OFT4" s="175"/>
      <c r="OFU4" s="175"/>
      <c r="OFV4" s="175"/>
      <c r="OFW4" s="175"/>
      <c r="OFX4" s="175"/>
      <c r="OFY4" s="175"/>
      <c r="OFZ4" s="175"/>
      <c r="OGA4" s="175"/>
      <c r="OGB4" s="175"/>
      <c r="OGC4" s="175"/>
      <c r="OGD4" s="175"/>
      <c r="OGE4" s="175"/>
      <c r="OGF4" s="175"/>
      <c r="OGG4" s="175"/>
      <c r="OGH4" s="175"/>
      <c r="OGI4" s="175"/>
      <c r="OGJ4" s="175"/>
      <c r="OGK4" s="175"/>
      <c r="OGL4" s="175"/>
      <c r="OGM4" s="175"/>
      <c r="OGN4" s="175"/>
      <c r="OGO4" s="175"/>
      <c r="OGP4" s="175"/>
      <c r="OGQ4" s="175"/>
      <c r="OGR4" s="175"/>
      <c r="OGS4" s="175"/>
      <c r="OGT4" s="175"/>
      <c r="OGU4" s="175"/>
      <c r="OGV4" s="175"/>
      <c r="OGW4" s="175"/>
      <c r="OGX4" s="175"/>
      <c r="OGY4" s="175"/>
      <c r="OGZ4" s="175"/>
      <c r="OHA4" s="175"/>
      <c r="OHB4" s="175"/>
      <c r="OHC4" s="175"/>
      <c r="OHD4" s="175"/>
      <c r="OHE4" s="175"/>
      <c r="OHF4" s="175"/>
      <c r="OHG4" s="175"/>
      <c r="OHH4" s="175"/>
      <c r="OHI4" s="175"/>
      <c r="OHJ4" s="175"/>
      <c r="OHK4" s="175"/>
      <c r="OHL4" s="175"/>
      <c r="OHM4" s="175"/>
      <c r="OHN4" s="175"/>
      <c r="OHO4" s="175"/>
      <c r="OHP4" s="175"/>
      <c r="OHQ4" s="175"/>
      <c r="OHR4" s="175"/>
      <c r="OHS4" s="175"/>
      <c r="OHT4" s="175"/>
      <c r="OHU4" s="175"/>
      <c r="OHV4" s="175"/>
      <c r="OHW4" s="175"/>
      <c r="OHX4" s="175"/>
      <c r="OHY4" s="175"/>
      <c r="OHZ4" s="175"/>
      <c r="OIA4" s="175"/>
      <c r="OIB4" s="175"/>
      <c r="OIC4" s="175"/>
      <c r="OID4" s="175"/>
      <c r="OIE4" s="175"/>
      <c r="OIF4" s="175"/>
      <c r="OIG4" s="175"/>
      <c r="OIH4" s="175"/>
      <c r="OII4" s="175"/>
      <c r="OIJ4" s="175"/>
      <c r="OIK4" s="175"/>
      <c r="OIL4" s="175"/>
      <c r="OIM4" s="175"/>
      <c r="OIN4" s="175"/>
      <c r="OIO4" s="175"/>
      <c r="OIP4" s="175"/>
      <c r="OIQ4" s="175"/>
      <c r="OIR4" s="175"/>
      <c r="OIS4" s="175"/>
      <c r="OIT4" s="175"/>
      <c r="OIU4" s="175"/>
      <c r="OIV4" s="175"/>
      <c r="OIW4" s="175"/>
      <c r="OIX4" s="175"/>
      <c r="OIY4" s="175"/>
      <c r="OIZ4" s="175"/>
      <c r="OJA4" s="175"/>
      <c r="OJB4" s="175"/>
      <c r="OJC4" s="175"/>
      <c r="OJD4" s="175"/>
      <c r="OJE4" s="175"/>
      <c r="OJF4" s="175"/>
      <c r="OJG4" s="175"/>
      <c r="OJH4" s="175"/>
      <c r="OJI4" s="175"/>
      <c r="OJJ4" s="175"/>
      <c r="OJK4" s="175"/>
      <c r="OJL4" s="175"/>
      <c r="OJM4" s="175"/>
      <c r="OJN4" s="175"/>
      <c r="OJO4" s="175"/>
      <c r="OJP4" s="175"/>
      <c r="OJQ4" s="175"/>
      <c r="OJR4" s="175"/>
      <c r="OJS4" s="175"/>
      <c r="OJT4" s="175"/>
      <c r="OJU4" s="175"/>
      <c r="OJV4" s="175"/>
      <c r="OJW4" s="175"/>
      <c r="OJX4" s="175"/>
      <c r="OJY4" s="175"/>
      <c r="OJZ4" s="175"/>
      <c r="OKA4" s="175"/>
      <c r="OKB4" s="175"/>
      <c r="OKC4" s="175"/>
      <c r="OKD4" s="175"/>
      <c r="OKE4" s="175"/>
      <c r="OKF4" s="175"/>
      <c r="OKG4" s="175"/>
      <c r="OKH4" s="175"/>
      <c r="OKI4" s="175"/>
      <c r="OKJ4" s="175"/>
      <c r="OKK4" s="175"/>
      <c r="OKL4" s="175"/>
      <c r="OKM4" s="175"/>
      <c r="OKN4" s="175"/>
      <c r="OKO4" s="175"/>
      <c r="OKP4" s="175"/>
      <c r="OKQ4" s="175"/>
      <c r="OKR4" s="175"/>
      <c r="OKS4" s="175"/>
      <c r="OKT4" s="175"/>
      <c r="OKU4" s="175"/>
      <c r="OKV4" s="175"/>
      <c r="OKW4" s="175"/>
      <c r="OKX4" s="175"/>
      <c r="OKY4" s="175"/>
      <c r="OKZ4" s="175"/>
      <c r="OLA4" s="175"/>
      <c r="OLB4" s="175"/>
      <c r="OLC4" s="175"/>
      <c r="OLD4" s="175"/>
      <c r="OLE4" s="175"/>
      <c r="OLF4" s="175"/>
      <c r="OLG4" s="175"/>
      <c r="OLH4" s="175"/>
      <c r="OLI4" s="175"/>
      <c r="OLJ4" s="175"/>
      <c r="OLK4" s="175"/>
      <c r="OLL4" s="175"/>
      <c r="OLM4" s="175"/>
      <c r="OLN4" s="175"/>
      <c r="OLO4" s="175"/>
      <c r="OLP4" s="175"/>
      <c r="OLQ4" s="175"/>
      <c r="OLR4" s="175"/>
      <c r="OLS4" s="175"/>
      <c r="OLT4" s="175"/>
      <c r="OLU4" s="175"/>
      <c r="OLV4" s="175"/>
      <c r="OLW4" s="175"/>
      <c r="OLX4" s="175"/>
      <c r="OLY4" s="175"/>
      <c r="OLZ4" s="175"/>
      <c r="OMA4" s="175"/>
      <c r="OMB4" s="175"/>
      <c r="OMC4" s="175"/>
      <c r="OMD4" s="175"/>
      <c r="OME4" s="175"/>
      <c r="OMF4" s="175"/>
      <c r="OMG4" s="175"/>
      <c r="OMH4" s="175"/>
      <c r="OMI4" s="175"/>
      <c r="OMJ4" s="175"/>
      <c r="OMK4" s="175"/>
      <c r="OML4" s="175"/>
      <c r="OMM4" s="175"/>
      <c r="OMN4" s="175"/>
      <c r="OMO4" s="175"/>
      <c r="OMP4" s="175"/>
      <c r="OMQ4" s="175"/>
      <c r="OMR4" s="175"/>
      <c r="OMS4" s="175"/>
      <c r="OMT4" s="175"/>
      <c r="OMU4" s="175"/>
      <c r="OMV4" s="175"/>
      <c r="OMW4" s="175"/>
      <c r="OMX4" s="175"/>
      <c r="OMY4" s="175"/>
      <c r="OMZ4" s="175"/>
      <c r="ONA4" s="175"/>
      <c r="ONB4" s="175"/>
      <c r="ONC4" s="175"/>
      <c r="OND4" s="175"/>
      <c r="ONE4" s="175"/>
      <c r="ONF4" s="175"/>
      <c r="ONG4" s="175"/>
      <c r="ONH4" s="175"/>
      <c r="ONI4" s="175"/>
      <c r="ONJ4" s="175"/>
      <c r="ONK4" s="175"/>
      <c r="ONL4" s="175"/>
      <c r="ONM4" s="175"/>
      <c r="ONN4" s="175"/>
      <c r="ONO4" s="175"/>
      <c r="ONP4" s="175"/>
      <c r="ONQ4" s="175"/>
      <c r="ONR4" s="175"/>
      <c r="ONS4" s="175"/>
      <c r="ONT4" s="175"/>
      <c r="ONU4" s="175"/>
      <c r="ONV4" s="175"/>
      <c r="ONW4" s="175"/>
      <c r="ONX4" s="175"/>
      <c r="ONY4" s="175"/>
      <c r="ONZ4" s="175"/>
      <c r="OOA4" s="175"/>
      <c r="OOB4" s="175"/>
      <c r="OOC4" s="175"/>
      <c r="OOD4" s="175"/>
      <c r="OOE4" s="175"/>
      <c r="OOF4" s="175"/>
      <c r="OOG4" s="175"/>
      <c r="OOH4" s="175"/>
      <c r="OOI4" s="175"/>
      <c r="OOJ4" s="175"/>
      <c r="OOK4" s="175"/>
      <c r="OOL4" s="175"/>
      <c r="OOM4" s="175"/>
      <c r="OON4" s="175"/>
      <c r="OOO4" s="175"/>
      <c r="OOP4" s="175"/>
      <c r="OOQ4" s="175"/>
      <c r="OOR4" s="175"/>
      <c r="OOS4" s="175"/>
      <c r="OOT4" s="175"/>
      <c r="OOU4" s="175"/>
      <c r="OOV4" s="175"/>
      <c r="OOW4" s="175"/>
      <c r="OOX4" s="175"/>
      <c r="OOY4" s="175"/>
      <c r="OOZ4" s="175"/>
      <c r="OPA4" s="175"/>
      <c r="OPB4" s="175"/>
      <c r="OPC4" s="175"/>
      <c r="OPD4" s="175"/>
      <c r="OPE4" s="175"/>
      <c r="OPF4" s="175"/>
      <c r="OPG4" s="175"/>
      <c r="OPH4" s="175"/>
      <c r="OPI4" s="175"/>
      <c r="OPJ4" s="175"/>
      <c r="OPK4" s="175"/>
      <c r="OPL4" s="175"/>
      <c r="OPM4" s="175"/>
      <c r="OPN4" s="175"/>
      <c r="OPO4" s="175"/>
      <c r="OPP4" s="175"/>
      <c r="OPQ4" s="175"/>
      <c r="OPR4" s="175"/>
      <c r="OPS4" s="175"/>
      <c r="OPT4" s="175"/>
      <c r="OPU4" s="175"/>
      <c r="OPV4" s="175"/>
      <c r="OPW4" s="175"/>
      <c r="OPX4" s="175"/>
      <c r="OPY4" s="175"/>
      <c r="OPZ4" s="175"/>
      <c r="OQA4" s="175"/>
      <c r="OQB4" s="175"/>
      <c r="OQC4" s="175"/>
      <c r="OQD4" s="175"/>
      <c r="OQE4" s="175"/>
      <c r="OQF4" s="175"/>
      <c r="OQG4" s="175"/>
      <c r="OQH4" s="175"/>
      <c r="OQI4" s="175"/>
      <c r="OQJ4" s="175"/>
      <c r="OQK4" s="175"/>
      <c r="OQL4" s="175"/>
      <c r="OQM4" s="175"/>
      <c r="OQN4" s="175"/>
      <c r="OQO4" s="175"/>
      <c r="OQP4" s="175"/>
      <c r="OQQ4" s="175"/>
      <c r="OQR4" s="175"/>
      <c r="OQS4" s="175"/>
      <c r="OQT4" s="175"/>
      <c r="OQU4" s="175"/>
      <c r="OQV4" s="175"/>
      <c r="OQW4" s="175"/>
      <c r="OQX4" s="175"/>
      <c r="OQY4" s="175"/>
      <c r="OQZ4" s="175"/>
      <c r="ORA4" s="175"/>
      <c r="ORB4" s="175"/>
      <c r="ORC4" s="175"/>
      <c r="ORD4" s="175"/>
      <c r="ORE4" s="175"/>
      <c r="ORF4" s="175"/>
      <c r="ORG4" s="175"/>
      <c r="ORH4" s="175"/>
      <c r="ORI4" s="175"/>
      <c r="ORJ4" s="175"/>
      <c r="ORK4" s="175"/>
      <c r="ORL4" s="175"/>
      <c r="ORM4" s="175"/>
      <c r="ORN4" s="175"/>
      <c r="ORO4" s="175"/>
      <c r="ORP4" s="175"/>
      <c r="ORQ4" s="175"/>
      <c r="ORR4" s="175"/>
      <c r="ORS4" s="175"/>
      <c r="ORT4" s="175"/>
      <c r="ORU4" s="175"/>
      <c r="ORV4" s="175"/>
      <c r="ORW4" s="175"/>
      <c r="ORX4" s="175"/>
      <c r="ORY4" s="175"/>
      <c r="ORZ4" s="175"/>
      <c r="OSA4" s="175"/>
      <c r="OSB4" s="175"/>
      <c r="OSC4" s="175"/>
      <c r="OSD4" s="175"/>
      <c r="OSE4" s="175"/>
      <c r="OSF4" s="175"/>
      <c r="OSG4" s="175"/>
      <c r="OSH4" s="175"/>
      <c r="OSI4" s="175"/>
      <c r="OSJ4" s="175"/>
      <c r="OSK4" s="175"/>
      <c r="OSL4" s="175"/>
      <c r="OSM4" s="175"/>
      <c r="OSN4" s="175"/>
      <c r="OSO4" s="175"/>
      <c r="OSP4" s="175"/>
      <c r="OSQ4" s="175"/>
      <c r="OSR4" s="175"/>
      <c r="OSS4" s="175"/>
      <c r="OST4" s="175"/>
      <c r="OSU4" s="175"/>
      <c r="OSV4" s="175"/>
      <c r="OSW4" s="175"/>
      <c r="OSX4" s="175"/>
      <c r="OSY4" s="175"/>
      <c r="OSZ4" s="175"/>
      <c r="OTA4" s="175"/>
      <c r="OTB4" s="175"/>
      <c r="OTC4" s="175"/>
      <c r="OTD4" s="175"/>
      <c r="OTE4" s="175"/>
      <c r="OTF4" s="175"/>
      <c r="OTG4" s="175"/>
      <c r="OTH4" s="175"/>
      <c r="OTI4" s="175"/>
      <c r="OTJ4" s="175"/>
      <c r="OTK4" s="175"/>
      <c r="OTL4" s="175"/>
      <c r="OTM4" s="175"/>
      <c r="OTN4" s="175"/>
      <c r="OTO4" s="175"/>
      <c r="OTP4" s="175"/>
      <c r="OTQ4" s="175"/>
      <c r="OTR4" s="175"/>
      <c r="OTS4" s="175"/>
      <c r="OTT4" s="175"/>
      <c r="OTU4" s="175"/>
      <c r="OTV4" s="175"/>
      <c r="OTW4" s="175"/>
      <c r="OTX4" s="175"/>
      <c r="OTY4" s="175"/>
      <c r="OTZ4" s="175"/>
      <c r="OUA4" s="175"/>
      <c r="OUB4" s="175"/>
      <c r="OUC4" s="175"/>
      <c r="OUD4" s="175"/>
      <c r="OUE4" s="175"/>
      <c r="OUF4" s="175"/>
      <c r="OUG4" s="175"/>
      <c r="OUH4" s="175"/>
      <c r="OUI4" s="175"/>
      <c r="OUJ4" s="175"/>
      <c r="OUK4" s="175"/>
      <c r="OUL4" s="175"/>
      <c r="OUM4" s="175"/>
      <c r="OUN4" s="175"/>
      <c r="OUO4" s="175"/>
      <c r="OUP4" s="175"/>
      <c r="OUQ4" s="175"/>
      <c r="OUR4" s="175"/>
      <c r="OUS4" s="175"/>
      <c r="OUT4" s="175"/>
      <c r="OUU4" s="175"/>
      <c r="OUV4" s="175"/>
      <c r="OUW4" s="175"/>
      <c r="OUX4" s="175"/>
      <c r="OUY4" s="175"/>
      <c r="OUZ4" s="175"/>
      <c r="OVA4" s="175"/>
      <c r="OVB4" s="175"/>
      <c r="OVC4" s="175"/>
      <c r="OVD4" s="175"/>
      <c r="OVE4" s="175"/>
      <c r="OVF4" s="175"/>
      <c r="OVG4" s="175"/>
      <c r="OVH4" s="175"/>
      <c r="OVI4" s="175"/>
      <c r="OVJ4" s="175"/>
      <c r="OVK4" s="175"/>
      <c r="OVL4" s="175"/>
      <c r="OVM4" s="175"/>
      <c r="OVN4" s="175"/>
      <c r="OVO4" s="175"/>
      <c r="OVP4" s="175"/>
      <c r="OVQ4" s="175"/>
      <c r="OVR4" s="175"/>
      <c r="OVS4" s="175"/>
      <c r="OVT4" s="175"/>
      <c r="OVU4" s="175"/>
      <c r="OVV4" s="175"/>
      <c r="OVW4" s="175"/>
      <c r="OVX4" s="175"/>
      <c r="OVY4" s="175"/>
      <c r="OVZ4" s="175"/>
      <c r="OWA4" s="175"/>
      <c r="OWB4" s="175"/>
      <c r="OWC4" s="175"/>
      <c r="OWD4" s="175"/>
      <c r="OWE4" s="175"/>
      <c r="OWF4" s="175"/>
      <c r="OWG4" s="175"/>
      <c r="OWH4" s="175"/>
      <c r="OWI4" s="175"/>
      <c r="OWJ4" s="175"/>
      <c r="OWK4" s="175"/>
      <c r="OWL4" s="175"/>
      <c r="OWM4" s="175"/>
      <c r="OWN4" s="175"/>
      <c r="OWO4" s="175"/>
      <c r="OWP4" s="175"/>
      <c r="OWQ4" s="175"/>
      <c r="OWR4" s="175"/>
      <c r="OWS4" s="175"/>
      <c r="OWT4" s="175"/>
      <c r="OWU4" s="175"/>
      <c r="OWV4" s="175"/>
      <c r="OWW4" s="175"/>
      <c r="OWX4" s="175"/>
      <c r="OWY4" s="175"/>
      <c r="OWZ4" s="175"/>
      <c r="OXA4" s="175"/>
      <c r="OXB4" s="175"/>
      <c r="OXC4" s="175"/>
      <c r="OXD4" s="175"/>
      <c r="OXE4" s="175"/>
      <c r="OXF4" s="175"/>
      <c r="OXG4" s="175"/>
      <c r="OXH4" s="175"/>
      <c r="OXI4" s="175"/>
      <c r="OXJ4" s="175"/>
      <c r="OXK4" s="175"/>
      <c r="OXL4" s="175"/>
      <c r="OXM4" s="175"/>
      <c r="OXN4" s="175"/>
      <c r="OXO4" s="175"/>
      <c r="OXP4" s="175"/>
      <c r="OXQ4" s="175"/>
      <c r="OXR4" s="175"/>
      <c r="OXS4" s="175"/>
      <c r="OXT4" s="175"/>
      <c r="OXU4" s="175"/>
      <c r="OXV4" s="175"/>
      <c r="OXW4" s="175"/>
      <c r="OXX4" s="175"/>
      <c r="OXY4" s="175"/>
      <c r="OXZ4" s="175"/>
      <c r="OYA4" s="175"/>
      <c r="OYB4" s="175"/>
      <c r="OYC4" s="175"/>
      <c r="OYD4" s="175"/>
      <c r="OYE4" s="175"/>
      <c r="OYF4" s="175"/>
      <c r="OYG4" s="175"/>
      <c r="OYH4" s="175"/>
      <c r="OYI4" s="175"/>
      <c r="OYJ4" s="175"/>
      <c r="OYK4" s="175"/>
      <c r="OYL4" s="175"/>
      <c r="OYM4" s="175"/>
      <c r="OYN4" s="175"/>
      <c r="OYO4" s="175"/>
      <c r="OYP4" s="175"/>
      <c r="OYQ4" s="175"/>
      <c r="OYR4" s="175"/>
      <c r="OYS4" s="175"/>
      <c r="OYT4" s="175"/>
      <c r="OYU4" s="175"/>
      <c r="OYV4" s="175"/>
      <c r="OYW4" s="175"/>
      <c r="OYX4" s="175"/>
      <c r="OYY4" s="175"/>
      <c r="OYZ4" s="175"/>
      <c r="OZA4" s="175"/>
      <c r="OZB4" s="175"/>
      <c r="OZC4" s="175"/>
      <c r="OZD4" s="175"/>
      <c r="OZE4" s="175"/>
      <c r="OZF4" s="175"/>
      <c r="OZG4" s="175"/>
      <c r="OZH4" s="175"/>
      <c r="OZI4" s="175"/>
      <c r="OZJ4" s="175"/>
      <c r="OZK4" s="175"/>
      <c r="OZL4" s="175"/>
      <c r="OZM4" s="175"/>
      <c r="OZN4" s="175"/>
      <c r="OZO4" s="175"/>
      <c r="OZP4" s="175"/>
      <c r="OZQ4" s="175"/>
      <c r="OZR4" s="175"/>
      <c r="OZS4" s="175"/>
      <c r="OZT4" s="175"/>
      <c r="OZU4" s="175"/>
      <c r="OZV4" s="175"/>
      <c r="OZW4" s="175"/>
      <c r="OZX4" s="175"/>
      <c r="OZY4" s="175"/>
      <c r="OZZ4" s="175"/>
      <c r="PAA4" s="175"/>
      <c r="PAB4" s="175"/>
      <c r="PAC4" s="175"/>
      <c r="PAD4" s="175"/>
      <c r="PAE4" s="175"/>
      <c r="PAF4" s="175"/>
      <c r="PAG4" s="175"/>
      <c r="PAH4" s="175"/>
      <c r="PAI4" s="175"/>
      <c r="PAJ4" s="175"/>
      <c r="PAK4" s="175"/>
      <c r="PAL4" s="175"/>
      <c r="PAM4" s="175"/>
      <c r="PAN4" s="175"/>
      <c r="PAO4" s="175"/>
      <c r="PAP4" s="175"/>
      <c r="PAQ4" s="175"/>
      <c r="PAR4" s="175"/>
      <c r="PAS4" s="175"/>
      <c r="PAT4" s="175"/>
      <c r="PAU4" s="175"/>
      <c r="PAV4" s="175"/>
      <c r="PAW4" s="175"/>
      <c r="PAX4" s="175"/>
      <c r="PAY4" s="175"/>
      <c r="PAZ4" s="175"/>
      <c r="PBA4" s="175"/>
      <c r="PBB4" s="175"/>
      <c r="PBC4" s="175"/>
      <c r="PBD4" s="175"/>
      <c r="PBE4" s="175"/>
      <c r="PBF4" s="175"/>
      <c r="PBG4" s="175"/>
      <c r="PBH4" s="175"/>
      <c r="PBI4" s="175"/>
      <c r="PBJ4" s="175"/>
      <c r="PBK4" s="175"/>
      <c r="PBL4" s="175"/>
      <c r="PBM4" s="175"/>
      <c r="PBN4" s="175"/>
      <c r="PBO4" s="175"/>
      <c r="PBP4" s="175"/>
      <c r="PBQ4" s="175"/>
      <c r="PBR4" s="175"/>
      <c r="PBS4" s="175"/>
      <c r="PBT4" s="175"/>
      <c r="PBU4" s="175"/>
      <c r="PBV4" s="175"/>
      <c r="PBW4" s="175"/>
      <c r="PBX4" s="175"/>
      <c r="PBY4" s="175"/>
      <c r="PBZ4" s="175"/>
      <c r="PCA4" s="175"/>
      <c r="PCB4" s="175"/>
      <c r="PCC4" s="175"/>
      <c r="PCD4" s="175"/>
      <c r="PCE4" s="175"/>
      <c r="PCF4" s="175"/>
      <c r="PCG4" s="175"/>
      <c r="PCH4" s="175"/>
      <c r="PCI4" s="175"/>
      <c r="PCJ4" s="175"/>
      <c r="PCK4" s="175"/>
      <c r="PCL4" s="175"/>
      <c r="PCM4" s="175"/>
      <c r="PCN4" s="175"/>
      <c r="PCO4" s="175"/>
      <c r="PCP4" s="175"/>
      <c r="PCQ4" s="175"/>
      <c r="PCR4" s="175"/>
      <c r="PCS4" s="175"/>
      <c r="PCT4" s="175"/>
      <c r="PCU4" s="175"/>
      <c r="PCV4" s="175"/>
      <c r="PCW4" s="175"/>
      <c r="PCX4" s="175"/>
      <c r="PCY4" s="175"/>
      <c r="PCZ4" s="175"/>
      <c r="PDA4" s="175"/>
      <c r="PDB4" s="175"/>
      <c r="PDC4" s="175"/>
      <c r="PDD4" s="175"/>
      <c r="PDE4" s="175"/>
      <c r="PDF4" s="175"/>
      <c r="PDG4" s="175"/>
      <c r="PDH4" s="175"/>
      <c r="PDI4" s="175"/>
      <c r="PDJ4" s="175"/>
      <c r="PDK4" s="175"/>
      <c r="PDL4" s="175"/>
      <c r="PDM4" s="175"/>
      <c r="PDN4" s="175"/>
      <c r="PDO4" s="175"/>
      <c r="PDP4" s="175"/>
      <c r="PDQ4" s="175"/>
      <c r="PDR4" s="175"/>
      <c r="PDS4" s="175"/>
      <c r="PDT4" s="175"/>
      <c r="PDU4" s="175"/>
      <c r="PDV4" s="175"/>
      <c r="PDW4" s="175"/>
      <c r="PDX4" s="175"/>
      <c r="PDY4" s="175"/>
      <c r="PDZ4" s="175"/>
      <c r="PEA4" s="175"/>
      <c r="PEB4" s="175"/>
      <c r="PEC4" s="175"/>
      <c r="PED4" s="175"/>
      <c r="PEE4" s="175"/>
      <c r="PEF4" s="175"/>
      <c r="PEG4" s="175"/>
      <c r="PEH4" s="175"/>
      <c r="PEI4" s="175"/>
      <c r="PEJ4" s="175"/>
      <c r="PEK4" s="175"/>
      <c r="PEL4" s="175"/>
      <c r="PEM4" s="175"/>
      <c r="PEN4" s="175"/>
      <c r="PEO4" s="175"/>
      <c r="PEP4" s="175"/>
      <c r="PEQ4" s="175"/>
      <c r="PER4" s="175"/>
      <c r="PES4" s="175"/>
      <c r="PET4" s="175"/>
      <c r="PEU4" s="175"/>
      <c r="PEV4" s="175"/>
      <c r="PEW4" s="175"/>
      <c r="PEX4" s="175"/>
      <c r="PEY4" s="175"/>
      <c r="PEZ4" s="175"/>
      <c r="PFA4" s="175"/>
      <c r="PFB4" s="175"/>
      <c r="PFC4" s="175"/>
      <c r="PFD4" s="175"/>
      <c r="PFE4" s="175"/>
      <c r="PFF4" s="175"/>
      <c r="PFG4" s="175"/>
      <c r="PFH4" s="175"/>
      <c r="PFI4" s="175"/>
      <c r="PFJ4" s="175"/>
      <c r="PFK4" s="175"/>
      <c r="PFL4" s="175"/>
      <c r="PFM4" s="175"/>
      <c r="PFN4" s="175"/>
      <c r="PFO4" s="175"/>
      <c r="PFP4" s="175"/>
      <c r="PFQ4" s="175"/>
      <c r="PFR4" s="175"/>
      <c r="PFS4" s="175"/>
      <c r="PFT4" s="175"/>
      <c r="PFU4" s="175"/>
      <c r="PFV4" s="175"/>
      <c r="PFW4" s="175"/>
      <c r="PFX4" s="175"/>
      <c r="PFY4" s="175"/>
      <c r="PFZ4" s="175"/>
      <c r="PGA4" s="175"/>
      <c r="PGB4" s="175"/>
      <c r="PGC4" s="175"/>
      <c r="PGD4" s="175"/>
      <c r="PGE4" s="175"/>
      <c r="PGF4" s="175"/>
      <c r="PGG4" s="175"/>
      <c r="PGH4" s="175"/>
      <c r="PGI4" s="175"/>
      <c r="PGJ4" s="175"/>
      <c r="PGK4" s="175"/>
      <c r="PGL4" s="175"/>
      <c r="PGM4" s="175"/>
      <c r="PGN4" s="175"/>
      <c r="PGO4" s="175"/>
      <c r="PGP4" s="175"/>
      <c r="PGQ4" s="175"/>
      <c r="PGR4" s="175"/>
      <c r="PGS4" s="175"/>
      <c r="PGT4" s="175"/>
      <c r="PGU4" s="175"/>
      <c r="PGV4" s="175"/>
      <c r="PGW4" s="175"/>
      <c r="PGX4" s="175"/>
      <c r="PGY4" s="175"/>
      <c r="PGZ4" s="175"/>
      <c r="PHA4" s="175"/>
      <c r="PHB4" s="175"/>
      <c r="PHC4" s="175"/>
      <c r="PHD4" s="175"/>
      <c r="PHE4" s="175"/>
      <c r="PHF4" s="175"/>
      <c r="PHG4" s="175"/>
      <c r="PHH4" s="175"/>
      <c r="PHI4" s="175"/>
      <c r="PHJ4" s="175"/>
      <c r="PHK4" s="175"/>
      <c r="PHL4" s="175"/>
      <c r="PHM4" s="175"/>
      <c r="PHN4" s="175"/>
      <c r="PHO4" s="175"/>
      <c r="PHP4" s="175"/>
      <c r="PHQ4" s="175"/>
      <c r="PHR4" s="175"/>
      <c r="PHS4" s="175"/>
      <c r="PHT4" s="175"/>
      <c r="PHU4" s="175"/>
      <c r="PHV4" s="175"/>
      <c r="PHW4" s="175"/>
      <c r="PHX4" s="175"/>
      <c r="PHY4" s="175"/>
      <c r="PHZ4" s="175"/>
      <c r="PIA4" s="175"/>
      <c r="PIB4" s="175"/>
      <c r="PIC4" s="175"/>
      <c r="PID4" s="175"/>
      <c r="PIE4" s="175"/>
      <c r="PIF4" s="175"/>
      <c r="PIG4" s="175"/>
      <c r="PIH4" s="175"/>
      <c r="PII4" s="175"/>
      <c r="PIJ4" s="175"/>
      <c r="PIK4" s="175"/>
      <c r="PIL4" s="175"/>
      <c r="PIM4" s="175"/>
      <c r="PIN4" s="175"/>
      <c r="PIO4" s="175"/>
      <c r="PIP4" s="175"/>
      <c r="PIQ4" s="175"/>
      <c r="PIR4" s="175"/>
      <c r="PIS4" s="175"/>
      <c r="PIT4" s="175"/>
      <c r="PIU4" s="175"/>
      <c r="PIV4" s="175"/>
      <c r="PIW4" s="175"/>
      <c r="PIX4" s="175"/>
      <c r="PIY4" s="175"/>
      <c r="PIZ4" s="175"/>
      <c r="PJA4" s="175"/>
      <c r="PJB4" s="175"/>
      <c r="PJC4" s="175"/>
      <c r="PJD4" s="175"/>
      <c r="PJE4" s="175"/>
      <c r="PJF4" s="175"/>
      <c r="PJG4" s="175"/>
      <c r="PJH4" s="175"/>
      <c r="PJI4" s="175"/>
      <c r="PJJ4" s="175"/>
      <c r="PJK4" s="175"/>
      <c r="PJL4" s="175"/>
      <c r="PJM4" s="175"/>
      <c r="PJN4" s="175"/>
      <c r="PJO4" s="175"/>
      <c r="PJP4" s="175"/>
      <c r="PJQ4" s="175"/>
      <c r="PJR4" s="175"/>
      <c r="PJS4" s="175"/>
      <c r="PJT4" s="175"/>
      <c r="PJU4" s="175"/>
      <c r="PJV4" s="175"/>
      <c r="PJW4" s="175"/>
      <c r="PJX4" s="175"/>
      <c r="PJY4" s="175"/>
      <c r="PJZ4" s="175"/>
      <c r="PKA4" s="175"/>
      <c r="PKB4" s="175"/>
      <c r="PKC4" s="175"/>
      <c r="PKD4" s="175"/>
      <c r="PKE4" s="175"/>
      <c r="PKF4" s="175"/>
      <c r="PKG4" s="175"/>
      <c r="PKH4" s="175"/>
      <c r="PKI4" s="175"/>
      <c r="PKJ4" s="175"/>
      <c r="PKK4" s="175"/>
      <c r="PKL4" s="175"/>
      <c r="PKM4" s="175"/>
      <c r="PKN4" s="175"/>
      <c r="PKO4" s="175"/>
      <c r="PKP4" s="175"/>
      <c r="PKQ4" s="175"/>
      <c r="PKR4" s="175"/>
      <c r="PKS4" s="175"/>
      <c r="PKT4" s="175"/>
      <c r="PKU4" s="175"/>
      <c r="PKV4" s="175"/>
      <c r="PKW4" s="175"/>
      <c r="PKX4" s="175"/>
      <c r="PKY4" s="175"/>
      <c r="PKZ4" s="175"/>
      <c r="PLA4" s="175"/>
      <c r="PLB4" s="175"/>
      <c r="PLC4" s="175"/>
      <c r="PLD4" s="175"/>
      <c r="PLE4" s="175"/>
      <c r="PLF4" s="175"/>
      <c r="PLG4" s="175"/>
      <c r="PLH4" s="175"/>
      <c r="PLI4" s="175"/>
      <c r="PLJ4" s="175"/>
      <c r="PLK4" s="175"/>
      <c r="PLL4" s="175"/>
      <c r="PLM4" s="175"/>
      <c r="PLN4" s="175"/>
      <c r="PLO4" s="175"/>
      <c r="PLP4" s="175"/>
      <c r="PLQ4" s="175"/>
      <c r="PLR4" s="175"/>
      <c r="PLS4" s="175"/>
      <c r="PLT4" s="175"/>
      <c r="PLU4" s="175"/>
      <c r="PLV4" s="175"/>
      <c r="PLW4" s="175"/>
      <c r="PLX4" s="175"/>
      <c r="PLY4" s="175"/>
      <c r="PLZ4" s="175"/>
      <c r="PMA4" s="175"/>
      <c r="PMB4" s="175"/>
      <c r="PMC4" s="175"/>
      <c r="PMD4" s="175"/>
      <c r="PME4" s="175"/>
      <c r="PMF4" s="175"/>
      <c r="PMG4" s="175"/>
      <c r="PMH4" s="175"/>
      <c r="PMI4" s="175"/>
      <c r="PMJ4" s="175"/>
      <c r="PMK4" s="175"/>
      <c r="PML4" s="175"/>
      <c r="PMM4" s="175"/>
      <c r="PMN4" s="175"/>
      <c r="PMO4" s="175"/>
      <c r="PMP4" s="175"/>
      <c r="PMQ4" s="175"/>
      <c r="PMR4" s="175"/>
      <c r="PMS4" s="175"/>
      <c r="PMT4" s="175"/>
      <c r="PMU4" s="175"/>
      <c r="PMV4" s="175"/>
      <c r="PMW4" s="175"/>
      <c r="PMX4" s="175"/>
      <c r="PMY4" s="175"/>
      <c r="PMZ4" s="175"/>
      <c r="PNA4" s="175"/>
      <c r="PNB4" s="175"/>
      <c r="PNC4" s="175"/>
      <c r="PND4" s="175"/>
      <c r="PNE4" s="175"/>
      <c r="PNF4" s="175"/>
      <c r="PNG4" s="175"/>
      <c r="PNH4" s="175"/>
      <c r="PNI4" s="175"/>
      <c r="PNJ4" s="175"/>
      <c r="PNK4" s="175"/>
      <c r="PNL4" s="175"/>
      <c r="PNM4" s="175"/>
      <c r="PNN4" s="175"/>
      <c r="PNO4" s="175"/>
      <c r="PNP4" s="175"/>
      <c r="PNQ4" s="175"/>
      <c r="PNR4" s="175"/>
      <c r="PNS4" s="175"/>
      <c r="PNT4" s="175"/>
      <c r="PNU4" s="175"/>
      <c r="PNV4" s="175"/>
      <c r="PNW4" s="175"/>
      <c r="PNX4" s="175"/>
      <c r="PNY4" s="175"/>
      <c r="PNZ4" s="175"/>
      <c r="POA4" s="175"/>
      <c r="POB4" s="175"/>
      <c r="POC4" s="175"/>
      <c r="POD4" s="175"/>
      <c r="POE4" s="175"/>
      <c r="POF4" s="175"/>
      <c r="POG4" s="175"/>
      <c r="POH4" s="175"/>
      <c r="POI4" s="175"/>
      <c r="POJ4" s="175"/>
      <c r="POK4" s="175"/>
      <c r="POL4" s="175"/>
      <c r="POM4" s="175"/>
      <c r="PON4" s="175"/>
      <c r="POO4" s="175"/>
      <c r="POP4" s="175"/>
      <c r="POQ4" s="175"/>
      <c r="POR4" s="175"/>
      <c r="POS4" s="175"/>
      <c r="POT4" s="175"/>
      <c r="POU4" s="175"/>
      <c r="POV4" s="175"/>
      <c r="POW4" s="175"/>
      <c r="POX4" s="175"/>
      <c r="POY4" s="175"/>
      <c r="POZ4" s="175"/>
      <c r="PPA4" s="175"/>
      <c r="PPB4" s="175"/>
      <c r="PPC4" s="175"/>
      <c r="PPD4" s="175"/>
      <c r="PPE4" s="175"/>
      <c r="PPF4" s="175"/>
      <c r="PPG4" s="175"/>
      <c r="PPH4" s="175"/>
      <c r="PPI4" s="175"/>
      <c r="PPJ4" s="175"/>
      <c r="PPK4" s="175"/>
      <c r="PPL4" s="175"/>
      <c r="PPM4" s="175"/>
      <c r="PPN4" s="175"/>
      <c r="PPO4" s="175"/>
      <c r="PPP4" s="175"/>
      <c r="PPQ4" s="175"/>
      <c r="PPR4" s="175"/>
      <c r="PPS4" s="175"/>
      <c r="PPT4" s="175"/>
      <c r="PPU4" s="175"/>
      <c r="PPV4" s="175"/>
      <c r="PPW4" s="175"/>
      <c r="PPX4" s="175"/>
      <c r="PPY4" s="175"/>
      <c r="PPZ4" s="175"/>
      <c r="PQA4" s="175"/>
      <c r="PQB4" s="175"/>
      <c r="PQC4" s="175"/>
      <c r="PQD4" s="175"/>
      <c r="PQE4" s="175"/>
      <c r="PQF4" s="175"/>
      <c r="PQG4" s="175"/>
      <c r="PQH4" s="175"/>
      <c r="PQI4" s="175"/>
      <c r="PQJ4" s="175"/>
      <c r="PQK4" s="175"/>
      <c r="PQL4" s="175"/>
      <c r="PQM4" s="175"/>
      <c r="PQN4" s="175"/>
      <c r="PQO4" s="175"/>
      <c r="PQP4" s="175"/>
      <c r="PQQ4" s="175"/>
      <c r="PQR4" s="175"/>
      <c r="PQS4" s="175"/>
      <c r="PQT4" s="175"/>
      <c r="PQU4" s="175"/>
      <c r="PQV4" s="175"/>
      <c r="PQW4" s="175"/>
      <c r="PQX4" s="175"/>
      <c r="PQY4" s="175"/>
      <c r="PQZ4" s="175"/>
      <c r="PRA4" s="175"/>
      <c r="PRB4" s="175"/>
      <c r="PRC4" s="175"/>
      <c r="PRD4" s="175"/>
      <c r="PRE4" s="175"/>
      <c r="PRF4" s="175"/>
      <c r="PRG4" s="175"/>
      <c r="PRH4" s="175"/>
      <c r="PRI4" s="175"/>
      <c r="PRJ4" s="175"/>
      <c r="PRK4" s="175"/>
      <c r="PRL4" s="175"/>
      <c r="PRM4" s="175"/>
      <c r="PRN4" s="175"/>
      <c r="PRO4" s="175"/>
      <c r="PRP4" s="175"/>
      <c r="PRQ4" s="175"/>
      <c r="PRR4" s="175"/>
      <c r="PRS4" s="175"/>
      <c r="PRT4" s="175"/>
      <c r="PRU4" s="175"/>
      <c r="PRV4" s="175"/>
      <c r="PRW4" s="175"/>
      <c r="PRX4" s="175"/>
      <c r="PRY4" s="175"/>
      <c r="PRZ4" s="175"/>
      <c r="PSA4" s="175"/>
      <c r="PSB4" s="175"/>
      <c r="PSC4" s="175"/>
      <c r="PSD4" s="175"/>
      <c r="PSE4" s="175"/>
      <c r="PSF4" s="175"/>
      <c r="PSG4" s="175"/>
      <c r="PSH4" s="175"/>
      <c r="PSI4" s="175"/>
      <c r="PSJ4" s="175"/>
      <c r="PSK4" s="175"/>
      <c r="PSL4" s="175"/>
      <c r="PSM4" s="175"/>
      <c r="PSN4" s="175"/>
      <c r="PSO4" s="175"/>
      <c r="PSP4" s="175"/>
      <c r="PSQ4" s="175"/>
      <c r="PSR4" s="175"/>
      <c r="PSS4" s="175"/>
      <c r="PST4" s="175"/>
      <c r="PSU4" s="175"/>
      <c r="PSV4" s="175"/>
      <c r="PSW4" s="175"/>
      <c r="PSX4" s="175"/>
      <c r="PSY4" s="175"/>
      <c r="PSZ4" s="175"/>
      <c r="PTA4" s="175"/>
      <c r="PTB4" s="175"/>
      <c r="PTC4" s="175"/>
      <c r="PTD4" s="175"/>
      <c r="PTE4" s="175"/>
      <c r="PTF4" s="175"/>
      <c r="PTG4" s="175"/>
      <c r="PTH4" s="175"/>
      <c r="PTI4" s="175"/>
      <c r="PTJ4" s="175"/>
      <c r="PTK4" s="175"/>
      <c r="PTL4" s="175"/>
      <c r="PTM4" s="175"/>
      <c r="PTN4" s="175"/>
      <c r="PTO4" s="175"/>
      <c r="PTP4" s="175"/>
      <c r="PTQ4" s="175"/>
      <c r="PTR4" s="175"/>
      <c r="PTS4" s="175"/>
      <c r="PTT4" s="175"/>
      <c r="PTU4" s="175"/>
      <c r="PTV4" s="175"/>
      <c r="PTW4" s="175"/>
      <c r="PTX4" s="175"/>
      <c r="PTY4" s="175"/>
      <c r="PTZ4" s="175"/>
      <c r="PUA4" s="175"/>
      <c r="PUB4" s="175"/>
      <c r="PUC4" s="175"/>
      <c r="PUD4" s="175"/>
      <c r="PUE4" s="175"/>
      <c r="PUF4" s="175"/>
      <c r="PUG4" s="175"/>
      <c r="PUH4" s="175"/>
      <c r="PUI4" s="175"/>
      <c r="PUJ4" s="175"/>
      <c r="PUK4" s="175"/>
      <c r="PUL4" s="175"/>
      <c r="PUM4" s="175"/>
      <c r="PUN4" s="175"/>
      <c r="PUO4" s="175"/>
      <c r="PUP4" s="175"/>
      <c r="PUQ4" s="175"/>
      <c r="PUR4" s="175"/>
      <c r="PUS4" s="175"/>
      <c r="PUT4" s="175"/>
      <c r="PUU4" s="175"/>
      <c r="PUV4" s="175"/>
      <c r="PUW4" s="175"/>
      <c r="PUX4" s="175"/>
      <c r="PUY4" s="175"/>
      <c r="PUZ4" s="175"/>
      <c r="PVA4" s="175"/>
      <c r="PVB4" s="175"/>
      <c r="PVC4" s="175"/>
      <c r="PVD4" s="175"/>
      <c r="PVE4" s="175"/>
      <c r="PVF4" s="175"/>
      <c r="PVG4" s="175"/>
      <c r="PVH4" s="175"/>
      <c r="PVI4" s="175"/>
      <c r="PVJ4" s="175"/>
      <c r="PVK4" s="175"/>
      <c r="PVL4" s="175"/>
      <c r="PVM4" s="175"/>
      <c r="PVN4" s="175"/>
      <c r="PVO4" s="175"/>
      <c r="PVP4" s="175"/>
      <c r="PVQ4" s="175"/>
      <c r="PVR4" s="175"/>
      <c r="PVS4" s="175"/>
      <c r="PVT4" s="175"/>
      <c r="PVU4" s="175"/>
      <c r="PVV4" s="175"/>
      <c r="PVW4" s="175"/>
      <c r="PVX4" s="175"/>
      <c r="PVY4" s="175"/>
      <c r="PVZ4" s="175"/>
      <c r="PWA4" s="175"/>
      <c r="PWB4" s="175"/>
      <c r="PWC4" s="175"/>
      <c r="PWD4" s="175"/>
      <c r="PWE4" s="175"/>
      <c r="PWF4" s="175"/>
      <c r="PWG4" s="175"/>
      <c r="PWH4" s="175"/>
      <c r="PWI4" s="175"/>
      <c r="PWJ4" s="175"/>
      <c r="PWK4" s="175"/>
      <c r="PWL4" s="175"/>
      <c r="PWM4" s="175"/>
      <c r="PWN4" s="175"/>
      <c r="PWO4" s="175"/>
      <c r="PWP4" s="175"/>
      <c r="PWQ4" s="175"/>
      <c r="PWR4" s="175"/>
      <c r="PWS4" s="175"/>
      <c r="PWT4" s="175"/>
      <c r="PWU4" s="175"/>
      <c r="PWV4" s="175"/>
      <c r="PWW4" s="175"/>
      <c r="PWX4" s="175"/>
      <c r="PWY4" s="175"/>
      <c r="PWZ4" s="175"/>
      <c r="PXA4" s="175"/>
      <c r="PXB4" s="175"/>
      <c r="PXC4" s="175"/>
      <c r="PXD4" s="175"/>
      <c r="PXE4" s="175"/>
      <c r="PXF4" s="175"/>
      <c r="PXG4" s="175"/>
      <c r="PXH4" s="175"/>
      <c r="PXI4" s="175"/>
      <c r="PXJ4" s="175"/>
      <c r="PXK4" s="175"/>
      <c r="PXL4" s="175"/>
      <c r="PXM4" s="175"/>
      <c r="PXN4" s="175"/>
      <c r="PXO4" s="175"/>
      <c r="PXP4" s="175"/>
      <c r="PXQ4" s="175"/>
      <c r="PXR4" s="175"/>
      <c r="PXS4" s="175"/>
      <c r="PXT4" s="175"/>
      <c r="PXU4" s="175"/>
      <c r="PXV4" s="175"/>
      <c r="PXW4" s="175"/>
      <c r="PXX4" s="175"/>
      <c r="PXY4" s="175"/>
      <c r="PXZ4" s="175"/>
      <c r="PYA4" s="175"/>
      <c r="PYB4" s="175"/>
      <c r="PYC4" s="175"/>
      <c r="PYD4" s="175"/>
      <c r="PYE4" s="175"/>
      <c r="PYF4" s="175"/>
      <c r="PYG4" s="175"/>
      <c r="PYH4" s="175"/>
      <c r="PYI4" s="175"/>
      <c r="PYJ4" s="175"/>
      <c r="PYK4" s="175"/>
      <c r="PYL4" s="175"/>
      <c r="PYM4" s="175"/>
      <c r="PYN4" s="175"/>
      <c r="PYO4" s="175"/>
      <c r="PYP4" s="175"/>
      <c r="PYQ4" s="175"/>
      <c r="PYR4" s="175"/>
      <c r="PYS4" s="175"/>
      <c r="PYT4" s="175"/>
      <c r="PYU4" s="175"/>
      <c r="PYV4" s="175"/>
      <c r="PYW4" s="175"/>
      <c r="PYX4" s="175"/>
      <c r="PYY4" s="175"/>
      <c r="PYZ4" s="175"/>
      <c r="PZA4" s="175"/>
      <c r="PZB4" s="175"/>
      <c r="PZC4" s="175"/>
      <c r="PZD4" s="175"/>
      <c r="PZE4" s="175"/>
      <c r="PZF4" s="175"/>
      <c r="PZG4" s="175"/>
      <c r="PZH4" s="175"/>
      <c r="PZI4" s="175"/>
      <c r="PZJ4" s="175"/>
      <c r="PZK4" s="175"/>
      <c r="PZL4" s="175"/>
      <c r="PZM4" s="175"/>
      <c r="PZN4" s="175"/>
      <c r="PZO4" s="175"/>
      <c r="PZP4" s="175"/>
      <c r="PZQ4" s="175"/>
      <c r="PZR4" s="175"/>
      <c r="PZS4" s="175"/>
      <c r="PZT4" s="175"/>
      <c r="PZU4" s="175"/>
      <c r="PZV4" s="175"/>
      <c r="PZW4" s="175"/>
      <c r="PZX4" s="175"/>
      <c r="PZY4" s="175"/>
      <c r="PZZ4" s="175"/>
      <c r="QAA4" s="175"/>
      <c r="QAB4" s="175"/>
      <c r="QAC4" s="175"/>
      <c r="QAD4" s="175"/>
      <c r="QAE4" s="175"/>
      <c r="QAF4" s="175"/>
      <c r="QAG4" s="175"/>
      <c r="QAH4" s="175"/>
      <c r="QAI4" s="175"/>
      <c r="QAJ4" s="175"/>
      <c r="QAK4" s="175"/>
      <c r="QAL4" s="175"/>
      <c r="QAM4" s="175"/>
      <c r="QAN4" s="175"/>
      <c r="QAO4" s="175"/>
      <c r="QAP4" s="175"/>
      <c r="QAQ4" s="175"/>
      <c r="QAR4" s="175"/>
      <c r="QAS4" s="175"/>
      <c r="QAT4" s="175"/>
      <c r="QAU4" s="175"/>
      <c r="QAV4" s="175"/>
      <c r="QAW4" s="175"/>
      <c r="QAX4" s="175"/>
      <c r="QAY4" s="175"/>
      <c r="QAZ4" s="175"/>
      <c r="QBA4" s="175"/>
      <c r="QBB4" s="175"/>
      <c r="QBC4" s="175"/>
      <c r="QBD4" s="175"/>
      <c r="QBE4" s="175"/>
      <c r="QBF4" s="175"/>
      <c r="QBG4" s="175"/>
      <c r="QBH4" s="175"/>
      <c r="QBI4" s="175"/>
      <c r="QBJ4" s="175"/>
      <c r="QBK4" s="175"/>
      <c r="QBL4" s="175"/>
      <c r="QBM4" s="175"/>
      <c r="QBN4" s="175"/>
      <c r="QBO4" s="175"/>
      <c r="QBP4" s="175"/>
      <c r="QBQ4" s="175"/>
      <c r="QBR4" s="175"/>
      <c r="QBS4" s="175"/>
      <c r="QBT4" s="175"/>
      <c r="QBU4" s="175"/>
      <c r="QBV4" s="175"/>
      <c r="QBW4" s="175"/>
      <c r="QBX4" s="175"/>
      <c r="QBY4" s="175"/>
      <c r="QBZ4" s="175"/>
      <c r="QCA4" s="175"/>
      <c r="QCB4" s="175"/>
      <c r="QCC4" s="175"/>
      <c r="QCD4" s="175"/>
      <c r="QCE4" s="175"/>
      <c r="QCF4" s="175"/>
      <c r="QCG4" s="175"/>
      <c r="QCH4" s="175"/>
      <c r="QCI4" s="175"/>
      <c r="QCJ4" s="175"/>
      <c r="QCK4" s="175"/>
      <c r="QCL4" s="175"/>
      <c r="QCM4" s="175"/>
      <c r="QCN4" s="175"/>
      <c r="QCO4" s="175"/>
      <c r="QCP4" s="175"/>
      <c r="QCQ4" s="175"/>
      <c r="QCR4" s="175"/>
      <c r="QCS4" s="175"/>
      <c r="QCT4" s="175"/>
      <c r="QCU4" s="175"/>
      <c r="QCV4" s="175"/>
      <c r="QCW4" s="175"/>
      <c r="QCX4" s="175"/>
      <c r="QCY4" s="175"/>
      <c r="QCZ4" s="175"/>
      <c r="QDA4" s="175"/>
      <c r="QDB4" s="175"/>
      <c r="QDC4" s="175"/>
      <c r="QDD4" s="175"/>
      <c r="QDE4" s="175"/>
      <c r="QDF4" s="175"/>
      <c r="QDG4" s="175"/>
      <c r="QDH4" s="175"/>
      <c r="QDI4" s="175"/>
      <c r="QDJ4" s="175"/>
      <c r="QDK4" s="175"/>
      <c r="QDL4" s="175"/>
      <c r="QDM4" s="175"/>
      <c r="QDN4" s="175"/>
      <c r="QDO4" s="175"/>
      <c r="QDP4" s="175"/>
      <c r="QDQ4" s="175"/>
      <c r="QDR4" s="175"/>
      <c r="QDS4" s="175"/>
      <c r="QDT4" s="175"/>
      <c r="QDU4" s="175"/>
      <c r="QDV4" s="175"/>
      <c r="QDW4" s="175"/>
      <c r="QDX4" s="175"/>
      <c r="QDY4" s="175"/>
      <c r="QDZ4" s="175"/>
      <c r="QEA4" s="175"/>
      <c r="QEB4" s="175"/>
      <c r="QEC4" s="175"/>
      <c r="QED4" s="175"/>
      <c r="QEE4" s="175"/>
      <c r="QEF4" s="175"/>
      <c r="QEG4" s="175"/>
      <c r="QEH4" s="175"/>
      <c r="QEI4" s="175"/>
      <c r="QEJ4" s="175"/>
      <c r="QEK4" s="175"/>
      <c r="QEL4" s="175"/>
      <c r="QEM4" s="175"/>
      <c r="QEN4" s="175"/>
      <c r="QEO4" s="175"/>
      <c r="QEP4" s="175"/>
      <c r="QEQ4" s="175"/>
      <c r="QER4" s="175"/>
      <c r="QES4" s="175"/>
      <c r="QET4" s="175"/>
      <c r="QEU4" s="175"/>
      <c r="QEV4" s="175"/>
      <c r="QEW4" s="175"/>
      <c r="QEX4" s="175"/>
      <c r="QEY4" s="175"/>
      <c r="QEZ4" s="175"/>
      <c r="QFA4" s="175"/>
      <c r="QFB4" s="175"/>
      <c r="QFC4" s="175"/>
      <c r="QFD4" s="175"/>
      <c r="QFE4" s="175"/>
      <c r="QFF4" s="175"/>
      <c r="QFG4" s="175"/>
      <c r="QFH4" s="175"/>
      <c r="QFI4" s="175"/>
      <c r="QFJ4" s="175"/>
      <c r="QFK4" s="175"/>
      <c r="QFL4" s="175"/>
      <c r="QFM4" s="175"/>
      <c r="QFN4" s="175"/>
      <c r="QFO4" s="175"/>
      <c r="QFP4" s="175"/>
      <c r="QFQ4" s="175"/>
      <c r="QFR4" s="175"/>
      <c r="QFS4" s="175"/>
      <c r="QFT4" s="175"/>
      <c r="QFU4" s="175"/>
      <c r="QFV4" s="175"/>
      <c r="QFW4" s="175"/>
      <c r="QFX4" s="175"/>
      <c r="QFY4" s="175"/>
      <c r="QFZ4" s="175"/>
      <c r="QGA4" s="175"/>
      <c r="QGB4" s="175"/>
      <c r="QGC4" s="175"/>
      <c r="QGD4" s="175"/>
      <c r="QGE4" s="175"/>
      <c r="QGF4" s="175"/>
      <c r="QGG4" s="175"/>
      <c r="QGH4" s="175"/>
      <c r="QGI4" s="175"/>
      <c r="QGJ4" s="175"/>
      <c r="QGK4" s="175"/>
      <c r="QGL4" s="175"/>
      <c r="QGM4" s="175"/>
      <c r="QGN4" s="175"/>
      <c r="QGO4" s="175"/>
      <c r="QGP4" s="175"/>
      <c r="QGQ4" s="175"/>
      <c r="QGR4" s="175"/>
      <c r="QGS4" s="175"/>
      <c r="QGT4" s="175"/>
      <c r="QGU4" s="175"/>
      <c r="QGV4" s="175"/>
      <c r="QGW4" s="175"/>
      <c r="QGX4" s="175"/>
      <c r="QGY4" s="175"/>
      <c r="QGZ4" s="175"/>
      <c r="QHA4" s="175"/>
      <c r="QHB4" s="175"/>
      <c r="QHC4" s="175"/>
      <c r="QHD4" s="175"/>
      <c r="QHE4" s="175"/>
      <c r="QHF4" s="175"/>
      <c r="QHG4" s="175"/>
      <c r="QHH4" s="175"/>
      <c r="QHI4" s="175"/>
      <c r="QHJ4" s="175"/>
      <c r="QHK4" s="175"/>
      <c r="QHL4" s="175"/>
      <c r="QHM4" s="175"/>
      <c r="QHN4" s="175"/>
      <c r="QHO4" s="175"/>
      <c r="QHP4" s="175"/>
      <c r="QHQ4" s="175"/>
      <c r="QHR4" s="175"/>
      <c r="QHS4" s="175"/>
      <c r="QHT4" s="175"/>
      <c r="QHU4" s="175"/>
      <c r="QHV4" s="175"/>
      <c r="QHW4" s="175"/>
      <c r="QHX4" s="175"/>
      <c r="QHY4" s="175"/>
      <c r="QHZ4" s="175"/>
      <c r="QIA4" s="175"/>
      <c r="QIB4" s="175"/>
      <c r="QIC4" s="175"/>
      <c r="QID4" s="175"/>
      <c r="QIE4" s="175"/>
      <c r="QIF4" s="175"/>
      <c r="QIG4" s="175"/>
      <c r="QIH4" s="175"/>
      <c r="QII4" s="175"/>
      <c r="QIJ4" s="175"/>
      <c r="QIK4" s="175"/>
      <c r="QIL4" s="175"/>
      <c r="QIM4" s="175"/>
      <c r="QIN4" s="175"/>
      <c r="QIO4" s="175"/>
      <c r="QIP4" s="175"/>
      <c r="QIQ4" s="175"/>
      <c r="QIR4" s="175"/>
      <c r="QIS4" s="175"/>
      <c r="QIT4" s="175"/>
      <c r="QIU4" s="175"/>
      <c r="QIV4" s="175"/>
      <c r="QIW4" s="175"/>
      <c r="QIX4" s="175"/>
      <c r="QIY4" s="175"/>
      <c r="QIZ4" s="175"/>
      <c r="QJA4" s="175"/>
      <c r="QJB4" s="175"/>
      <c r="QJC4" s="175"/>
      <c r="QJD4" s="175"/>
      <c r="QJE4" s="175"/>
      <c r="QJF4" s="175"/>
      <c r="QJG4" s="175"/>
      <c r="QJH4" s="175"/>
      <c r="QJI4" s="175"/>
      <c r="QJJ4" s="175"/>
      <c r="QJK4" s="175"/>
      <c r="QJL4" s="175"/>
      <c r="QJM4" s="175"/>
      <c r="QJN4" s="175"/>
      <c r="QJO4" s="175"/>
      <c r="QJP4" s="175"/>
      <c r="QJQ4" s="175"/>
      <c r="QJR4" s="175"/>
      <c r="QJS4" s="175"/>
      <c r="QJT4" s="175"/>
      <c r="QJU4" s="175"/>
      <c r="QJV4" s="175"/>
      <c r="QJW4" s="175"/>
      <c r="QJX4" s="175"/>
      <c r="QJY4" s="175"/>
      <c r="QJZ4" s="175"/>
      <c r="QKA4" s="175"/>
      <c r="QKB4" s="175"/>
      <c r="QKC4" s="175"/>
      <c r="QKD4" s="175"/>
      <c r="QKE4" s="175"/>
      <c r="QKF4" s="175"/>
      <c r="QKG4" s="175"/>
      <c r="QKH4" s="175"/>
      <c r="QKI4" s="175"/>
      <c r="QKJ4" s="175"/>
      <c r="QKK4" s="175"/>
      <c r="QKL4" s="175"/>
      <c r="QKM4" s="175"/>
      <c r="QKN4" s="175"/>
      <c r="QKO4" s="175"/>
      <c r="QKP4" s="175"/>
      <c r="QKQ4" s="175"/>
      <c r="QKR4" s="175"/>
      <c r="QKS4" s="175"/>
      <c r="QKT4" s="175"/>
      <c r="QKU4" s="175"/>
      <c r="QKV4" s="175"/>
      <c r="QKW4" s="175"/>
      <c r="QKX4" s="175"/>
      <c r="QKY4" s="175"/>
      <c r="QKZ4" s="175"/>
      <c r="QLA4" s="175"/>
      <c r="QLB4" s="175"/>
      <c r="QLC4" s="175"/>
      <c r="QLD4" s="175"/>
      <c r="QLE4" s="175"/>
      <c r="QLF4" s="175"/>
      <c r="QLG4" s="175"/>
      <c r="QLH4" s="175"/>
      <c r="QLI4" s="175"/>
      <c r="QLJ4" s="175"/>
      <c r="QLK4" s="175"/>
      <c r="QLL4" s="175"/>
      <c r="QLM4" s="175"/>
      <c r="QLN4" s="175"/>
      <c r="QLO4" s="175"/>
      <c r="QLP4" s="175"/>
      <c r="QLQ4" s="175"/>
      <c r="QLR4" s="175"/>
      <c r="QLS4" s="175"/>
      <c r="QLT4" s="175"/>
      <c r="QLU4" s="175"/>
      <c r="QLV4" s="175"/>
      <c r="QLW4" s="175"/>
      <c r="QLX4" s="175"/>
      <c r="QLY4" s="175"/>
      <c r="QLZ4" s="175"/>
      <c r="QMA4" s="175"/>
      <c r="QMB4" s="175"/>
      <c r="QMC4" s="175"/>
      <c r="QMD4" s="175"/>
      <c r="QME4" s="175"/>
      <c r="QMF4" s="175"/>
      <c r="QMG4" s="175"/>
      <c r="QMH4" s="175"/>
      <c r="QMI4" s="175"/>
      <c r="QMJ4" s="175"/>
      <c r="QMK4" s="175"/>
      <c r="QML4" s="175"/>
      <c r="QMM4" s="175"/>
      <c r="QMN4" s="175"/>
      <c r="QMO4" s="175"/>
      <c r="QMP4" s="175"/>
      <c r="QMQ4" s="175"/>
      <c r="QMR4" s="175"/>
      <c r="QMS4" s="175"/>
      <c r="QMT4" s="175"/>
      <c r="QMU4" s="175"/>
      <c r="QMV4" s="175"/>
      <c r="QMW4" s="175"/>
      <c r="QMX4" s="175"/>
      <c r="QMY4" s="175"/>
      <c r="QMZ4" s="175"/>
      <c r="QNA4" s="175"/>
      <c r="QNB4" s="175"/>
      <c r="QNC4" s="175"/>
      <c r="QND4" s="175"/>
      <c r="QNE4" s="175"/>
      <c r="QNF4" s="175"/>
      <c r="QNG4" s="175"/>
      <c r="QNH4" s="175"/>
      <c r="QNI4" s="175"/>
      <c r="QNJ4" s="175"/>
      <c r="QNK4" s="175"/>
      <c r="QNL4" s="175"/>
      <c r="QNM4" s="175"/>
      <c r="QNN4" s="175"/>
      <c r="QNO4" s="175"/>
      <c r="QNP4" s="175"/>
      <c r="QNQ4" s="175"/>
      <c r="QNR4" s="175"/>
      <c r="QNS4" s="175"/>
      <c r="QNT4" s="175"/>
      <c r="QNU4" s="175"/>
      <c r="QNV4" s="175"/>
      <c r="QNW4" s="175"/>
      <c r="QNX4" s="175"/>
      <c r="QNY4" s="175"/>
      <c r="QNZ4" s="175"/>
      <c r="QOA4" s="175"/>
      <c r="QOB4" s="175"/>
      <c r="QOC4" s="175"/>
      <c r="QOD4" s="175"/>
      <c r="QOE4" s="175"/>
      <c r="QOF4" s="175"/>
      <c r="QOG4" s="175"/>
      <c r="QOH4" s="175"/>
      <c r="QOI4" s="175"/>
      <c r="QOJ4" s="175"/>
      <c r="QOK4" s="175"/>
      <c r="QOL4" s="175"/>
      <c r="QOM4" s="175"/>
      <c r="QON4" s="175"/>
      <c r="QOO4" s="175"/>
      <c r="QOP4" s="175"/>
      <c r="QOQ4" s="175"/>
      <c r="QOR4" s="175"/>
      <c r="QOS4" s="175"/>
      <c r="QOT4" s="175"/>
      <c r="QOU4" s="175"/>
      <c r="QOV4" s="175"/>
      <c r="QOW4" s="175"/>
      <c r="QOX4" s="175"/>
      <c r="QOY4" s="175"/>
      <c r="QOZ4" s="175"/>
      <c r="QPA4" s="175"/>
      <c r="QPB4" s="175"/>
      <c r="QPC4" s="175"/>
      <c r="QPD4" s="175"/>
      <c r="QPE4" s="175"/>
      <c r="QPF4" s="175"/>
      <c r="QPG4" s="175"/>
      <c r="QPH4" s="175"/>
      <c r="QPI4" s="175"/>
      <c r="QPJ4" s="175"/>
      <c r="QPK4" s="175"/>
      <c r="QPL4" s="175"/>
      <c r="QPM4" s="175"/>
      <c r="QPN4" s="175"/>
      <c r="QPO4" s="175"/>
      <c r="QPP4" s="175"/>
      <c r="QPQ4" s="175"/>
      <c r="QPR4" s="175"/>
      <c r="QPS4" s="175"/>
      <c r="QPT4" s="175"/>
      <c r="QPU4" s="175"/>
      <c r="QPV4" s="175"/>
      <c r="QPW4" s="175"/>
      <c r="QPX4" s="175"/>
      <c r="QPY4" s="175"/>
      <c r="QPZ4" s="175"/>
      <c r="QQA4" s="175"/>
      <c r="QQB4" s="175"/>
      <c r="QQC4" s="175"/>
      <c r="QQD4" s="175"/>
      <c r="QQE4" s="175"/>
      <c r="QQF4" s="175"/>
      <c r="QQG4" s="175"/>
      <c r="QQH4" s="175"/>
      <c r="QQI4" s="175"/>
      <c r="QQJ4" s="175"/>
      <c r="QQK4" s="175"/>
      <c r="QQL4" s="175"/>
      <c r="QQM4" s="175"/>
      <c r="QQN4" s="175"/>
      <c r="QQO4" s="175"/>
      <c r="QQP4" s="175"/>
      <c r="QQQ4" s="175"/>
      <c r="QQR4" s="175"/>
      <c r="QQS4" s="175"/>
      <c r="QQT4" s="175"/>
      <c r="QQU4" s="175"/>
      <c r="QQV4" s="175"/>
      <c r="QQW4" s="175"/>
      <c r="QQX4" s="175"/>
      <c r="QQY4" s="175"/>
      <c r="QQZ4" s="175"/>
      <c r="QRA4" s="175"/>
      <c r="QRB4" s="175"/>
      <c r="QRC4" s="175"/>
      <c r="QRD4" s="175"/>
      <c r="QRE4" s="175"/>
      <c r="QRF4" s="175"/>
      <c r="QRG4" s="175"/>
      <c r="QRH4" s="175"/>
      <c r="QRI4" s="175"/>
      <c r="QRJ4" s="175"/>
      <c r="QRK4" s="175"/>
      <c r="QRL4" s="175"/>
      <c r="QRM4" s="175"/>
      <c r="QRN4" s="175"/>
      <c r="QRO4" s="175"/>
      <c r="QRP4" s="175"/>
      <c r="QRQ4" s="175"/>
      <c r="QRR4" s="175"/>
      <c r="QRS4" s="175"/>
      <c r="QRT4" s="175"/>
      <c r="QRU4" s="175"/>
      <c r="QRV4" s="175"/>
      <c r="QRW4" s="175"/>
      <c r="QRX4" s="175"/>
      <c r="QRY4" s="175"/>
      <c r="QRZ4" s="175"/>
      <c r="QSA4" s="175"/>
      <c r="QSB4" s="175"/>
      <c r="QSC4" s="175"/>
      <c r="QSD4" s="175"/>
      <c r="QSE4" s="175"/>
      <c r="QSF4" s="175"/>
      <c r="QSG4" s="175"/>
      <c r="QSH4" s="175"/>
      <c r="QSI4" s="175"/>
      <c r="QSJ4" s="175"/>
      <c r="QSK4" s="175"/>
      <c r="QSL4" s="175"/>
      <c r="QSM4" s="175"/>
      <c r="QSN4" s="175"/>
      <c r="QSO4" s="175"/>
      <c r="QSP4" s="175"/>
      <c r="QSQ4" s="175"/>
      <c r="QSR4" s="175"/>
      <c r="QSS4" s="175"/>
      <c r="QST4" s="175"/>
      <c r="QSU4" s="175"/>
      <c r="QSV4" s="175"/>
      <c r="QSW4" s="175"/>
      <c r="QSX4" s="175"/>
      <c r="QSY4" s="175"/>
      <c r="QSZ4" s="175"/>
      <c r="QTA4" s="175"/>
      <c r="QTB4" s="175"/>
      <c r="QTC4" s="175"/>
      <c r="QTD4" s="175"/>
      <c r="QTE4" s="175"/>
      <c r="QTF4" s="175"/>
      <c r="QTG4" s="175"/>
      <c r="QTH4" s="175"/>
      <c r="QTI4" s="175"/>
      <c r="QTJ4" s="175"/>
      <c r="QTK4" s="175"/>
      <c r="QTL4" s="175"/>
      <c r="QTM4" s="175"/>
      <c r="QTN4" s="175"/>
      <c r="QTO4" s="175"/>
      <c r="QTP4" s="175"/>
      <c r="QTQ4" s="175"/>
      <c r="QTR4" s="175"/>
      <c r="QTS4" s="175"/>
      <c r="QTT4" s="175"/>
      <c r="QTU4" s="175"/>
      <c r="QTV4" s="175"/>
      <c r="QTW4" s="175"/>
      <c r="QTX4" s="175"/>
      <c r="QTY4" s="175"/>
      <c r="QTZ4" s="175"/>
      <c r="QUA4" s="175"/>
      <c r="QUB4" s="175"/>
      <c r="QUC4" s="175"/>
      <c r="QUD4" s="175"/>
      <c r="QUE4" s="175"/>
      <c r="QUF4" s="175"/>
      <c r="QUG4" s="175"/>
      <c r="QUH4" s="175"/>
      <c r="QUI4" s="175"/>
      <c r="QUJ4" s="175"/>
      <c r="QUK4" s="175"/>
      <c r="QUL4" s="175"/>
      <c r="QUM4" s="175"/>
      <c r="QUN4" s="175"/>
      <c r="QUO4" s="175"/>
      <c r="QUP4" s="175"/>
      <c r="QUQ4" s="175"/>
      <c r="QUR4" s="175"/>
      <c r="QUS4" s="175"/>
      <c r="QUT4" s="175"/>
      <c r="QUU4" s="175"/>
      <c r="QUV4" s="175"/>
      <c r="QUW4" s="175"/>
      <c r="QUX4" s="175"/>
      <c r="QUY4" s="175"/>
      <c r="QUZ4" s="175"/>
      <c r="QVA4" s="175"/>
      <c r="QVB4" s="175"/>
      <c r="QVC4" s="175"/>
      <c r="QVD4" s="175"/>
      <c r="QVE4" s="175"/>
      <c r="QVF4" s="175"/>
      <c r="QVG4" s="175"/>
      <c r="QVH4" s="175"/>
      <c r="QVI4" s="175"/>
      <c r="QVJ4" s="175"/>
      <c r="QVK4" s="175"/>
      <c r="QVL4" s="175"/>
      <c r="QVM4" s="175"/>
      <c r="QVN4" s="175"/>
      <c r="QVO4" s="175"/>
      <c r="QVP4" s="175"/>
      <c r="QVQ4" s="175"/>
      <c r="QVR4" s="175"/>
      <c r="QVS4" s="175"/>
      <c r="QVT4" s="175"/>
      <c r="QVU4" s="175"/>
      <c r="QVV4" s="175"/>
      <c r="QVW4" s="175"/>
      <c r="QVX4" s="175"/>
      <c r="QVY4" s="175"/>
      <c r="QVZ4" s="175"/>
      <c r="QWA4" s="175"/>
      <c r="QWB4" s="175"/>
      <c r="QWC4" s="175"/>
      <c r="QWD4" s="175"/>
      <c r="QWE4" s="175"/>
      <c r="QWF4" s="175"/>
      <c r="QWG4" s="175"/>
      <c r="QWH4" s="175"/>
      <c r="QWI4" s="175"/>
      <c r="QWJ4" s="175"/>
      <c r="QWK4" s="175"/>
      <c r="QWL4" s="175"/>
      <c r="QWM4" s="175"/>
      <c r="QWN4" s="175"/>
      <c r="QWO4" s="175"/>
      <c r="QWP4" s="175"/>
      <c r="QWQ4" s="175"/>
      <c r="QWR4" s="175"/>
      <c r="QWS4" s="175"/>
      <c r="QWT4" s="175"/>
      <c r="QWU4" s="175"/>
      <c r="QWV4" s="175"/>
      <c r="QWW4" s="175"/>
      <c r="QWX4" s="175"/>
      <c r="QWY4" s="175"/>
      <c r="QWZ4" s="175"/>
      <c r="QXA4" s="175"/>
      <c r="QXB4" s="175"/>
      <c r="QXC4" s="175"/>
      <c r="QXD4" s="175"/>
      <c r="QXE4" s="175"/>
      <c r="QXF4" s="175"/>
      <c r="QXG4" s="175"/>
      <c r="QXH4" s="175"/>
      <c r="QXI4" s="175"/>
      <c r="QXJ4" s="175"/>
      <c r="QXK4" s="175"/>
      <c r="QXL4" s="175"/>
      <c r="QXM4" s="175"/>
      <c r="QXN4" s="175"/>
      <c r="QXO4" s="175"/>
      <c r="QXP4" s="175"/>
      <c r="QXQ4" s="175"/>
      <c r="QXR4" s="175"/>
      <c r="QXS4" s="175"/>
      <c r="QXT4" s="175"/>
      <c r="QXU4" s="175"/>
      <c r="QXV4" s="175"/>
      <c r="QXW4" s="175"/>
      <c r="QXX4" s="175"/>
      <c r="QXY4" s="175"/>
      <c r="QXZ4" s="175"/>
      <c r="QYA4" s="175"/>
      <c r="QYB4" s="175"/>
      <c r="QYC4" s="175"/>
      <c r="QYD4" s="175"/>
      <c r="QYE4" s="175"/>
      <c r="QYF4" s="175"/>
      <c r="QYG4" s="175"/>
      <c r="QYH4" s="175"/>
      <c r="QYI4" s="175"/>
      <c r="QYJ4" s="175"/>
      <c r="QYK4" s="175"/>
      <c r="QYL4" s="175"/>
      <c r="QYM4" s="175"/>
      <c r="QYN4" s="175"/>
      <c r="QYO4" s="175"/>
      <c r="QYP4" s="175"/>
      <c r="QYQ4" s="175"/>
      <c r="QYR4" s="175"/>
      <c r="QYS4" s="175"/>
      <c r="QYT4" s="175"/>
      <c r="QYU4" s="175"/>
      <c r="QYV4" s="175"/>
      <c r="QYW4" s="175"/>
      <c r="QYX4" s="175"/>
      <c r="QYY4" s="175"/>
      <c r="QYZ4" s="175"/>
      <c r="QZA4" s="175"/>
      <c r="QZB4" s="175"/>
      <c r="QZC4" s="175"/>
      <c r="QZD4" s="175"/>
      <c r="QZE4" s="175"/>
      <c r="QZF4" s="175"/>
      <c r="QZG4" s="175"/>
      <c r="QZH4" s="175"/>
      <c r="QZI4" s="175"/>
      <c r="QZJ4" s="175"/>
      <c r="QZK4" s="175"/>
      <c r="QZL4" s="175"/>
      <c r="QZM4" s="175"/>
      <c r="QZN4" s="175"/>
      <c r="QZO4" s="175"/>
      <c r="QZP4" s="175"/>
      <c r="QZQ4" s="175"/>
      <c r="QZR4" s="175"/>
      <c r="QZS4" s="175"/>
      <c r="QZT4" s="175"/>
      <c r="QZU4" s="175"/>
      <c r="QZV4" s="175"/>
      <c r="QZW4" s="175"/>
      <c r="QZX4" s="175"/>
      <c r="QZY4" s="175"/>
      <c r="QZZ4" s="175"/>
      <c r="RAA4" s="175"/>
      <c r="RAB4" s="175"/>
      <c r="RAC4" s="175"/>
      <c r="RAD4" s="175"/>
      <c r="RAE4" s="175"/>
      <c r="RAF4" s="175"/>
      <c r="RAG4" s="175"/>
      <c r="RAH4" s="175"/>
      <c r="RAI4" s="175"/>
      <c r="RAJ4" s="175"/>
      <c r="RAK4" s="175"/>
      <c r="RAL4" s="175"/>
      <c r="RAM4" s="175"/>
      <c r="RAN4" s="175"/>
      <c r="RAO4" s="175"/>
      <c r="RAP4" s="175"/>
      <c r="RAQ4" s="175"/>
      <c r="RAR4" s="175"/>
      <c r="RAS4" s="175"/>
      <c r="RAT4" s="175"/>
      <c r="RAU4" s="175"/>
      <c r="RAV4" s="175"/>
      <c r="RAW4" s="175"/>
      <c r="RAX4" s="175"/>
      <c r="RAY4" s="175"/>
      <c r="RAZ4" s="175"/>
      <c r="RBA4" s="175"/>
      <c r="RBB4" s="175"/>
      <c r="RBC4" s="175"/>
      <c r="RBD4" s="175"/>
      <c r="RBE4" s="175"/>
      <c r="RBF4" s="175"/>
      <c r="RBG4" s="175"/>
      <c r="RBH4" s="175"/>
      <c r="RBI4" s="175"/>
      <c r="RBJ4" s="175"/>
      <c r="RBK4" s="175"/>
      <c r="RBL4" s="175"/>
      <c r="RBM4" s="175"/>
      <c r="RBN4" s="175"/>
      <c r="RBO4" s="175"/>
      <c r="RBP4" s="175"/>
      <c r="RBQ4" s="175"/>
      <c r="RBR4" s="175"/>
      <c r="RBS4" s="175"/>
      <c r="RBT4" s="175"/>
      <c r="RBU4" s="175"/>
      <c r="RBV4" s="175"/>
      <c r="RBW4" s="175"/>
      <c r="RBX4" s="175"/>
      <c r="RBY4" s="175"/>
      <c r="RBZ4" s="175"/>
      <c r="RCA4" s="175"/>
      <c r="RCB4" s="175"/>
      <c r="RCC4" s="175"/>
      <c r="RCD4" s="175"/>
      <c r="RCE4" s="175"/>
      <c r="RCF4" s="175"/>
      <c r="RCG4" s="175"/>
      <c r="RCH4" s="175"/>
      <c r="RCI4" s="175"/>
      <c r="RCJ4" s="175"/>
      <c r="RCK4" s="175"/>
      <c r="RCL4" s="175"/>
      <c r="RCM4" s="175"/>
      <c r="RCN4" s="175"/>
      <c r="RCO4" s="175"/>
      <c r="RCP4" s="175"/>
      <c r="RCQ4" s="175"/>
      <c r="RCR4" s="175"/>
      <c r="RCS4" s="175"/>
      <c r="RCT4" s="175"/>
      <c r="RCU4" s="175"/>
      <c r="RCV4" s="175"/>
      <c r="RCW4" s="175"/>
      <c r="RCX4" s="175"/>
      <c r="RCY4" s="175"/>
      <c r="RCZ4" s="175"/>
      <c r="RDA4" s="175"/>
      <c r="RDB4" s="175"/>
      <c r="RDC4" s="175"/>
      <c r="RDD4" s="175"/>
      <c r="RDE4" s="175"/>
      <c r="RDF4" s="175"/>
      <c r="RDG4" s="175"/>
      <c r="RDH4" s="175"/>
      <c r="RDI4" s="175"/>
      <c r="RDJ4" s="175"/>
      <c r="RDK4" s="175"/>
      <c r="RDL4" s="175"/>
      <c r="RDM4" s="175"/>
      <c r="RDN4" s="175"/>
      <c r="RDO4" s="175"/>
      <c r="RDP4" s="175"/>
      <c r="RDQ4" s="175"/>
      <c r="RDR4" s="175"/>
      <c r="RDS4" s="175"/>
      <c r="RDT4" s="175"/>
      <c r="RDU4" s="175"/>
      <c r="RDV4" s="175"/>
      <c r="RDW4" s="175"/>
      <c r="RDX4" s="175"/>
      <c r="RDY4" s="175"/>
      <c r="RDZ4" s="175"/>
      <c r="REA4" s="175"/>
      <c r="REB4" s="175"/>
      <c r="REC4" s="175"/>
      <c r="RED4" s="175"/>
      <c r="REE4" s="175"/>
      <c r="REF4" s="175"/>
      <c r="REG4" s="175"/>
      <c r="REH4" s="175"/>
      <c r="REI4" s="175"/>
      <c r="REJ4" s="175"/>
      <c r="REK4" s="175"/>
      <c r="REL4" s="175"/>
      <c r="REM4" s="175"/>
      <c r="REN4" s="175"/>
      <c r="REO4" s="175"/>
      <c r="REP4" s="175"/>
      <c r="REQ4" s="175"/>
      <c r="RER4" s="175"/>
      <c r="RES4" s="175"/>
      <c r="RET4" s="175"/>
      <c r="REU4" s="175"/>
      <c r="REV4" s="175"/>
      <c r="REW4" s="175"/>
      <c r="REX4" s="175"/>
      <c r="REY4" s="175"/>
      <c r="REZ4" s="175"/>
      <c r="RFA4" s="175"/>
      <c r="RFB4" s="175"/>
      <c r="RFC4" s="175"/>
      <c r="RFD4" s="175"/>
      <c r="RFE4" s="175"/>
      <c r="RFF4" s="175"/>
      <c r="RFG4" s="175"/>
      <c r="RFH4" s="175"/>
      <c r="RFI4" s="175"/>
      <c r="RFJ4" s="175"/>
      <c r="RFK4" s="175"/>
      <c r="RFL4" s="175"/>
      <c r="RFM4" s="175"/>
      <c r="RFN4" s="175"/>
      <c r="RFO4" s="175"/>
      <c r="RFP4" s="175"/>
      <c r="RFQ4" s="175"/>
      <c r="RFR4" s="175"/>
      <c r="RFS4" s="175"/>
      <c r="RFT4" s="175"/>
      <c r="RFU4" s="175"/>
      <c r="RFV4" s="175"/>
      <c r="RFW4" s="175"/>
      <c r="RFX4" s="175"/>
      <c r="RFY4" s="175"/>
      <c r="RFZ4" s="175"/>
      <c r="RGA4" s="175"/>
      <c r="RGB4" s="175"/>
      <c r="RGC4" s="175"/>
      <c r="RGD4" s="175"/>
      <c r="RGE4" s="175"/>
      <c r="RGF4" s="175"/>
      <c r="RGG4" s="175"/>
      <c r="RGH4" s="175"/>
      <c r="RGI4" s="175"/>
      <c r="RGJ4" s="175"/>
      <c r="RGK4" s="175"/>
      <c r="RGL4" s="175"/>
      <c r="RGM4" s="175"/>
      <c r="RGN4" s="175"/>
      <c r="RGO4" s="175"/>
      <c r="RGP4" s="175"/>
      <c r="RGQ4" s="175"/>
      <c r="RGR4" s="175"/>
      <c r="RGS4" s="175"/>
      <c r="RGT4" s="175"/>
      <c r="RGU4" s="175"/>
      <c r="RGV4" s="175"/>
      <c r="RGW4" s="175"/>
      <c r="RGX4" s="175"/>
      <c r="RGY4" s="175"/>
      <c r="RGZ4" s="175"/>
      <c r="RHA4" s="175"/>
      <c r="RHB4" s="175"/>
      <c r="RHC4" s="175"/>
      <c r="RHD4" s="175"/>
      <c r="RHE4" s="175"/>
      <c r="RHF4" s="175"/>
      <c r="RHG4" s="175"/>
      <c r="RHH4" s="175"/>
      <c r="RHI4" s="175"/>
      <c r="RHJ4" s="175"/>
      <c r="RHK4" s="175"/>
      <c r="RHL4" s="175"/>
      <c r="RHM4" s="175"/>
      <c r="RHN4" s="175"/>
      <c r="RHO4" s="175"/>
      <c r="RHP4" s="175"/>
      <c r="RHQ4" s="175"/>
      <c r="RHR4" s="175"/>
      <c r="RHS4" s="175"/>
      <c r="RHT4" s="175"/>
      <c r="RHU4" s="175"/>
      <c r="RHV4" s="175"/>
      <c r="RHW4" s="175"/>
      <c r="RHX4" s="175"/>
      <c r="RHY4" s="175"/>
      <c r="RHZ4" s="175"/>
      <c r="RIA4" s="175"/>
      <c r="RIB4" s="175"/>
      <c r="RIC4" s="175"/>
      <c r="RID4" s="175"/>
      <c r="RIE4" s="175"/>
      <c r="RIF4" s="175"/>
      <c r="RIG4" s="175"/>
      <c r="RIH4" s="175"/>
      <c r="RII4" s="175"/>
      <c r="RIJ4" s="175"/>
      <c r="RIK4" s="175"/>
      <c r="RIL4" s="175"/>
      <c r="RIM4" s="175"/>
      <c r="RIN4" s="175"/>
      <c r="RIO4" s="175"/>
      <c r="RIP4" s="175"/>
      <c r="RIQ4" s="175"/>
      <c r="RIR4" s="175"/>
      <c r="RIS4" s="175"/>
      <c r="RIT4" s="175"/>
      <c r="RIU4" s="175"/>
      <c r="RIV4" s="175"/>
      <c r="RIW4" s="175"/>
      <c r="RIX4" s="175"/>
      <c r="RIY4" s="175"/>
      <c r="RIZ4" s="175"/>
      <c r="RJA4" s="175"/>
      <c r="RJB4" s="175"/>
      <c r="RJC4" s="175"/>
      <c r="RJD4" s="175"/>
      <c r="RJE4" s="175"/>
      <c r="RJF4" s="175"/>
      <c r="RJG4" s="175"/>
      <c r="RJH4" s="175"/>
      <c r="RJI4" s="175"/>
      <c r="RJJ4" s="175"/>
      <c r="RJK4" s="175"/>
      <c r="RJL4" s="175"/>
      <c r="RJM4" s="175"/>
      <c r="RJN4" s="175"/>
      <c r="RJO4" s="175"/>
      <c r="RJP4" s="175"/>
      <c r="RJQ4" s="175"/>
      <c r="RJR4" s="175"/>
      <c r="RJS4" s="175"/>
      <c r="RJT4" s="175"/>
      <c r="RJU4" s="175"/>
      <c r="RJV4" s="175"/>
      <c r="RJW4" s="175"/>
      <c r="RJX4" s="175"/>
      <c r="RJY4" s="175"/>
      <c r="RJZ4" s="175"/>
      <c r="RKA4" s="175"/>
      <c r="RKB4" s="175"/>
      <c r="RKC4" s="175"/>
      <c r="RKD4" s="175"/>
      <c r="RKE4" s="175"/>
      <c r="RKF4" s="175"/>
      <c r="RKG4" s="175"/>
      <c r="RKH4" s="175"/>
      <c r="RKI4" s="175"/>
      <c r="RKJ4" s="175"/>
      <c r="RKK4" s="175"/>
      <c r="RKL4" s="175"/>
      <c r="RKM4" s="175"/>
      <c r="RKN4" s="175"/>
      <c r="RKO4" s="175"/>
      <c r="RKP4" s="175"/>
      <c r="RKQ4" s="175"/>
      <c r="RKR4" s="175"/>
      <c r="RKS4" s="175"/>
      <c r="RKT4" s="175"/>
      <c r="RKU4" s="175"/>
      <c r="RKV4" s="175"/>
      <c r="RKW4" s="175"/>
      <c r="RKX4" s="175"/>
      <c r="RKY4" s="175"/>
      <c r="RKZ4" s="175"/>
      <c r="RLA4" s="175"/>
      <c r="RLB4" s="175"/>
      <c r="RLC4" s="175"/>
      <c r="RLD4" s="175"/>
      <c r="RLE4" s="175"/>
      <c r="RLF4" s="175"/>
      <c r="RLG4" s="175"/>
      <c r="RLH4" s="175"/>
      <c r="RLI4" s="175"/>
      <c r="RLJ4" s="175"/>
      <c r="RLK4" s="175"/>
      <c r="RLL4" s="175"/>
      <c r="RLM4" s="175"/>
      <c r="RLN4" s="175"/>
      <c r="RLO4" s="175"/>
      <c r="RLP4" s="175"/>
      <c r="RLQ4" s="175"/>
      <c r="RLR4" s="175"/>
      <c r="RLS4" s="175"/>
      <c r="RLT4" s="175"/>
      <c r="RLU4" s="175"/>
      <c r="RLV4" s="175"/>
      <c r="RLW4" s="175"/>
      <c r="RLX4" s="175"/>
      <c r="RLY4" s="175"/>
      <c r="RLZ4" s="175"/>
      <c r="RMA4" s="175"/>
      <c r="RMB4" s="175"/>
      <c r="RMC4" s="175"/>
      <c r="RMD4" s="175"/>
      <c r="RME4" s="175"/>
      <c r="RMF4" s="175"/>
      <c r="RMG4" s="175"/>
      <c r="RMH4" s="175"/>
      <c r="RMI4" s="175"/>
      <c r="RMJ4" s="175"/>
      <c r="RMK4" s="175"/>
      <c r="RML4" s="175"/>
      <c r="RMM4" s="175"/>
      <c r="RMN4" s="175"/>
      <c r="RMO4" s="175"/>
      <c r="RMP4" s="175"/>
      <c r="RMQ4" s="175"/>
      <c r="RMR4" s="175"/>
      <c r="RMS4" s="175"/>
      <c r="RMT4" s="175"/>
      <c r="RMU4" s="175"/>
      <c r="RMV4" s="175"/>
      <c r="RMW4" s="175"/>
      <c r="RMX4" s="175"/>
      <c r="RMY4" s="175"/>
      <c r="RMZ4" s="175"/>
      <c r="RNA4" s="175"/>
      <c r="RNB4" s="175"/>
      <c r="RNC4" s="175"/>
      <c r="RND4" s="175"/>
      <c r="RNE4" s="175"/>
      <c r="RNF4" s="175"/>
      <c r="RNG4" s="175"/>
      <c r="RNH4" s="175"/>
      <c r="RNI4" s="175"/>
      <c r="RNJ4" s="175"/>
      <c r="RNK4" s="175"/>
      <c r="RNL4" s="175"/>
      <c r="RNM4" s="175"/>
      <c r="RNN4" s="175"/>
      <c r="RNO4" s="175"/>
      <c r="RNP4" s="175"/>
      <c r="RNQ4" s="175"/>
      <c r="RNR4" s="175"/>
      <c r="RNS4" s="175"/>
      <c r="RNT4" s="175"/>
      <c r="RNU4" s="175"/>
      <c r="RNV4" s="175"/>
      <c r="RNW4" s="175"/>
      <c r="RNX4" s="175"/>
      <c r="RNY4" s="175"/>
      <c r="RNZ4" s="175"/>
      <c r="ROA4" s="175"/>
      <c r="ROB4" s="175"/>
      <c r="ROC4" s="175"/>
      <c r="ROD4" s="175"/>
      <c r="ROE4" s="175"/>
      <c r="ROF4" s="175"/>
      <c r="ROG4" s="175"/>
      <c r="ROH4" s="175"/>
      <c r="ROI4" s="175"/>
      <c r="ROJ4" s="175"/>
      <c r="ROK4" s="175"/>
      <c r="ROL4" s="175"/>
      <c r="ROM4" s="175"/>
      <c r="RON4" s="175"/>
      <c r="ROO4" s="175"/>
      <c r="ROP4" s="175"/>
      <c r="ROQ4" s="175"/>
      <c r="ROR4" s="175"/>
      <c r="ROS4" s="175"/>
      <c r="ROT4" s="175"/>
      <c r="ROU4" s="175"/>
      <c r="ROV4" s="175"/>
      <c r="ROW4" s="175"/>
      <c r="ROX4" s="175"/>
      <c r="ROY4" s="175"/>
      <c r="ROZ4" s="175"/>
      <c r="RPA4" s="175"/>
      <c r="RPB4" s="175"/>
      <c r="RPC4" s="175"/>
      <c r="RPD4" s="175"/>
      <c r="RPE4" s="175"/>
      <c r="RPF4" s="175"/>
      <c r="RPG4" s="175"/>
      <c r="RPH4" s="175"/>
      <c r="RPI4" s="175"/>
      <c r="RPJ4" s="175"/>
      <c r="RPK4" s="175"/>
      <c r="RPL4" s="175"/>
      <c r="RPM4" s="175"/>
      <c r="RPN4" s="175"/>
      <c r="RPO4" s="175"/>
      <c r="RPP4" s="175"/>
      <c r="RPQ4" s="175"/>
      <c r="RPR4" s="175"/>
      <c r="RPS4" s="175"/>
      <c r="RPT4" s="175"/>
      <c r="RPU4" s="175"/>
      <c r="RPV4" s="175"/>
      <c r="RPW4" s="175"/>
      <c r="RPX4" s="175"/>
      <c r="RPY4" s="175"/>
      <c r="RPZ4" s="175"/>
      <c r="RQA4" s="175"/>
      <c r="RQB4" s="175"/>
      <c r="RQC4" s="175"/>
      <c r="RQD4" s="175"/>
      <c r="RQE4" s="175"/>
      <c r="RQF4" s="175"/>
      <c r="RQG4" s="175"/>
      <c r="RQH4" s="175"/>
      <c r="RQI4" s="175"/>
      <c r="RQJ4" s="175"/>
      <c r="RQK4" s="175"/>
      <c r="RQL4" s="175"/>
      <c r="RQM4" s="175"/>
      <c r="RQN4" s="175"/>
      <c r="RQO4" s="175"/>
      <c r="RQP4" s="175"/>
      <c r="RQQ4" s="175"/>
      <c r="RQR4" s="175"/>
      <c r="RQS4" s="175"/>
      <c r="RQT4" s="175"/>
      <c r="RQU4" s="175"/>
      <c r="RQV4" s="175"/>
      <c r="RQW4" s="175"/>
      <c r="RQX4" s="175"/>
      <c r="RQY4" s="175"/>
      <c r="RQZ4" s="175"/>
      <c r="RRA4" s="175"/>
      <c r="RRB4" s="175"/>
      <c r="RRC4" s="175"/>
      <c r="RRD4" s="175"/>
      <c r="RRE4" s="175"/>
      <c r="RRF4" s="175"/>
      <c r="RRG4" s="175"/>
      <c r="RRH4" s="175"/>
      <c r="RRI4" s="175"/>
      <c r="RRJ4" s="175"/>
      <c r="RRK4" s="175"/>
      <c r="RRL4" s="175"/>
      <c r="RRM4" s="175"/>
      <c r="RRN4" s="175"/>
      <c r="RRO4" s="175"/>
      <c r="RRP4" s="175"/>
      <c r="RRQ4" s="175"/>
      <c r="RRR4" s="175"/>
      <c r="RRS4" s="175"/>
      <c r="RRT4" s="175"/>
      <c r="RRU4" s="175"/>
      <c r="RRV4" s="175"/>
      <c r="RRW4" s="175"/>
      <c r="RRX4" s="175"/>
      <c r="RRY4" s="175"/>
      <c r="RRZ4" s="175"/>
      <c r="RSA4" s="175"/>
      <c r="RSB4" s="175"/>
      <c r="RSC4" s="175"/>
      <c r="RSD4" s="175"/>
      <c r="RSE4" s="175"/>
      <c r="RSF4" s="175"/>
      <c r="RSG4" s="175"/>
      <c r="RSH4" s="175"/>
      <c r="RSI4" s="175"/>
      <c r="RSJ4" s="175"/>
      <c r="RSK4" s="175"/>
      <c r="RSL4" s="175"/>
      <c r="RSM4" s="175"/>
      <c r="RSN4" s="175"/>
      <c r="RSO4" s="175"/>
      <c r="RSP4" s="175"/>
      <c r="RSQ4" s="175"/>
      <c r="RSR4" s="175"/>
      <c r="RSS4" s="175"/>
      <c r="RST4" s="175"/>
      <c r="RSU4" s="175"/>
      <c r="RSV4" s="175"/>
      <c r="RSW4" s="175"/>
      <c r="RSX4" s="175"/>
      <c r="RSY4" s="175"/>
      <c r="RSZ4" s="175"/>
      <c r="RTA4" s="175"/>
      <c r="RTB4" s="175"/>
      <c r="RTC4" s="175"/>
      <c r="RTD4" s="175"/>
      <c r="RTE4" s="175"/>
      <c r="RTF4" s="175"/>
      <c r="RTG4" s="175"/>
      <c r="RTH4" s="175"/>
      <c r="RTI4" s="175"/>
      <c r="RTJ4" s="175"/>
      <c r="RTK4" s="175"/>
      <c r="RTL4" s="175"/>
      <c r="RTM4" s="175"/>
      <c r="RTN4" s="175"/>
      <c r="RTO4" s="175"/>
      <c r="RTP4" s="175"/>
      <c r="RTQ4" s="175"/>
      <c r="RTR4" s="175"/>
      <c r="RTS4" s="175"/>
      <c r="RTT4" s="175"/>
      <c r="RTU4" s="175"/>
      <c r="RTV4" s="175"/>
      <c r="RTW4" s="175"/>
      <c r="RTX4" s="175"/>
      <c r="RTY4" s="175"/>
      <c r="RTZ4" s="175"/>
      <c r="RUA4" s="175"/>
      <c r="RUB4" s="175"/>
      <c r="RUC4" s="175"/>
      <c r="RUD4" s="175"/>
      <c r="RUE4" s="175"/>
      <c r="RUF4" s="175"/>
      <c r="RUG4" s="175"/>
      <c r="RUH4" s="175"/>
      <c r="RUI4" s="175"/>
      <c r="RUJ4" s="175"/>
      <c r="RUK4" s="175"/>
      <c r="RUL4" s="175"/>
      <c r="RUM4" s="175"/>
      <c r="RUN4" s="175"/>
      <c r="RUO4" s="175"/>
      <c r="RUP4" s="175"/>
      <c r="RUQ4" s="175"/>
      <c r="RUR4" s="175"/>
      <c r="RUS4" s="175"/>
      <c r="RUT4" s="175"/>
      <c r="RUU4" s="175"/>
      <c r="RUV4" s="175"/>
      <c r="RUW4" s="175"/>
      <c r="RUX4" s="175"/>
      <c r="RUY4" s="175"/>
      <c r="RUZ4" s="175"/>
      <c r="RVA4" s="175"/>
      <c r="RVB4" s="175"/>
      <c r="RVC4" s="175"/>
      <c r="RVD4" s="175"/>
      <c r="RVE4" s="175"/>
      <c r="RVF4" s="175"/>
      <c r="RVG4" s="175"/>
      <c r="RVH4" s="175"/>
      <c r="RVI4" s="175"/>
      <c r="RVJ4" s="175"/>
      <c r="RVK4" s="175"/>
      <c r="RVL4" s="175"/>
      <c r="RVM4" s="175"/>
      <c r="RVN4" s="175"/>
      <c r="RVO4" s="175"/>
      <c r="RVP4" s="175"/>
      <c r="RVQ4" s="175"/>
      <c r="RVR4" s="175"/>
      <c r="RVS4" s="175"/>
      <c r="RVT4" s="175"/>
      <c r="RVU4" s="175"/>
      <c r="RVV4" s="175"/>
      <c r="RVW4" s="175"/>
      <c r="RVX4" s="175"/>
      <c r="RVY4" s="175"/>
      <c r="RVZ4" s="175"/>
      <c r="RWA4" s="175"/>
      <c r="RWB4" s="175"/>
      <c r="RWC4" s="175"/>
      <c r="RWD4" s="175"/>
      <c r="RWE4" s="175"/>
      <c r="RWF4" s="175"/>
      <c r="RWG4" s="175"/>
      <c r="RWH4" s="175"/>
      <c r="RWI4" s="175"/>
      <c r="RWJ4" s="175"/>
      <c r="RWK4" s="175"/>
      <c r="RWL4" s="175"/>
      <c r="RWM4" s="175"/>
      <c r="RWN4" s="175"/>
      <c r="RWO4" s="175"/>
      <c r="RWP4" s="175"/>
      <c r="RWQ4" s="175"/>
      <c r="RWR4" s="175"/>
      <c r="RWS4" s="175"/>
      <c r="RWT4" s="175"/>
      <c r="RWU4" s="175"/>
      <c r="RWV4" s="175"/>
      <c r="RWW4" s="175"/>
      <c r="RWX4" s="175"/>
      <c r="RWY4" s="175"/>
      <c r="RWZ4" s="175"/>
      <c r="RXA4" s="175"/>
      <c r="RXB4" s="175"/>
      <c r="RXC4" s="175"/>
      <c r="RXD4" s="175"/>
      <c r="RXE4" s="175"/>
      <c r="RXF4" s="175"/>
      <c r="RXG4" s="175"/>
      <c r="RXH4" s="175"/>
      <c r="RXI4" s="175"/>
      <c r="RXJ4" s="175"/>
      <c r="RXK4" s="175"/>
      <c r="RXL4" s="175"/>
      <c r="RXM4" s="175"/>
      <c r="RXN4" s="175"/>
      <c r="RXO4" s="175"/>
      <c r="RXP4" s="175"/>
      <c r="RXQ4" s="175"/>
      <c r="RXR4" s="175"/>
      <c r="RXS4" s="175"/>
      <c r="RXT4" s="175"/>
      <c r="RXU4" s="175"/>
      <c r="RXV4" s="175"/>
      <c r="RXW4" s="175"/>
      <c r="RXX4" s="175"/>
      <c r="RXY4" s="175"/>
      <c r="RXZ4" s="175"/>
      <c r="RYA4" s="175"/>
      <c r="RYB4" s="175"/>
      <c r="RYC4" s="175"/>
      <c r="RYD4" s="175"/>
      <c r="RYE4" s="175"/>
      <c r="RYF4" s="175"/>
      <c r="RYG4" s="175"/>
      <c r="RYH4" s="175"/>
      <c r="RYI4" s="175"/>
      <c r="RYJ4" s="175"/>
      <c r="RYK4" s="175"/>
      <c r="RYL4" s="175"/>
      <c r="RYM4" s="175"/>
      <c r="RYN4" s="175"/>
      <c r="RYO4" s="175"/>
      <c r="RYP4" s="175"/>
      <c r="RYQ4" s="175"/>
      <c r="RYR4" s="175"/>
      <c r="RYS4" s="175"/>
      <c r="RYT4" s="175"/>
      <c r="RYU4" s="175"/>
      <c r="RYV4" s="175"/>
      <c r="RYW4" s="175"/>
      <c r="RYX4" s="175"/>
      <c r="RYY4" s="175"/>
      <c r="RYZ4" s="175"/>
      <c r="RZA4" s="175"/>
      <c r="RZB4" s="175"/>
      <c r="RZC4" s="175"/>
      <c r="RZD4" s="175"/>
      <c r="RZE4" s="175"/>
      <c r="RZF4" s="175"/>
      <c r="RZG4" s="175"/>
      <c r="RZH4" s="175"/>
      <c r="RZI4" s="175"/>
      <c r="RZJ4" s="175"/>
      <c r="RZK4" s="175"/>
      <c r="RZL4" s="175"/>
      <c r="RZM4" s="175"/>
      <c r="RZN4" s="175"/>
      <c r="RZO4" s="175"/>
      <c r="RZP4" s="175"/>
      <c r="RZQ4" s="175"/>
      <c r="RZR4" s="175"/>
      <c r="RZS4" s="175"/>
      <c r="RZT4" s="175"/>
      <c r="RZU4" s="175"/>
      <c r="RZV4" s="175"/>
      <c r="RZW4" s="175"/>
      <c r="RZX4" s="175"/>
      <c r="RZY4" s="175"/>
      <c r="RZZ4" s="175"/>
      <c r="SAA4" s="175"/>
      <c r="SAB4" s="175"/>
      <c r="SAC4" s="175"/>
      <c r="SAD4" s="175"/>
      <c r="SAE4" s="175"/>
      <c r="SAF4" s="175"/>
      <c r="SAG4" s="175"/>
      <c r="SAH4" s="175"/>
      <c r="SAI4" s="175"/>
      <c r="SAJ4" s="175"/>
      <c r="SAK4" s="175"/>
      <c r="SAL4" s="175"/>
      <c r="SAM4" s="175"/>
      <c r="SAN4" s="175"/>
      <c r="SAO4" s="175"/>
      <c r="SAP4" s="175"/>
      <c r="SAQ4" s="175"/>
      <c r="SAR4" s="175"/>
      <c r="SAS4" s="175"/>
      <c r="SAT4" s="175"/>
      <c r="SAU4" s="175"/>
      <c r="SAV4" s="175"/>
      <c r="SAW4" s="175"/>
      <c r="SAX4" s="175"/>
      <c r="SAY4" s="175"/>
      <c r="SAZ4" s="175"/>
      <c r="SBA4" s="175"/>
      <c r="SBB4" s="175"/>
      <c r="SBC4" s="175"/>
      <c r="SBD4" s="175"/>
      <c r="SBE4" s="175"/>
      <c r="SBF4" s="175"/>
      <c r="SBG4" s="175"/>
      <c r="SBH4" s="175"/>
      <c r="SBI4" s="175"/>
      <c r="SBJ4" s="175"/>
      <c r="SBK4" s="175"/>
      <c r="SBL4" s="175"/>
      <c r="SBM4" s="175"/>
      <c r="SBN4" s="175"/>
      <c r="SBO4" s="175"/>
      <c r="SBP4" s="175"/>
      <c r="SBQ4" s="175"/>
      <c r="SBR4" s="175"/>
      <c r="SBS4" s="175"/>
      <c r="SBT4" s="175"/>
      <c r="SBU4" s="175"/>
      <c r="SBV4" s="175"/>
      <c r="SBW4" s="175"/>
      <c r="SBX4" s="175"/>
      <c r="SBY4" s="175"/>
      <c r="SBZ4" s="175"/>
      <c r="SCA4" s="175"/>
      <c r="SCB4" s="175"/>
      <c r="SCC4" s="175"/>
      <c r="SCD4" s="175"/>
      <c r="SCE4" s="175"/>
      <c r="SCF4" s="175"/>
      <c r="SCG4" s="175"/>
      <c r="SCH4" s="175"/>
      <c r="SCI4" s="175"/>
      <c r="SCJ4" s="175"/>
      <c r="SCK4" s="175"/>
      <c r="SCL4" s="175"/>
      <c r="SCM4" s="175"/>
      <c r="SCN4" s="175"/>
      <c r="SCO4" s="175"/>
      <c r="SCP4" s="175"/>
      <c r="SCQ4" s="175"/>
      <c r="SCR4" s="175"/>
      <c r="SCS4" s="175"/>
      <c r="SCT4" s="175"/>
      <c r="SCU4" s="175"/>
      <c r="SCV4" s="175"/>
      <c r="SCW4" s="175"/>
      <c r="SCX4" s="175"/>
      <c r="SCY4" s="175"/>
      <c r="SCZ4" s="175"/>
      <c r="SDA4" s="175"/>
      <c r="SDB4" s="175"/>
      <c r="SDC4" s="175"/>
      <c r="SDD4" s="175"/>
      <c r="SDE4" s="175"/>
      <c r="SDF4" s="175"/>
      <c r="SDG4" s="175"/>
      <c r="SDH4" s="175"/>
      <c r="SDI4" s="175"/>
      <c r="SDJ4" s="175"/>
      <c r="SDK4" s="175"/>
      <c r="SDL4" s="175"/>
      <c r="SDM4" s="175"/>
      <c r="SDN4" s="175"/>
      <c r="SDO4" s="175"/>
      <c r="SDP4" s="175"/>
      <c r="SDQ4" s="175"/>
      <c r="SDR4" s="175"/>
      <c r="SDS4" s="175"/>
      <c r="SDT4" s="175"/>
      <c r="SDU4" s="175"/>
      <c r="SDV4" s="175"/>
      <c r="SDW4" s="175"/>
      <c r="SDX4" s="175"/>
      <c r="SDY4" s="175"/>
      <c r="SDZ4" s="175"/>
      <c r="SEA4" s="175"/>
      <c r="SEB4" s="175"/>
      <c r="SEC4" s="175"/>
      <c r="SED4" s="175"/>
      <c r="SEE4" s="175"/>
      <c r="SEF4" s="175"/>
      <c r="SEG4" s="175"/>
      <c r="SEH4" s="175"/>
      <c r="SEI4" s="175"/>
      <c r="SEJ4" s="175"/>
      <c r="SEK4" s="175"/>
      <c r="SEL4" s="175"/>
      <c r="SEM4" s="175"/>
      <c r="SEN4" s="175"/>
      <c r="SEO4" s="175"/>
      <c r="SEP4" s="175"/>
      <c r="SEQ4" s="175"/>
      <c r="SER4" s="175"/>
      <c r="SES4" s="175"/>
      <c r="SET4" s="175"/>
      <c r="SEU4" s="175"/>
      <c r="SEV4" s="175"/>
      <c r="SEW4" s="175"/>
      <c r="SEX4" s="175"/>
      <c r="SEY4" s="175"/>
      <c r="SEZ4" s="175"/>
      <c r="SFA4" s="175"/>
      <c r="SFB4" s="175"/>
      <c r="SFC4" s="175"/>
      <c r="SFD4" s="175"/>
      <c r="SFE4" s="175"/>
      <c r="SFF4" s="175"/>
      <c r="SFG4" s="175"/>
      <c r="SFH4" s="175"/>
      <c r="SFI4" s="175"/>
      <c r="SFJ4" s="175"/>
      <c r="SFK4" s="175"/>
      <c r="SFL4" s="175"/>
      <c r="SFM4" s="175"/>
      <c r="SFN4" s="175"/>
      <c r="SFO4" s="175"/>
      <c r="SFP4" s="175"/>
      <c r="SFQ4" s="175"/>
      <c r="SFR4" s="175"/>
      <c r="SFS4" s="175"/>
      <c r="SFT4" s="175"/>
      <c r="SFU4" s="175"/>
      <c r="SFV4" s="175"/>
      <c r="SFW4" s="175"/>
      <c r="SFX4" s="175"/>
      <c r="SFY4" s="175"/>
      <c r="SFZ4" s="175"/>
      <c r="SGA4" s="175"/>
      <c r="SGB4" s="175"/>
      <c r="SGC4" s="175"/>
      <c r="SGD4" s="175"/>
      <c r="SGE4" s="175"/>
      <c r="SGF4" s="175"/>
      <c r="SGG4" s="175"/>
      <c r="SGH4" s="175"/>
      <c r="SGI4" s="175"/>
      <c r="SGJ4" s="175"/>
      <c r="SGK4" s="175"/>
      <c r="SGL4" s="175"/>
      <c r="SGM4" s="175"/>
      <c r="SGN4" s="175"/>
      <c r="SGO4" s="175"/>
      <c r="SGP4" s="175"/>
      <c r="SGQ4" s="175"/>
      <c r="SGR4" s="175"/>
      <c r="SGS4" s="175"/>
      <c r="SGT4" s="175"/>
      <c r="SGU4" s="175"/>
      <c r="SGV4" s="175"/>
      <c r="SGW4" s="175"/>
      <c r="SGX4" s="175"/>
      <c r="SGY4" s="175"/>
      <c r="SGZ4" s="175"/>
      <c r="SHA4" s="175"/>
      <c r="SHB4" s="175"/>
      <c r="SHC4" s="175"/>
      <c r="SHD4" s="175"/>
      <c r="SHE4" s="175"/>
      <c r="SHF4" s="175"/>
      <c r="SHG4" s="175"/>
      <c r="SHH4" s="175"/>
      <c r="SHI4" s="175"/>
      <c r="SHJ4" s="175"/>
      <c r="SHK4" s="175"/>
      <c r="SHL4" s="175"/>
      <c r="SHM4" s="175"/>
      <c r="SHN4" s="175"/>
      <c r="SHO4" s="175"/>
      <c r="SHP4" s="175"/>
      <c r="SHQ4" s="175"/>
      <c r="SHR4" s="175"/>
      <c r="SHS4" s="175"/>
      <c r="SHT4" s="175"/>
      <c r="SHU4" s="175"/>
      <c r="SHV4" s="175"/>
      <c r="SHW4" s="175"/>
      <c r="SHX4" s="175"/>
      <c r="SHY4" s="175"/>
      <c r="SHZ4" s="175"/>
      <c r="SIA4" s="175"/>
      <c r="SIB4" s="175"/>
      <c r="SIC4" s="175"/>
      <c r="SID4" s="175"/>
      <c r="SIE4" s="175"/>
      <c r="SIF4" s="175"/>
      <c r="SIG4" s="175"/>
      <c r="SIH4" s="175"/>
      <c r="SII4" s="175"/>
      <c r="SIJ4" s="175"/>
      <c r="SIK4" s="175"/>
      <c r="SIL4" s="175"/>
      <c r="SIM4" s="175"/>
      <c r="SIN4" s="175"/>
      <c r="SIO4" s="175"/>
      <c r="SIP4" s="175"/>
      <c r="SIQ4" s="175"/>
      <c r="SIR4" s="175"/>
      <c r="SIS4" s="175"/>
      <c r="SIT4" s="175"/>
      <c r="SIU4" s="175"/>
      <c r="SIV4" s="175"/>
      <c r="SIW4" s="175"/>
      <c r="SIX4" s="175"/>
      <c r="SIY4" s="175"/>
      <c r="SIZ4" s="175"/>
      <c r="SJA4" s="175"/>
      <c r="SJB4" s="175"/>
      <c r="SJC4" s="175"/>
      <c r="SJD4" s="175"/>
      <c r="SJE4" s="175"/>
      <c r="SJF4" s="175"/>
      <c r="SJG4" s="175"/>
      <c r="SJH4" s="175"/>
      <c r="SJI4" s="175"/>
      <c r="SJJ4" s="175"/>
      <c r="SJK4" s="175"/>
      <c r="SJL4" s="175"/>
      <c r="SJM4" s="175"/>
      <c r="SJN4" s="175"/>
      <c r="SJO4" s="175"/>
      <c r="SJP4" s="175"/>
      <c r="SJQ4" s="175"/>
      <c r="SJR4" s="175"/>
      <c r="SJS4" s="175"/>
      <c r="SJT4" s="175"/>
      <c r="SJU4" s="175"/>
      <c r="SJV4" s="175"/>
      <c r="SJW4" s="175"/>
      <c r="SJX4" s="175"/>
      <c r="SJY4" s="175"/>
      <c r="SJZ4" s="175"/>
      <c r="SKA4" s="175"/>
      <c r="SKB4" s="175"/>
      <c r="SKC4" s="175"/>
      <c r="SKD4" s="175"/>
      <c r="SKE4" s="175"/>
      <c r="SKF4" s="175"/>
      <c r="SKG4" s="175"/>
      <c r="SKH4" s="175"/>
      <c r="SKI4" s="175"/>
      <c r="SKJ4" s="175"/>
      <c r="SKK4" s="175"/>
      <c r="SKL4" s="175"/>
      <c r="SKM4" s="175"/>
      <c r="SKN4" s="175"/>
      <c r="SKO4" s="175"/>
      <c r="SKP4" s="175"/>
      <c r="SKQ4" s="175"/>
      <c r="SKR4" s="175"/>
      <c r="SKS4" s="175"/>
      <c r="SKT4" s="175"/>
      <c r="SKU4" s="175"/>
      <c r="SKV4" s="175"/>
      <c r="SKW4" s="175"/>
      <c r="SKX4" s="175"/>
      <c r="SKY4" s="175"/>
      <c r="SKZ4" s="175"/>
      <c r="SLA4" s="175"/>
      <c r="SLB4" s="175"/>
      <c r="SLC4" s="175"/>
      <c r="SLD4" s="175"/>
      <c r="SLE4" s="175"/>
      <c r="SLF4" s="175"/>
      <c r="SLG4" s="175"/>
      <c r="SLH4" s="175"/>
      <c r="SLI4" s="175"/>
      <c r="SLJ4" s="175"/>
      <c r="SLK4" s="175"/>
      <c r="SLL4" s="175"/>
      <c r="SLM4" s="175"/>
      <c r="SLN4" s="175"/>
      <c r="SLO4" s="175"/>
      <c r="SLP4" s="175"/>
      <c r="SLQ4" s="175"/>
      <c r="SLR4" s="175"/>
      <c r="SLS4" s="175"/>
      <c r="SLT4" s="175"/>
      <c r="SLU4" s="175"/>
      <c r="SLV4" s="175"/>
      <c r="SLW4" s="175"/>
      <c r="SLX4" s="175"/>
      <c r="SLY4" s="175"/>
      <c r="SLZ4" s="175"/>
      <c r="SMA4" s="175"/>
      <c r="SMB4" s="175"/>
      <c r="SMC4" s="175"/>
      <c r="SMD4" s="175"/>
      <c r="SME4" s="175"/>
      <c r="SMF4" s="175"/>
      <c r="SMG4" s="175"/>
      <c r="SMH4" s="175"/>
      <c r="SMI4" s="175"/>
      <c r="SMJ4" s="175"/>
      <c r="SMK4" s="175"/>
      <c r="SML4" s="175"/>
      <c r="SMM4" s="175"/>
      <c r="SMN4" s="175"/>
      <c r="SMO4" s="175"/>
      <c r="SMP4" s="175"/>
      <c r="SMQ4" s="175"/>
      <c r="SMR4" s="175"/>
      <c r="SMS4" s="175"/>
      <c r="SMT4" s="175"/>
      <c r="SMU4" s="175"/>
      <c r="SMV4" s="175"/>
      <c r="SMW4" s="175"/>
      <c r="SMX4" s="175"/>
      <c r="SMY4" s="175"/>
      <c r="SMZ4" s="175"/>
      <c r="SNA4" s="175"/>
      <c r="SNB4" s="175"/>
      <c r="SNC4" s="175"/>
      <c r="SND4" s="175"/>
      <c r="SNE4" s="175"/>
      <c r="SNF4" s="175"/>
      <c r="SNG4" s="175"/>
      <c r="SNH4" s="175"/>
      <c r="SNI4" s="175"/>
      <c r="SNJ4" s="175"/>
      <c r="SNK4" s="175"/>
      <c r="SNL4" s="175"/>
      <c r="SNM4" s="175"/>
      <c r="SNN4" s="175"/>
      <c r="SNO4" s="175"/>
      <c r="SNP4" s="175"/>
      <c r="SNQ4" s="175"/>
      <c r="SNR4" s="175"/>
      <c r="SNS4" s="175"/>
      <c r="SNT4" s="175"/>
      <c r="SNU4" s="175"/>
      <c r="SNV4" s="175"/>
      <c r="SNW4" s="175"/>
      <c r="SNX4" s="175"/>
      <c r="SNY4" s="175"/>
      <c r="SNZ4" s="175"/>
      <c r="SOA4" s="175"/>
      <c r="SOB4" s="175"/>
      <c r="SOC4" s="175"/>
      <c r="SOD4" s="175"/>
      <c r="SOE4" s="175"/>
      <c r="SOF4" s="175"/>
      <c r="SOG4" s="175"/>
      <c r="SOH4" s="175"/>
      <c r="SOI4" s="175"/>
      <c r="SOJ4" s="175"/>
      <c r="SOK4" s="175"/>
      <c r="SOL4" s="175"/>
      <c r="SOM4" s="175"/>
      <c r="SON4" s="175"/>
      <c r="SOO4" s="175"/>
      <c r="SOP4" s="175"/>
      <c r="SOQ4" s="175"/>
      <c r="SOR4" s="175"/>
      <c r="SOS4" s="175"/>
      <c r="SOT4" s="175"/>
      <c r="SOU4" s="175"/>
      <c r="SOV4" s="175"/>
      <c r="SOW4" s="175"/>
      <c r="SOX4" s="175"/>
      <c r="SOY4" s="175"/>
      <c r="SOZ4" s="175"/>
      <c r="SPA4" s="175"/>
      <c r="SPB4" s="175"/>
      <c r="SPC4" s="175"/>
      <c r="SPD4" s="175"/>
      <c r="SPE4" s="175"/>
      <c r="SPF4" s="175"/>
      <c r="SPG4" s="175"/>
      <c r="SPH4" s="175"/>
      <c r="SPI4" s="175"/>
      <c r="SPJ4" s="175"/>
      <c r="SPK4" s="175"/>
      <c r="SPL4" s="175"/>
      <c r="SPM4" s="175"/>
      <c r="SPN4" s="175"/>
      <c r="SPO4" s="175"/>
      <c r="SPP4" s="175"/>
      <c r="SPQ4" s="175"/>
      <c r="SPR4" s="175"/>
      <c r="SPS4" s="175"/>
      <c r="SPT4" s="175"/>
      <c r="SPU4" s="175"/>
      <c r="SPV4" s="175"/>
      <c r="SPW4" s="175"/>
      <c r="SPX4" s="175"/>
      <c r="SPY4" s="175"/>
      <c r="SPZ4" s="175"/>
      <c r="SQA4" s="175"/>
      <c r="SQB4" s="175"/>
      <c r="SQC4" s="175"/>
      <c r="SQD4" s="175"/>
      <c r="SQE4" s="175"/>
      <c r="SQF4" s="175"/>
      <c r="SQG4" s="175"/>
      <c r="SQH4" s="175"/>
      <c r="SQI4" s="175"/>
      <c r="SQJ4" s="175"/>
      <c r="SQK4" s="175"/>
      <c r="SQL4" s="175"/>
      <c r="SQM4" s="175"/>
      <c r="SQN4" s="175"/>
      <c r="SQO4" s="175"/>
      <c r="SQP4" s="175"/>
      <c r="SQQ4" s="175"/>
      <c r="SQR4" s="175"/>
      <c r="SQS4" s="175"/>
      <c r="SQT4" s="175"/>
      <c r="SQU4" s="175"/>
      <c r="SQV4" s="175"/>
      <c r="SQW4" s="175"/>
      <c r="SQX4" s="175"/>
      <c r="SQY4" s="175"/>
      <c r="SQZ4" s="175"/>
      <c r="SRA4" s="175"/>
      <c r="SRB4" s="175"/>
      <c r="SRC4" s="175"/>
      <c r="SRD4" s="175"/>
      <c r="SRE4" s="175"/>
      <c r="SRF4" s="175"/>
      <c r="SRG4" s="175"/>
      <c r="SRH4" s="175"/>
      <c r="SRI4" s="175"/>
      <c r="SRJ4" s="175"/>
      <c r="SRK4" s="175"/>
      <c r="SRL4" s="175"/>
      <c r="SRM4" s="175"/>
      <c r="SRN4" s="175"/>
      <c r="SRO4" s="175"/>
      <c r="SRP4" s="175"/>
      <c r="SRQ4" s="175"/>
      <c r="SRR4" s="175"/>
      <c r="SRS4" s="175"/>
      <c r="SRT4" s="175"/>
      <c r="SRU4" s="175"/>
      <c r="SRV4" s="175"/>
      <c r="SRW4" s="175"/>
      <c r="SRX4" s="175"/>
      <c r="SRY4" s="175"/>
      <c r="SRZ4" s="175"/>
      <c r="SSA4" s="175"/>
      <c r="SSB4" s="175"/>
      <c r="SSC4" s="175"/>
      <c r="SSD4" s="175"/>
      <c r="SSE4" s="175"/>
      <c r="SSF4" s="175"/>
      <c r="SSG4" s="175"/>
      <c r="SSH4" s="175"/>
      <c r="SSI4" s="175"/>
      <c r="SSJ4" s="175"/>
      <c r="SSK4" s="175"/>
      <c r="SSL4" s="175"/>
      <c r="SSM4" s="175"/>
      <c r="SSN4" s="175"/>
      <c r="SSO4" s="175"/>
      <c r="SSP4" s="175"/>
      <c r="SSQ4" s="175"/>
      <c r="SSR4" s="175"/>
      <c r="SSS4" s="175"/>
      <c r="SST4" s="175"/>
      <c r="SSU4" s="175"/>
      <c r="SSV4" s="175"/>
      <c r="SSW4" s="175"/>
      <c r="SSX4" s="175"/>
      <c r="SSY4" s="175"/>
      <c r="SSZ4" s="175"/>
      <c r="STA4" s="175"/>
      <c r="STB4" s="175"/>
      <c r="STC4" s="175"/>
      <c r="STD4" s="175"/>
      <c r="STE4" s="175"/>
      <c r="STF4" s="175"/>
      <c r="STG4" s="175"/>
      <c r="STH4" s="175"/>
      <c r="STI4" s="175"/>
      <c r="STJ4" s="175"/>
      <c r="STK4" s="175"/>
      <c r="STL4" s="175"/>
      <c r="STM4" s="175"/>
      <c r="STN4" s="175"/>
      <c r="STO4" s="175"/>
      <c r="STP4" s="175"/>
      <c r="STQ4" s="175"/>
      <c r="STR4" s="175"/>
      <c r="STS4" s="175"/>
      <c r="STT4" s="175"/>
      <c r="STU4" s="175"/>
      <c r="STV4" s="175"/>
      <c r="STW4" s="175"/>
      <c r="STX4" s="175"/>
      <c r="STY4" s="175"/>
      <c r="STZ4" s="175"/>
      <c r="SUA4" s="175"/>
      <c r="SUB4" s="175"/>
      <c r="SUC4" s="175"/>
      <c r="SUD4" s="175"/>
      <c r="SUE4" s="175"/>
      <c r="SUF4" s="175"/>
      <c r="SUG4" s="175"/>
      <c r="SUH4" s="175"/>
      <c r="SUI4" s="175"/>
      <c r="SUJ4" s="175"/>
      <c r="SUK4" s="175"/>
      <c r="SUL4" s="175"/>
      <c r="SUM4" s="175"/>
      <c r="SUN4" s="175"/>
      <c r="SUO4" s="175"/>
      <c r="SUP4" s="175"/>
      <c r="SUQ4" s="175"/>
      <c r="SUR4" s="175"/>
      <c r="SUS4" s="175"/>
      <c r="SUT4" s="175"/>
      <c r="SUU4" s="175"/>
      <c r="SUV4" s="175"/>
      <c r="SUW4" s="175"/>
      <c r="SUX4" s="175"/>
      <c r="SUY4" s="175"/>
      <c r="SUZ4" s="175"/>
      <c r="SVA4" s="175"/>
      <c r="SVB4" s="175"/>
      <c r="SVC4" s="175"/>
      <c r="SVD4" s="175"/>
      <c r="SVE4" s="175"/>
      <c r="SVF4" s="175"/>
      <c r="SVG4" s="175"/>
      <c r="SVH4" s="175"/>
      <c r="SVI4" s="175"/>
      <c r="SVJ4" s="175"/>
      <c r="SVK4" s="175"/>
      <c r="SVL4" s="175"/>
      <c r="SVM4" s="175"/>
      <c r="SVN4" s="175"/>
      <c r="SVO4" s="175"/>
      <c r="SVP4" s="175"/>
      <c r="SVQ4" s="175"/>
      <c r="SVR4" s="175"/>
      <c r="SVS4" s="175"/>
      <c r="SVT4" s="175"/>
      <c r="SVU4" s="175"/>
      <c r="SVV4" s="175"/>
      <c r="SVW4" s="175"/>
      <c r="SVX4" s="175"/>
      <c r="SVY4" s="175"/>
      <c r="SVZ4" s="175"/>
      <c r="SWA4" s="175"/>
      <c r="SWB4" s="175"/>
      <c r="SWC4" s="175"/>
      <c r="SWD4" s="175"/>
      <c r="SWE4" s="175"/>
      <c r="SWF4" s="175"/>
      <c r="SWG4" s="175"/>
      <c r="SWH4" s="175"/>
      <c r="SWI4" s="175"/>
      <c r="SWJ4" s="175"/>
      <c r="SWK4" s="175"/>
      <c r="SWL4" s="175"/>
      <c r="SWM4" s="175"/>
      <c r="SWN4" s="175"/>
      <c r="SWO4" s="175"/>
      <c r="SWP4" s="175"/>
      <c r="SWQ4" s="175"/>
      <c r="SWR4" s="175"/>
      <c r="SWS4" s="175"/>
      <c r="SWT4" s="175"/>
      <c r="SWU4" s="175"/>
      <c r="SWV4" s="175"/>
      <c r="SWW4" s="175"/>
      <c r="SWX4" s="175"/>
      <c r="SWY4" s="175"/>
      <c r="SWZ4" s="175"/>
      <c r="SXA4" s="175"/>
      <c r="SXB4" s="175"/>
      <c r="SXC4" s="175"/>
      <c r="SXD4" s="175"/>
      <c r="SXE4" s="175"/>
      <c r="SXF4" s="175"/>
      <c r="SXG4" s="175"/>
      <c r="SXH4" s="175"/>
      <c r="SXI4" s="175"/>
      <c r="SXJ4" s="175"/>
      <c r="SXK4" s="175"/>
      <c r="SXL4" s="175"/>
      <c r="SXM4" s="175"/>
      <c r="SXN4" s="175"/>
      <c r="SXO4" s="175"/>
      <c r="SXP4" s="175"/>
      <c r="SXQ4" s="175"/>
      <c r="SXR4" s="175"/>
      <c r="SXS4" s="175"/>
      <c r="SXT4" s="175"/>
      <c r="SXU4" s="175"/>
      <c r="SXV4" s="175"/>
      <c r="SXW4" s="175"/>
      <c r="SXX4" s="175"/>
      <c r="SXY4" s="175"/>
      <c r="SXZ4" s="175"/>
      <c r="SYA4" s="175"/>
      <c r="SYB4" s="175"/>
      <c r="SYC4" s="175"/>
      <c r="SYD4" s="175"/>
      <c r="SYE4" s="175"/>
      <c r="SYF4" s="175"/>
      <c r="SYG4" s="175"/>
      <c r="SYH4" s="175"/>
      <c r="SYI4" s="175"/>
      <c r="SYJ4" s="175"/>
      <c r="SYK4" s="175"/>
      <c r="SYL4" s="175"/>
      <c r="SYM4" s="175"/>
      <c r="SYN4" s="175"/>
      <c r="SYO4" s="175"/>
      <c r="SYP4" s="175"/>
      <c r="SYQ4" s="175"/>
      <c r="SYR4" s="175"/>
      <c r="SYS4" s="175"/>
      <c r="SYT4" s="175"/>
      <c r="SYU4" s="175"/>
      <c r="SYV4" s="175"/>
      <c r="SYW4" s="175"/>
      <c r="SYX4" s="175"/>
      <c r="SYY4" s="175"/>
      <c r="SYZ4" s="175"/>
      <c r="SZA4" s="175"/>
      <c r="SZB4" s="175"/>
      <c r="SZC4" s="175"/>
      <c r="SZD4" s="175"/>
      <c r="SZE4" s="175"/>
      <c r="SZF4" s="175"/>
      <c r="SZG4" s="175"/>
      <c r="SZH4" s="175"/>
      <c r="SZI4" s="175"/>
      <c r="SZJ4" s="175"/>
      <c r="SZK4" s="175"/>
      <c r="SZL4" s="175"/>
      <c r="SZM4" s="175"/>
      <c r="SZN4" s="175"/>
      <c r="SZO4" s="175"/>
      <c r="SZP4" s="175"/>
      <c r="SZQ4" s="175"/>
      <c r="SZR4" s="175"/>
      <c r="SZS4" s="175"/>
      <c r="SZT4" s="175"/>
      <c r="SZU4" s="175"/>
      <c r="SZV4" s="175"/>
      <c r="SZW4" s="175"/>
      <c r="SZX4" s="175"/>
      <c r="SZY4" s="175"/>
      <c r="SZZ4" s="175"/>
      <c r="TAA4" s="175"/>
      <c r="TAB4" s="175"/>
      <c r="TAC4" s="175"/>
      <c r="TAD4" s="175"/>
      <c r="TAE4" s="175"/>
      <c r="TAF4" s="175"/>
      <c r="TAG4" s="175"/>
      <c r="TAH4" s="175"/>
      <c r="TAI4" s="175"/>
      <c r="TAJ4" s="175"/>
      <c r="TAK4" s="175"/>
      <c r="TAL4" s="175"/>
      <c r="TAM4" s="175"/>
      <c r="TAN4" s="175"/>
      <c r="TAO4" s="175"/>
      <c r="TAP4" s="175"/>
      <c r="TAQ4" s="175"/>
      <c r="TAR4" s="175"/>
      <c r="TAS4" s="175"/>
      <c r="TAT4" s="175"/>
      <c r="TAU4" s="175"/>
      <c r="TAV4" s="175"/>
      <c r="TAW4" s="175"/>
      <c r="TAX4" s="175"/>
      <c r="TAY4" s="175"/>
      <c r="TAZ4" s="175"/>
      <c r="TBA4" s="175"/>
      <c r="TBB4" s="175"/>
      <c r="TBC4" s="175"/>
      <c r="TBD4" s="175"/>
      <c r="TBE4" s="175"/>
      <c r="TBF4" s="175"/>
      <c r="TBG4" s="175"/>
      <c r="TBH4" s="175"/>
      <c r="TBI4" s="175"/>
      <c r="TBJ4" s="175"/>
      <c r="TBK4" s="175"/>
      <c r="TBL4" s="175"/>
      <c r="TBM4" s="175"/>
      <c r="TBN4" s="175"/>
      <c r="TBO4" s="175"/>
      <c r="TBP4" s="175"/>
      <c r="TBQ4" s="175"/>
      <c r="TBR4" s="175"/>
      <c r="TBS4" s="175"/>
      <c r="TBT4" s="175"/>
      <c r="TBU4" s="175"/>
      <c r="TBV4" s="175"/>
      <c r="TBW4" s="175"/>
      <c r="TBX4" s="175"/>
      <c r="TBY4" s="175"/>
      <c r="TBZ4" s="175"/>
      <c r="TCA4" s="175"/>
      <c r="TCB4" s="175"/>
      <c r="TCC4" s="175"/>
      <c r="TCD4" s="175"/>
      <c r="TCE4" s="175"/>
      <c r="TCF4" s="175"/>
      <c r="TCG4" s="175"/>
      <c r="TCH4" s="175"/>
      <c r="TCI4" s="175"/>
      <c r="TCJ4" s="175"/>
      <c r="TCK4" s="175"/>
      <c r="TCL4" s="175"/>
      <c r="TCM4" s="175"/>
      <c r="TCN4" s="175"/>
      <c r="TCO4" s="175"/>
      <c r="TCP4" s="175"/>
      <c r="TCQ4" s="175"/>
      <c r="TCR4" s="175"/>
      <c r="TCS4" s="175"/>
      <c r="TCT4" s="175"/>
      <c r="TCU4" s="175"/>
      <c r="TCV4" s="175"/>
      <c r="TCW4" s="175"/>
      <c r="TCX4" s="175"/>
      <c r="TCY4" s="175"/>
      <c r="TCZ4" s="175"/>
      <c r="TDA4" s="175"/>
      <c r="TDB4" s="175"/>
      <c r="TDC4" s="175"/>
      <c r="TDD4" s="175"/>
      <c r="TDE4" s="175"/>
      <c r="TDF4" s="175"/>
      <c r="TDG4" s="175"/>
      <c r="TDH4" s="175"/>
      <c r="TDI4" s="175"/>
      <c r="TDJ4" s="175"/>
      <c r="TDK4" s="175"/>
      <c r="TDL4" s="175"/>
      <c r="TDM4" s="175"/>
      <c r="TDN4" s="175"/>
      <c r="TDO4" s="175"/>
      <c r="TDP4" s="175"/>
      <c r="TDQ4" s="175"/>
      <c r="TDR4" s="175"/>
      <c r="TDS4" s="175"/>
      <c r="TDT4" s="175"/>
      <c r="TDU4" s="175"/>
      <c r="TDV4" s="175"/>
      <c r="TDW4" s="175"/>
      <c r="TDX4" s="175"/>
      <c r="TDY4" s="175"/>
      <c r="TDZ4" s="175"/>
      <c r="TEA4" s="175"/>
      <c r="TEB4" s="175"/>
      <c r="TEC4" s="175"/>
      <c r="TED4" s="175"/>
      <c r="TEE4" s="175"/>
      <c r="TEF4" s="175"/>
      <c r="TEG4" s="175"/>
      <c r="TEH4" s="175"/>
      <c r="TEI4" s="175"/>
      <c r="TEJ4" s="175"/>
      <c r="TEK4" s="175"/>
      <c r="TEL4" s="175"/>
      <c r="TEM4" s="175"/>
      <c r="TEN4" s="175"/>
      <c r="TEO4" s="175"/>
      <c r="TEP4" s="175"/>
      <c r="TEQ4" s="175"/>
      <c r="TER4" s="175"/>
      <c r="TES4" s="175"/>
      <c r="TET4" s="175"/>
      <c r="TEU4" s="175"/>
      <c r="TEV4" s="175"/>
      <c r="TEW4" s="175"/>
      <c r="TEX4" s="175"/>
      <c r="TEY4" s="175"/>
      <c r="TEZ4" s="175"/>
      <c r="TFA4" s="175"/>
      <c r="TFB4" s="175"/>
      <c r="TFC4" s="175"/>
      <c r="TFD4" s="175"/>
      <c r="TFE4" s="175"/>
      <c r="TFF4" s="175"/>
      <c r="TFG4" s="175"/>
      <c r="TFH4" s="175"/>
      <c r="TFI4" s="175"/>
      <c r="TFJ4" s="175"/>
      <c r="TFK4" s="175"/>
      <c r="TFL4" s="175"/>
      <c r="TFM4" s="175"/>
      <c r="TFN4" s="175"/>
      <c r="TFO4" s="175"/>
      <c r="TFP4" s="175"/>
      <c r="TFQ4" s="175"/>
      <c r="TFR4" s="175"/>
      <c r="TFS4" s="175"/>
      <c r="TFT4" s="175"/>
      <c r="TFU4" s="175"/>
      <c r="TFV4" s="175"/>
      <c r="TFW4" s="175"/>
      <c r="TFX4" s="175"/>
      <c r="TFY4" s="175"/>
      <c r="TFZ4" s="175"/>
      <c r="TGA4" s="175"/>
      <c r="TGB4" s="175"/>
      <c r="TGC4" s="175"/>
      <c r="TGD4" s="175"/>
      <c r="TGE4" s="175"/>
      <c r="TGF4" s="175"/>
      <c r="TGG4" s="175"/>
      <c r="TGH4" s="175"/>
      <c r="TGI4" s="175"/>
      <c r="TGJ4" s="175"/>
      <c r="TGK4" s="175"/>
      <c r="TGL4" s="175"/>
      <c r="TGM4" s="175"/>
      <c r="TGN4" s="175"/>
      <c r="TGO4" s="175"/>
      <c r="TGP4" s="175"/>
      <c r="TGQ4" s="175"/>
      <c r="TGR4" s="175"/>
      <c r="TGS4" s="175"/>
      <c r="TGT4" s="175"/>
      <c r="TGU4" s="175"/>
      <c r="TGV4" s="175"/>
      <c r="TGW4" s="175"/>
      <c r="TGX4" s="175"/>
      <c r="TGY4" s="175"/>
      <c r="TGZ4" s="175"/>
      <c r="THA4" s="175"/>
      <c r="THB4" s="175"/>
      <c r="THC4" s="175"/>
      <c r="THD4" s="175"/>
      <c r="THE4" s="175"/>
      <c r="THF4" s="175"/>
      <c r="THG4" s="175"/>
      <c r="THH4" s="175"/>
      <c r="THI4" s="175"/>
      <c r="THJ4" s="175"/>
      <c r="THK4" s="175"/>
      <c r="THL4" s="175"/>
      <c r="THM4" s="175"/>
      <c r="THN4" s="175"/>
      <c r="THO4" s="175"/>
      <c r="THP4" s="175"/>
      <c r="THQ4" s="175"/>
      <c r="THR4" s="175"/>
      <c r="THS4" s="175"/>
      <c r="THT4" s="175"/>
      <c r="THU4" s="175"/>
      <c r="THV4" s="175"/>
      <c r="THW4" s="175"/>
      <c r="THX4" s="175"/>
      <c r="THY4" s="175"/>
      <c r="THZ4" s="175"/>
      <c r="TIA4" s="175"/>
      <c r="TIB4" s="175"/>
      <c r="TIC4" s="175"/>
      <c r="TID4" s="175"/>
      <c r="TIE4" s="175"/>
      <c r="TIF4" s="175"/>
      <c r="TIG4" s="175"/>
      <c r="TIH4" s="175"/>
      <c r="TII4" s="175"/>
      <c r="TIJ4" s="175"/>
      <c r="TIK4" s="175"/>
      <c r="TIL4" s="175"/>
      <c r="TIM4" s="175"/>
      <c r="TIN4" s="175"/>
      <c r="TIO4" s="175"/>
      <c r="TIP4" s="175"/>
      <c r="TIQ4" s="175"/>
      <c r="TIR4" s="175"/>
      <c r="TIS4" s="175"/>
      <c r="TIT4" s="175"/>
      <c r="TIU4" s="175"/>
      <c r="TIV4" s="175"/>
      <c r="TIW4" s="175"/>
      <c r="TIX4" s="175"/>
      <c r="TIY4" s="175"/>
      <c r="TIZ4" s="175"/>
      <c r="TJA4" s="175"/>
      <c r="TJB4" s="175"/>
      <c r="TJC4" s="175"/>
      <c r="TJD4" s="175"/>
      <c r="TJE4" s="175"/>
      <c r="TJF4" s="175"/>
      <c r="TJG4" s="175"/>
      <c r="TJH4" s="175"/>
      <c r="TJI4" s="175"/>
      <c r="TJJ4" s="175"/>
      <c r="TJK4" s="175"/>
      <c r="TJL4" s="175"/>
      <c r="TJM4" s="175"/>
      <c r="TJN4" s="175"/>
      <c r="TJO4" s="175"/>
      <c r="TJP4" s="175"/>
      <c r="TJQ4" s="175"/>
      <c r="TJR4" s="175"/>
      <c r="TJS4" s="175"/>
      <c r="TJT4" s="175"/>
      <c r="TJU4" s="175"/>
      <c r="TJV4" s="175"/>
      <c r="TJW4" s="175"/>
      <c r="TJX4" s="175"/>
      <c r="TJY4" s="175"/>
      <c r="TJZ4" s="175"/>
      <c r="TKA4" s="175"/>
      <c r="TKB4" s="175"/>
      <c r="TKC4" s="175"/>
      <c r="TKD4" s="175"/>
      <c r="TKE4" s="175"/>
      <c r="TKF4" s="175"/>
      <c r="TKG4" s="175"/>
      <c r="TKH4" s="175"/>
      <c r="TKI4" s="175"/>
      <c r="TKJ4" s="175"/>
      <c r="TKK4" s="175"/>
      <c r="TKL4" s="175"/>
      <c r="TKM4" s="175"/>
      <c r="TKN4" s="175"/>
      <c r="TKO4" s="175"/>
      <c r="TKP4" s="175"/>
      <c r="TKQ4" s="175"/>
      <c r="TKR4" s="175"/>
      <c r="TKS4" s="175"/>
      <c r="TKT4" s="175"/>
      <c r="TKU4" s="175"/>
      <c r="TKV4" s="175"/>
      <c r="TKW4" s="175"/>
      <c r="TKX4" s="175"/>
      <c r="TKY4" s="175"/>
      <c r="TKZ4" s="175"/>
      <c r="TLA4" s="175"/>
      <c r="TLB4" s="175"/>
      <c r="TLC4" s="175"/>
      <c r="TLD4" s="175"/>
      <c r="TLE4" s="175"/>
      <c r="TLF4" s="175"/>
      <c r="TLG4" s="175"/>
      <c r="TLH4" s="175"/>
      <c r="TLI4" s="175"/>
      <c r="TLJ4" s="175"/>
      <c r="TLK4" s="175"/>
      <c r="TLL4" s="175"/>
      <c r="TLM4" s="175"/>
      <c r="TLN4" s="175"/>
      <c r="TLO4" s="175"/>
      <c r="TLP4" s="175"/>
      <c r="TLQ4" s="175"/>
      <c r="TLR4" s="175"/>
      <c r="TLS4" s="175"/>
      <c r="TLT4" s="175"/>
      <c r="TLU4" s="175"/>
      <c r="TLV4" s="175"/>
      <c r="TLW4" s="175"/>
      <c r="TLX4" s="175"/>
      <c r="TLY4" s="175"/>
      <c r="TLZ4" s="175"/>
      <c r="TMA4" s="175"/>
      <c r="TMB4" s="175"/>
      <c r="TMC4" s="175"/>
      <c r="TMD4" s="175"/>
      <c r="TME4" s="175"/>
      <c r="TMF4" s="175"/>
      <c r="TMG4" s="175"/>
      <c r="TMH4" s="175"/>
      <c r="TMI4" s="175"/>
      <c r="TMJ4" s="175"/>
      <c r="TMK4" s="175"/>
      <c r="TML4" s="175"/>
      <c r="TMM4" s="175"/>
      <c r="TMN4" s="175"/>
      <c r="TMO4" s="175"/>
      <c r="TMP4" s="175"/>
      <c r="TMQ4" s="175"/>
      <c r="TMR4" s="175"/>
      <c r="TMS4" s="175"/>
      <c r="TMT4" s="175"/>
      <c r="TMU4" s="175"/>
      <c r="TMV4" s="175"/>
      <c r="TMW4" s="175"/>
      <c r="TMX4" s="175"/>
      <c r="TMY4" s="175"/>
      <c r="TMZ4" s="175"/>
      <c r="TNA4" s="175"/>
      <c r="TNB4" s="175"/>
      <c r="TNC4" s="175"/>
      <c r="TND4" s="175"/>
      <c r="TNE4" s="175"/>
      <c r="TNF4" s="175"/>
      <c r="TNG4" s="175"/>
      <c r="TNH4" s="175"/>
      <c r="TNI4" s="175"/>
      <c r="TNJ4" s="175"/>
      <c r="TNK4" s="175"/>
      <c r="TNL4" s="175"/>
      <c r="TNM4" s="175"/>
      <c r="TNN4" s="175"/>
      <c r="TNO4" s="175"/>
      <c r="TNP4" s="175"/>
      <c r="TNQ4" s="175"/>
      <c r="TNR4" s="175"/>
      <c r="TNS4" s="175"/>
      <c r="TNT4" s="175"/>
      <c r="TNU4" s="175"/>
      <c r="TNV4" s="175"/>
      <c r="TNW4" s="175"/>
      <c r="TNX4" s="175"/>
      <c r="TNY4" s="175"/>
      <c r="TNZ4" s="175"/>
      <c r="TOA4" s="175"/>
      <c r="TOB4" s="175"/>
      <c r="TOC4" s="175"/>
      <c r="TOD4" s="175"/>
      <c r="TOE4" s="175"/>
      <c r="TOF4" s="175"/>
      <c r="TOG4" s="175"/>
      <c r="TOH4" s="175"/>
      <c r="TOI4" s="175"/>
      <c r="TOJ4" s="175"/>
      <c r="TOK4" s="175"/>
      <c r="TOL4" s="175"/>
      <c r="TOM4" s="175"/>
      <c r="TON4" s="175"/>
      <c r="TOO4" s="175"/>
      <c r="TOP4" s="175"/>
      <c r="TOQ4" s="175"/>
      <c r="TOR4" s="175"/>
      <c r="TOS4" s="175"/>
      <c r="TOT4" s="175"/>
      <c r="TOU4" s="175"/>
      <c r="TOV4" s="175"/>
      <c r="TOW4" s="175"/>
      <c r="TOX4" s="175"/>
      <c r="TOY4" s="175"/>
      <c r="TOZ4" s="175"/>
      <c r="TPA4" s="175"/>
      <c r="TPB4" s="175"/>
      <c r="TPC4" s="175"/>
      <c r="TPD4" s="175"/>
      <c r="TPE4" s="175"/>
      <c r="TPF4" s="175"/>
      <c r="TPG4" s="175"/>
      <c r="TPH4" s="175"/>
      <c r="TPI4" s="175"/>
      <c r="TPJ4" s="175"/>
      <c r="TPK4" s="175"/>
      <c r="TPL4" s="175"/>
      <c r="TPM4" s="175"/>
      <c r="TPN4" s="175"/>
      <c r="TPO4" s="175"/>
      <c r="TPP4" s="175"/>
      <c r="TPQ4" s="175"/>
      <c r="TPR4" s="175"/>
      <c r="TPS4" s="175"/>
      <c r="TPT4" s="175"/>
      <c r="TPU4" s="175"/>
      <c r="TPV4" s="175"/>
      <c r="TPW4" s="175"/>
      <c r="TPX4" s="175"/>
      <c r="TPY4" s="175"/>
      <c r="TPZ4" s="175"/>
      <c r="TQA4" s="175"/>
      <c r="TQB4" s="175"/>
      <c r="TQC4" s="175"/>
      <c r="TQD4" s="175"/>
      <c r="TQE4" s="175"/>
      <c r="TQF4" s="175"/>
      <c r="TQG4" s="175"/>
      <c r="TQH4" s="175"/>
      <c r="TQI4" s="175"/>
      <c r="TQJ4" s="175"/>
      <c r="TQK4" s="175"/>
      <c r="TQL4" s="175"/>
      <c r="TQM4" s="175"/>
      <c r="TQN4" s="175"/>
      <c r="TQO4" s="175"/>
      <c r="TQP4" s="175"/>
      <c r="TQQ4" s="175"/>
      <c r="TQR4" s="175"/>
      <c r="TQS4" s="175"/>
      <c r="TQT4" s="175"/>
      <c r="TQU4" s="175"/>
      <c r="TQV4" s="175"/>
      <c r="TQW4" s="175"/>
      <c r="TQX4" s="175"/>
      <c r="TQY4" s="175"/>
      <c r="TQZ4" s="175"/>
      <c r="TRA4" s="175"/>
      <c r="TRB4" s="175"/>
      <c r="TRC4" s="175"/>
      <c r="TRD4" s="175"/>
      <c r="TRE4" s="175"/>
      <c r="TRF4" s="175"/>
      <c r="TRG4" s="175"/>
      <c r="TRH4" s="175"/>
      <c r="TRI4" s="175"/>
      <c r="TRJ4" s="175"/>
      <c r="TRK4" s="175"/>
      <c r="TRL4" s="175"/>
      <c r="TRM4" s="175"/>
      <c r="TRN4" s="175"/>
      <c r="TRO4" s="175"/>
      <c r="TRP4" s="175"/>
      <c r="TRQ4" s="175"/>
      <c r="TRR4" s="175"/>
      <c r="TRS4" s="175"/>
      <c r="TRT4" s="175"/>
      <c r="TRU4" s="175"/>
      <c r="TRV4" s="175"/>
      <c r="TRW4" s="175"/>
      <c r="TRX4" s="175"/>
      <c r="TRY4" s="175"/>
      <c r="TRZ4" s="175"/>
      <c r="TSA4" s="175"/>
      <c r="TSB4" s="175"/>
      <c r="TSC4" s="175"/>
      <c r="TSD4" s="175"/>
      <c r="TSE4" s="175"/>
      <c r="TSF4" s="175"/>
      <c r="TSG4" s="175"/>
      <c r="TSH4" s="175"/>
      <c r="TSI4" s="175"/>
      <c r="TSJ4" s="175"/>
      <c r="TSK4" s="175"/>
      <c r="TSL4" s="175"/>
      <c r="TSM4" s="175"/>
      <c r="TSN4" s="175"/>
      <c r="TSO4" s="175"/>
      <c r="TSP4" s="175"/>
      <c r="TSQ4" s="175"/>
      <c r="TSR4" s="175"/>
      <c r="TSS4" s="175"/>
      <c r="TST4" s="175"/>
      <c r="TSU4" s="175"/>
      <c r="TSV4" s="175"/>
      <c r="TSW4" s="175"/>
      <c r="TSX4" s="175"/>
      <c r="TSY4" s="175"/>
      <c r="TSZ4" s="175"/>
      <c r="TTA4" s="175"/>
      <c r="TTB4" s="175"/>
      <c r="TTC4" s="175"/>
      <c r="TTD4" s="175"/>
      <c r="TTE4" s="175"/>
      <c r="TTF4" s="175"/>
      <c r="TTG4" s="175"/>
      <c r="TTH4" s="175"/>
      <c r="TTI4" s="175"/>
      <c r="TTJ4" s="175"/>
      <c r="TTK4" s="175"/>
      <c r="TTL4" s="175"/>
      <c r="TTM4" s="175"/>
      <c r="TTN4" s="175"/>
      <c r="TTO4" s="175"/>
      <c r="TTP4" s="175"/>
      <c r="TTQ4" s="175"/>
      <c r="TTR4" s="175"/>
      <c r="TTS4" s="175"/>
      <c r="TTT4" s="175"/>
      <c r="TTU4" s="175"/>
      <c r="TTV4" s="175"/>
      <c r="TTW4" s="175"/>
      <c r="TTX4" s="175"/>
      <c r="TTY4" s="175"/>
      <c r="TTZ4" s="175"/>
      <c r="TUA4" s="175"/>
      <c r="TUB4" s="175"/>
      <c r="TUC4" s="175"/>
      <c r="TUD4" s="175"/>
      <c r="TUE4" s="175"/>
      <c r="TUF4" s="175"/>
      <c r="TUG4" s="175"/>
      <c r="TUH4" s="175"/>
      <c r="TUI4" s="175"/>
      <c r="TUJ4" s="175"/>
      <c r="TUK4" s="175"/>
      <c r="TUL4" s="175"/>
      <c r="TUM4" s="175"/>
      <c r="TUN4" s="175"/>
      <c r="TUO4" s="175"/>
      <c r="TUP4" s="175"/>
      <c r="TUQ4" s="175"/>
      <c r="TUR4" s="175"/>
      <c r="TUS4" s="175"/>
      <c r="TUT4" s="175"/>
      <c r="TUU4" s="175"/>
      <c r="TUV4" s="175"/>
      <c r="TUW4" s="175"/>
      <c r="TUX4" s="175"/>
      <c r="TUY4" s="175"/>
      <c r="TUZ4" s="175"/>
      <c r="TVA4" s="175"/>
      <c r="TVB4" s="175"/>
      <c r="TVC4" s="175"/>
      <c r="TVD4" s="175"/>
      <c r="TVE4" s="175"/>
      <c r="TVF4" s="175"/>
      <c r="TVG4" s="175"/>
      <c r="TVH4" s="175"/>
      <c r="TVI4" s="175"/>
      <c r="TVJ4" s="175"/>
      <c r="TVK4" s="175"/>
      <c r="TVL4" s="175"/>
      <c r="TVM4" s="175"/>
      <c r="TVN4" s="175"/>
      <c r="TVO4" s="175"/>
      <c r="TVP4" s="175"/>
      <c r="TVQ4" s="175"/>
      <c r="TVR4" s="175"/>
      <c r="TVS4" s="175"/>
      <c r="TVT4" s="175"/>
      <c r="TVU4" s="175"/>
      <c r="TVV4" s="175"/>
      <c r="TVW4" s="175"/>
      <c r="TVX4" s="175"/>
      <c r="TVY4" s="175"/>
      <c r="TVZ4" s="175"/>
      <c r="TWA4" s="175"/>
      <c r="TWB4" s="175"/>
      <c r="TWC4" s="175"/>
      <c r="TWD4" s="175"/>
      <c r="TWE4" s="175"/>
      <c r="TWF4" s="175"/>
      <c r="TWG4" s="175"/>
      <c r="TWH4" s="175"/>
      <c r="TWI4" s="175"/>
      <c r="TWJ4" s="175"/>
      <c r="TWK4" s="175"/>
      <c r="TWL4" s="175"/>
      <c r="TWM4" s="175"/>
      <c r="TWN4" s="175"/>
      <c r="TWO4" s="175"/>
      <c r="TWP4" s="175"/>
      <c r="TWQ4" s="175"/>
      <c r="TWR4" s="175"/>
      <c r="TWS4" s="175"/>
      <c r="TWT4" s="175"/>
      <c r="TWU4" s="175"/>
      <c r="TWV4" s="175"/>
      <c r="TWW4" s="175"/>
      <c r="TWX4" s="175"/>
      <c r="TWY4" s="175"/>
      <c r="TWZ4" s="175"/>
      <c r="TXA4" s="175"/>
      <c r="TXB4" s="175"/>
      <c r="TXC4" s="175"/>
      <c r="TXD4" s="175"/>
      <c r="TXE4" s="175"/>
      <c r="TXF4" s="175"/>
      <c r="TXG4" s="175"/>
      <c r="TXH4" s="175"/>
      <c r="TXI4" s="175"/>
      <c r="TXJ4" s="175"/>
      <c r="TXK4" s="175"/>
      <c r="TXL4" s="175"/>
      <c r="TXM4" s="175"/>
      <c r="TXN4" s="175"/>
      <c r="TXO4" s="175"/>
      <c r="TXP4" s="175"/>
      <c r="TXQ4" s="175"/>
      <c r="TXR4" s="175"/>
      <c r="TXS4" s="175"/>
      <c r="TXT4" s="175"/>
      <c r="TXU4" s="175"/>
      <c r="TXV4" s="175"/>
      <c r="TXW4" s="175"/>
      <c r="TXX4" s="175"/>
      <c r="TXY4" s="175"/>
      <c r="TXZ4" s="175"/>
      <c r="TYA4" s="175"/>
      <c r="TYB4" s="175"/>
      <c r="TYC4" s="175"/>
      <c r="TYD4" s="175"/>
      <c r="TYE4" s="175"/>
      <c r="TYF4" s="175"/>
      <c r="TYG4" s="175"/>
      <c r="TYH4" s="175"/>
      <c r="TYI4" s="175"/>
      <c r="TYJ4" s="175"/>
      <c r="TYK4" s="175"/>
      <c r="TYL4" s="175"/>
      <c r="TYM4" s="175"/>
      <c r="TYN4" s="175"/>
      <c r="TYO4" s="175"/>
      <c r="TYP4" s="175"/>
      <c r="TYQ4" s="175"/>
      <c r="TYR4" s="175"/>
      <c r="TYS4" s="175"/>
      <c r="TYT4" s="175"/>
      <c r="TYU4" s="175"/>
      <c r="TYV4" s="175"/>
      <c r="TYW4" s="175"/>
      <c r="TYX4" s="175"/>
      <c r="TYY4" s="175"/>
      <c r="TYZ4" s="175"/>
      <c r="TZA4" s="175"/>
      <c r="TZB4" s="175"/>
      <c r="TZC4" s="175"/>
      <c r="TZD4" s="175"/>
      <c r="TZE4" s="175"/>
      <c r="TZF4" s="175"/>
      <c r="TZG4" s="175"/>
      <c r="TZH4" s="175"/>
      <c r="TZI4" s="175"/>
      <c r="TZJ4" s="175"/>
      <c r="TZK4" s="175"/>
      <c r="TZL4" s="175"/>
      <c r="TZM4" s="175"/>
      <c r="TZN4" s="175"/>
      <c r="TZO4" s="175"/>
      <c r="TZP4" s="175"/>
      <c r="TZQ4" s="175"/>
      <c r="TZR4" s="175"/>
      <c r="TZS4" s="175"/>
      <c r="TZT4" s="175"/>
      <c r="TZU4" s="175"/>
      <c r="TZV4" s="175"/>
      <c r="TZW4" s="175"/>
      <c r="TZX4" s="175"/>
      <c r="TZY4" s="175"/>
      <c r="TZZ4" s="175"/>
      <c r="UAA4" s="175"/>
      <c r="UAB4" s="175"/>
      <c r="UAC4" s="175"/>
      <c r="UAD4" s="175"/>
      <c r="UAE4" s="175"/>
      <c r="UAF4" s="175"/>
      <c r="UAG4" s="175"/>
      <c r="UAH4" s="175"/>
      <c r="UAI4" s="175"/>
      <c r="UAJ4" s="175"/>
      <c r="UAK4" s="175"/>
      <c r="UAL4" s="175"/>
      <c r="UAM4" s="175"/>
      <c r="UAN4" s="175"/>
      <c r="UAO4" s="175"/>
      <c r="UAP4" s="175"/>
      <c r="UAQ4" s="175"/>
      <c r="UAR4" s="175"/>
      <c r="UAS4" s="175"/>
      <c r="UAT4" s="175"/>
      <c r="UAU4" s="175"/>
      <c r="UAV4" s="175"/>
      <c r="UAW4" s="175"/>
      <c r="UAX4" s="175"/>
      <c r="UAY4" s="175"/>
      <c r="UAZ4" s="175"/>
      <c r="UBA4" s="175"/>
      <c r="UBB4" s="175"/>
      <c r="UBC4" s="175"/>
      <c r="UBD4" s="175"/>
      <c r="UBE4" s="175"/>
      <c r="UBF4" s="175"/>
      <c r="UBG4" s="175"/>
      <c r="UBH4" s="175"/>
      <c r="UBI4" s="175"/>
      <c r="UBJ4" s="175"/>
      <c r="UBK4" s="175"/>
      <c r="UBL4" s="175"/>
      <c r="UBM4" s="175"/>
      <c r="UBN4" s="175"/>
      <c r="UBO4" s="175"/>
      <c r="UBP4" s="175"/>
      <c r="UBQ4" s="175"/>
      <c r="UBR4" s="175"/>
      <c r="UBS4" s="175"/>
      <c r="UBT4" s="175"/>
      <c r="UBU4" s="175"/>
      <c r="UBV4" s="175"/>
      <c r="UBW4" s="175"/>
      <c r="UBX4" s="175"/>
      <c r="UBY4" s="175"/>
      <c r="UBZ4" s="175"/>
      <c r="UCA4" s="175"/>
      <c r="UCB4" s="175"/>
      <c r="UCC4" s="175"/>
      <c r="UCD4" s="175"/>
      <c r="UCE4" s="175"/>
      <c r="UCF4" s="175"/>
      <c r="UCG4" s="175"/>
      <c r="UCH4" s="175"/>
      <c r="UCI4" s="175"/>
      <c r="UCJ4" s="175"/>
      <c r="UCK4" s="175"/>
      <c r="UCL4" s="175"/>
      <c r="UCM4" s="175"/>
      <c r="UCN4" s="175"/>
      <c r="UCO4" s="175"/>
      <c r="UCP4" s="175"/>
      <c r="UCQ4" s="175"/>
      <c r="UCR4" s="175"/>
      <c r="UCS4" s="175"/>
      <c r="UCT4" s="175"/>
      <c r="UCU4" s="175"/>
      <c r="UCV4" s="175"/>
      <c r="UCW4" s="175"/>
      <c r="UCX4" s="175"/>
      <c r="UCY4" s="175"/>
      <c r="UCZ4" s="175"/>
      <c r="UDA4" s="175"/>
      <c r="UDB4" s="175"/>
      <c r="UDC4" s="175"/>
      <c r="UDD4" s="175"/>
      <c r="UDE4" s="175"/>
      <c r="UDF4" s="175"/>
      <c r="UDG4" s="175"/>
      <c r="UDH4" s="175"/>
      <c r="UDI4" s="175"/>
      <c r="UDJ4" s="175"/>
      <c r="UDK4" s="175"/>
      <c r="UDL4" s="175"/>
      <c r="UDM4" s="175"/>
      <c r="UDN4" s="175"/>
      <c r="UDO4" s="175"/>
      <c r="UDP4" s="175"/>
      <c r="UDQ4" s="175"/>
      <c r="UDR4" s="175"/>
      <c r="UDS4" s="175"/>
      <c r="UDT4" s="175"/>
      <c r="UDU4" s="175"/>
      <c r="UDV4" s="175"/>
      <c r="UDW4" s="175"/>
      <c r="UDX4" s="175"/>
      <c r="UDY4" s="175"/>
      <c r="UDZ4" s="175"/>
      <c r="UEA4" s="175"/>
      <c r="UEB4" s="175"/>
      <c r="UEC4" s="175"/>
      <c r="UED4" s="175"/>
      <c r="UEE4" s="175"/>
      <c r="UEF4" s="175"/>
      <c r="UEG4" s="175"/>
      <c r="UEH4" s="175"/>
      <c r="UEI4" s="175"/>
      <c r="UEJ4" s="175"/>
      <c r="UEK4" s="175"/>
      <c r="UEL4" s="175"/>
      <c r="UEM4" s="175"/>
      <c r="UEN4" s="175"/>
      <c r="UEO4" s="175"/>
      <c r="UEP4" s="175"/>
      <c r="UEQ4" s="175"/>
      <c r="UER4" s="175"/>
      <c r="UES4" s="175"/>
      <c r="UET4" s="175"/>
      <c r="UEU4" s="175"/>
      <c r="UEV4" s="175"/>
      <c r="UEW4" s="175"/>
      <c r="UEX4" s="175"/>
      <c r="UEY4" s="175"/>
      <c r="UEZ4" s="175"/>
      <c r="UFA4" s="175"/>
      <c r="UFB4" s="175"/>
      <c r="UFC4" s="175"/>
      <c r="UFD4" s="175"/>
      <c r="UFE4" s="175"/>
      <c r="UFF4" s="175"/>
      <c r="UFG4" s="175"/>
      <c r="UFH4" s="175"/>
      <c r="UFI4" s="175"/>
      <c r="UFJ4" s="175"/>
      <c r="UFK4" s="175"/>
      <c r="UFL4" s="175"/>
      <c r="UFM4" s="175"/>
      <c r="UFN4" s="175"/>
      <c r="UFO4" s="175"/>
      <c r="UFP4" s="175"/>
      <c r="UFQ4" s="175"/>
      <c r="UFR4" s="175"/>
      <c r="UFS4" s="175"/>
      <c r="UFT4" s="175"/>
      <c r="UFU4" s="175"/>
      <c r="UFV4" s="175"/>
      <c r="UFW4" s="175"/>
      <c r="UFX4" s="175"/>
      <c r="UFY4" s="175"/>
      <c r="UFZ4" s="175"/>
      <c r="UGA4" s="175"/>
      <c r="UGB4" s="175"/>
      <c r="UGC4" s="175"/>
      <c r="UGD4" s="175"/>
      <c r="UGE4" s="175"/>
      <c r="UGF4" s="175"/>
      <c r="UGG4" s="175"/>
      <c r="UGH4" s="175"/>
      <c r="UGI4" s="175"/>
      <c r="UGJ4" s="175"/>
      <c r="UGK4" s="175"/>
      <c r="UGL4" s="175"/>
      <c r="UGM4" s="175"/>
      <c r="UGN4" s="175"/>
      <c r="UGO4" s="175"/>
      <c r="UGP4" s="175"/>
      <c r="UGQ4" s="175"/>
      <c r="UGR4" s="175"/>
      <c r="UGS4" s="175"/>
      <c r="UGT4" s="175"/>
      <c r="UGU4" s="175"/>
      <c r="UGV4" s="175"/>
      <c r="UGW4" s="175"/>
      <c r="UGX4" s="175"/>
      <c r="UGY4" s="175"/>
      <c r="UGZ4" s="175"/>
      <c r="UHA4" s="175"/>
      <c r="UHB4" s="175"/>
      <c r="UHC4" s="175"/>
      <c r="UHD4" s="175"/>
      <c r="UHE4" s="175"/>
      <c r="UHF4" s="175"/>
      <c r="UHG4" s="175"/>
      <c r="UHH4" s="175"/>
      <c r="UHI4" s="175"/>
      <c r="UHJ4" s="175"/>
      <c r="UHK4" s="175"/>
      <c r="UHL4" s="175"/>
      <c r="UHM4" s="175"/>
      <c r="UHN4" s="175"/>
      <c r="UHO4" s="175"/>
      <c r="UHP4" s="175"/>
      <c r="UHQ4" s="175"/>
      <c r="UHR4" s="175"/>
      <c r="UHS4" s="175"/>
      <c r="UHT4" s="175"/>
      <c r="UHU4" s="175"/>
      <c r="UHV4" s="175"/>
      <c r="UHW4" s="175"/>
      <c r="UHX4" s="175"/>
      <c r="UHY4" s="175"/>
      <c r="UHZ4" s="175"/>
      <c r="UIA4" s="175"/>
      <c r="UIB4" s="175"/>
      <c r="UIC4" s="175"/>
      <c r="UID4" s="175"/>
      <c r="UIE4" s="175"/>
      <c r="UIF4" s="175"/>
      <c r="UIG4" s="175"/>
      <c r="UIH4" s="175"/>
      <c r="UII4" s="175"/>
      <c r="UIJ4" s="175"/>
      <c r="UIK4" s="175"/>
      <c r="UIL4" s="175"/>
      <c r="UIM4" s="175"/>
      <c r="UIN4" s="175"/>
      <c r="UIO4" s="175"/>
      <c r="UIP4" s="175"/>
      <c r="UIQ4" s="175"/>
      <c r="UIR4" s="175"/>
      <c r="UIS4" s="175"/>
      <c r="UIT4" s="175"/>
      <c r="UIU4" s="175"/>
      <c r="UIV4" s="175"/>
      <c r="UIW4" s="175"/>
      <c r="UIX4" s="175"/>
      <c r="UIY4" s="175"/>
      <c r="UIZ4" s="175"/>
      <c r="UJA4" s="175"/>
      <c r="UJB4" s="175"/>
      <c r="UJC4" s="175"/>
      <c r="UJD4" s="175"/>
      <c r="UJE4" s="175"/>
      <c r="UJF4" s="175"/>
      <c r="UJG4" s="175"/>
      <c r="UJH4" s="175"/>
      <c r="UJI4" s="175"/>
      <c r="UJJ4" s="175"/>
      <c r="UJK4" s="175"/>
      <c r="UJL4" s="175"/>
      <c r="UJM4" s="175"/>
      <c r="UJN4" s="175"/>
      <c r="UJO4" s="175"/>
      <c r="UJP4" s="175"/>
      <c r="UJQ4" s="175"/>
      <c r="UJR4" s="175"/>
      <c r="UJS4" s="175"/>
      <c r="UJT4" s="175"/>
      <c r="UJU4" s="175"/>
      <c r="UJV4" s="175"/>
      <c r="UJW4" s="175"/>
      <c r="UJX4" s="175"/>
      <c r="UJY4" s="175"/>
      <c r="UJZ4" s="175"/>
      <c r="UKA4" s="175"/>
      <c r="UKB4" s="175"/>
      <c r="UKC4" s="175"/>
      <c r="UKD4" s="175"/>
      <c r="UKE4" s="175"/>
      <c r="UKF4" s="175"/>
      <c r="UKG4" s="175"/>
      <c r="UKH4" s="175"/>
      <c r="UKI4" s="175"/>
      <c r="UKJ4" s="175"/>
      <c r="UKK4" s="175"/>
      <c r="UKL4" s="175"/>
      <c r="UKM4" s="175"/>
      <c r="UKN4" s="175"/>
      <c r="UKO4" s="175"/>
      <c r="UKP4" s="175"/>
      <c r="UKQ4" s="175"/>
      <c r="UKR4" s="175"/>
      <c r="UKS4" s="175"/>
      <c r="UKT4" s="175"/>
      <c r="UKU4" s="175"/>
      <c r="UKV4" s="175"/>
      <c r="UKW4" s="175"/>
      <c r="UKX4" s="175"/>
      <c r="UKY4" s="175"/>
      <c r="UKZ4" s="175"/>
      <c r="ULA4" s="175"/>
      <c r="ULB4" s="175"/>
      <c r="ULC4" s="175"/>
      <c r="ULD4" s="175"/>
      <c r="ULE4" s="175"/>
      <c r="ULF4" s="175"/>
      <c r="ULG4" s="175"/>
      <c r="ULH4" s="175"/>
      <c r="ULI4" s="175"/>
      <c r="ULJ4" s="175"/>
      <c r="ULK4" s="175"/>
      <c r="ULL4" s="175"/>
      <c r="ULM4" s="175"/>
      <c r="ULN4" s="175"/>
      <c r="ULO4" s="175"/>
      <c r="ULP4" s="175"/>
      <c r="ULQ4" s="175"/>
      <c r="ULR4" s="175"/>
      <c r="ULS4" s="175"/>
      <c r="ULT4" s="175"/>
      <c r="ULU4" s="175"/>
      <c r="ULV4" s="175"/>
      <c r="ULW4" s="175"/>
      <c r="ULX4" s="175"/>
      <c r="ULY4" s="175"/>
      <c r="ULZ4" s="175"/>
      <c r="UMA4" s="175"/>
      <c r="UMB4" s="175"/>
      <c r="UMC4" s="175"/>
      <c r="UMD4" s="175"/>
      <c r="UME4" s="175"/>
      <c r="UMF4" s="175"/>
      <c r="UMG4" s="175"/>
      <c r="UMH4" s="175"/>
      <c r="UMI4" s="175"/>
      <c r="UMJ4" s="175"/>
      <c r="UMK4" s="175"/>
      <c r="UML4" s="175"/>
      <c r="UMM4" s="175"/>
      <c r="UMN4" s="175"/>
      <c r="UMO4" s="175"/>
      <c r="UMP4" s="175"/>
      <c r="UMQ4" s="175"/>
      <c r="UMR4" s="175"/>
      <c r="UMS4" s="175"/>
      <c r="UMT4" s="175"/>
      <c r="UMU4" s="175"/>
      <c r="UMV4" s="175"/>
      <c r="UMW4" s="175"/>
      <c r="UMX4" s="175"/>
      <c r="UMY4" s="175"/>
      <c r="UMZ4" s="175"/>
      <c r="UNA4" s="175"/>
      <c r="UNB4" s="175"/>
      <c r="UNC4" s="175"/>
      <c r="UND4" s="175"/>
      <c r="UNE4" s="175"/>
      <c r="UNF4" s="175"/>
      <c r="UNG4" s="175"/>
      <c r="UNH4" s="175"/>
      <c r="UNI4" s="175"/>
      <c r="UNJ4" s="175"/>
      <c r="UNK4" s="175"/>
      <c r="UNL4" s="175"/>
      <c r="UNM4" s="175"/>
      <c r="UNN4" s="175"/>
      <c r="UNO4" s="175"/>
      <c r="UNP4" s="175"/>
      <c r="UNQ4" s="175"/>
      <c r="UNR4" s="175"/>
      <c r="UNS4" s="175"/>
      <c r="UNT4" s="175"/>
      <c r="UNU4" s="175"/>
      <c r="UNV4" s="175"/>
      <c r="UNW4" s="175"/>
      <c r="UNX4" s="175"/>
      <c r="UNY4" s="175"/>
      <c r="UNZ4" s="175"/>
      <c r="UOA4" s="175"/>
      <c r="UOB4" s="175"/>
      <c r="UOC4" s="175"/>
      <c r="UOD4" s="175"/>
      <c r="UOE4" s="175"/>
      <c r="UOF4" s="175"/>
      <c r="UOG4" s="175"/>
      <c r="UOH4" s="175"/>
      <c r="UOI4" s="175"/>
      <c r="UOJ4" s="175"/>
      <c r="UOK4" s="175"/>
      <c r="UOL4" s="175"/>
      <c r="UOM4" s="175"/>
      <c r="UON4" s="175"/>
      <c r="UOO4" s="175"/>
      <c r="UOP4" s="175"/>
      <c r="UOQ4" s="175"/>
      <c r="UOR4" s="175"/>
      <c r="UOS4" s="175"/>
      <c r="UOT4" s="175"/>
      <c r="UOU4" s="175"/>
      <c r="UOV4" s="175"/>
      <c r="UOW4" s="175"/>
      <c r="UOX4" s="175"/>
      <c r="UOY4" s="175"/>
      <c r="UOZ4" s="175"/>
      <c r="UPA4" s="175"/>
      <c r="UPB4" s="175"/>
      <c r="UPC4" s="175"/>
      <c r="UPD4" s="175"/>
      <c r="UPE4" s="175"/>
      <c r="UPF4" s="175"/>
      <c r="UPG4" s="175"/>
      <c r="UPH4" s="175"/>
      <c r="UPI4" s="175"/>
      <c r="UPJ4" s="175"/>
      <c r="UPK4" s="175"/>
      <c r="UPL4" s="175"/>
      <c r="UPM4" s="175"/>
      <c r="UPN4" s="175"/>
      <c r="UPO4" s="175"/>
      <c r="UPP4" s="175"/>
      <c r="UPQ4" s="175"/>
      <c r="UPR4" s="175"/>
      <c r="UPS4" s="175"/>
      <c r="UPT4" s="175"/>
      <c r="UPU4" s="175"/>
      <c r="UPV4" s="175"/>
      <c r="UPW4" s="175"/>
      <c r="UPX4" s="175"/>
      <c r="UPY4" s="175"/>
      <c r="UPZ4" s="175"/>
      <c r="UQA4" s="175"/>
      <c r="UQB4" s="175"/>
      <c r="UQC4" s="175"/>
      <c r="UQD4" s="175"/>
      <c r="UQE4" s="175"/>
      <c r="UQF4" s="175"/>
      <c r="UQG4" s="175"/>
      <c r="UQH4" s="175"/>
      <c r="UQI4" s="175"/>
      <c r="UQJ4" s="175"/>
      <c r="UQK4" s="175"/>
      <c r="UQL4" s="175"/>
      <c r="UQM4" s="175"/>
      <c r="UQN4" s="175"/>
      <c r="UQO4" s="175"/>
      <c r="UQP4" s="175"/>
      <c r="UQQ4" s="175"/>
      <c r="UQR4" s="175"/>
      <c r="UQS4" s="175"/>
      <c r="UQT4" s="175"/>
      <c r="UQU4" s="175"/>
      <c r="UQV4" s="175"/>
      <c r="UQW4" s="175"/>
      <c r="UQX4" s="175"/>
      <c r="UQY4" s="175"/>
      <c r="UQZ4" s="175"/>
      <c r="URA4" s="175"/>
      <c r="URB4" s="175"/>
      <c r="URC4" s="175"/>
      <c r="URD4" s="175"/>
      <c r="URE4" s="175"/>
      <c r="URF4" s="175"/>
      <c r="URG4" s="175"/>
      <c r="URH4" s="175"/>
      <c r="URI4" s="175"/>
      <c r="URJ4" s="175"/>
      <c r="URK4" s="175"/>
      <c r="URL4" s="175"/>
      <c r="URM4" s="175"/>
      <c r="URN4" s="175"/>
      <c r="URO4" s="175"/>
      <c r="URP4" s="175"/>
      <c r="URQ4" s="175"/>
      <c r="URR4" s="175"/>
      <c r="URS4" s="175"/>
      <c r="URT4" s="175"/>
      <c r="URU4" s="175"/>
      <c r="URV4" s="175"/>
      <c r="URW4" s="175"/>
      <c r="URX4" s="175"/>
      <c r="URY4" s="175"/>
      <c r="URZ4" s="175"/>
      <c r="USA4" s="175"/>
      <c r="USB4" s="175"/>
      <c r="USC4" s="175"/>
      <c r="USD4" s="175"/>
      <c r="USE4" s="175"/>
      <c r="USF4" s="175"/>
      <c r="USG4" s="175"/>
      <c r="USH4" s="175"/>
      <c r="USI4" s="175"/>
      <c r="USJ4" s="175"/>
      <c r="USK4" s="175"/>
      <c r="USL4" s="175"/>
      <c r="USM4" s="175"/>
      <c r="USN4" s="175"/>
      <c r="USO4" s="175"/>
      <c r="USP4" s="175"/>
      <c r="USQ4" s="175"/>
      <c r="USR4" s="175"/>
      <c r="USS4" s="175"/>
      <c r="UST4" s="175"/>
      <c r="USU4" s="175"/>
      <c r="USV4" s="175"/>
      <c r="USW4" s="175"/>
      <c r="USX4" s="175"/>
      <c r="USY4" s="175"/>
      <c r="USZ4" s="175"/>
      <c r="UTA4" s="175"/>
      <c r="UTB4" s="175"/>
      <c r="UTC4" s="175"/>
      <c r="UTD4" s="175"/>
      <c r="UTE4" s="175"/>
      <c r="UTF4" s="175"/>
      <c r="UTG4" s="175"/>
      <c r="UTH4" s="175"/>
      <c r="UTI4" s="175"/>
      <c r="UTJ4" s="175"/>
      <c r="UTK4" s="175"/>
      <c r="UTL4" s="175"/>
      <c r="UTM4" s="175"/>
      <c r="UTN4" s="175"/>
      <c r="UTO4" s="175"/>
      <c r="UTP4" s="175"/>
      <c r="UTQ4" s="175"/>
      <c r="UTR4" s="175"/>
      <c r="UTS4" s="175"/>
      <c r="UTT4" s="175"/>
      <c r="UTU4" s="175"/>
      <c r="UTV4" s="175"/>
      <c r="UTW4" s="175"/>
      <c r="UTX4" s="175"/>
      <c r="UTY4" s="175"/>
      <c r="UTZ4" s="175"/>
      <c r="UUA4" s="175"/>
      <c r="UUB4" s="175"/>
      <c r="UUC4" s="175"/>
      <c r="UUD4" s="175"/>
      <c r="UUE4" s="175"/>
      <c r="UUF4" s="175"/>
      <c r="UUG4" s="175"/>
      <c r="UUH4" s="175"/>
      <c r="UUI4" s="175"/>
      <c r="UUJ4" s="175"/>
      <c r="UUK4" s="175"/>
      <c r="UUL4" s="175"/>
      <c r="UUM4" s="175"/>
      <c r="UUN4" s="175"/>
      <c r="UUO4" s="175"/>
      <c r="UUP4" s="175"/>
      <c r="UUQ4" s="175"/>
      <c r="UUR4" s="175"/>
      <c r="UUS4" s="175"/>
      <c r="UUT4" s="175"/>
      <c r="UUU4" s="175"/>
      <c r="UUV4" s="175"/>
      <c r="UUW4" s="175"/>
      <c r="UUX4" s="175"/>
      <c r="UUY4" s="175"/>
      <c r="UUZ4" s="175"/>
      <c r="UVA4" s="175"/>
      <c r="UVB4" s="175"/>
      <c r="UVC4" s="175"/>
      <c r="UVD4" s="175"/>
      <c r="UVE4" s="175"/>
      <c r="UVF4" s="175"/>
      <c r="UVG4" s="175"/>
      <c r="UVH4" s="175"/>
      <c r="UVI4" s="175"/>
      <c r="UVJ4" s="175"/>
      <c r="UVK4" s="175"/>
      <c r="UVL4" s="175"/>
      <c r="UVM4" s="175"/>
      <c r="UVN4" s="175"/>
      <c r="UVO4" s="175"/>
      <c r="UVP4" s="175"/>
      <c r="UVQ4" s="175"/>
      <c r="UVR4" s="175"/>
      <c r="UVS4" s="175"/>
      <c r="UVT4" s="175"/>
      <c r="UVU4" s="175"/>
      <c r="UVV4" s="175"/>
      <c r="UVW4" s="175"/>
      <c r="UVX4" s="175"/>
      <c r="UVY4" s="175"/>
      <c r="UVZ4" s="175"/>
      <c r="UWA4" s="175"/>
      <c r="UWB4" s="175"/>
      <c r="UWC4" s="175"/>
      <c r="UWD4" s="175"/>
      <c r="UWE4" s="175"/>
      <c r="UWF4" s="175"/>
      <c r="UWG4" s="175"/>
      <c r="UWH4" s="175"/>
      <c r="UWI4" s="175"/>
      <c r="UWJ4" s="175"/>
      <c r="UWK4" s="175"/>
      <c r="UWL4" s="175"/>
      <c r="UWM4" s="175"/>
      <c r="UWN4" s="175"/>
      <c r="UWO4" s="175"/>
      <c r="UWP4" s="175"/>
      <c r="UWQ4" s="175"/>
      <c r="UWR4" s="175"/>
      <c r="UWS4" s="175"/>
      <c r="UWT4" s="175"/>
      <c r="UWU4" s="175"/>
      <c r="UWV4" s="175"/>
      <c r="UWW4" s="175"/>
      <c r="UWX4" s="175"/>
      <c r="UWY4" s="175"/>
      <c r="UWZ4" s="175"/>
      <c r="UXA4" s="175"/>
      <c r="UXB4" s="175"/>
      <c r="UXC4" s="175"/>
      <c r="UXD4" s="175"/>
      <c r="UXE4" s="175"/>
      <c r="UXF4" s="175"/>
      <c r="UXG4" s="175"/>
      <c r="UXH4" s="175"/>
      <c r="UXI4" s="175"/>
      <c r="UXJ4" s="175"/>
      <c r="UXK4" s="175"/>
      <c r="UXL4" s="175"/>
      <c r="UXM4" s="175"/>
      <c r="UXN4" s="175"/>
      <c r="UXO4" s="175"/>
      <c r="UXP4" s="175"/>
      <c r="UXQ4" s="175"/>
      <c r="UXR4" s="175"/>
      <c r="UXS4" s="175"/>
      <c r="UXT4" s="175"/>
      <c r="UXU4" s="175"/>
      <c r="UXV4" s="175"/>
      <c r="UXW4" s="175"/>
      <c r="UXX4" s="175"/>
      <c r="UXY4" s="175"/>
      <c r="UXZ4" s="175"/>
      <c r="UYA4" s="175"/>
      <c r="UYB4" s="175"/>
      <c r="UYC4" s="175"/>
      <c r="UYD4" s="175"/>
      <c r="UYE4" s="175"/>
      <c r="UYF4" s="175"/>
      <c r="UYG4" s="175"/>
      <c r="UYH4" s="175"/>
      <c r="UYI4" s="175"/>
      <c r="UYJ4" s="175"/>
      <c r="UYK4" s="175"/>
      <c r="UYL4" s="175"/>
      <c r="UYM4" s="175"/>
      <c r="UYN4" s="175"/>
      <c r="UYO4" s="175"/>
      <c r="UYP4" s="175"/>
      <c r="UYQ4" s="175"/>
      <c r="UYR4" s="175"/>
      <c r="UYS4" s="175"/>
      <c r="UYT4" s="175"/>
      <c r="UYU4" s="175"/>
      <c r="UYV4" s="175"/>
      <c r="UYW4" s="175"/>
      <c r="UYX4" s="175"/>
      <c r="UYY4" s="175"/>
      <c r="UYZ4" s="175"/>
      <c r="UZA4" s="175"/>
      <c r="UZB4" s="175"/>
      <c r="UZC4" s="175"/>
      <c r="UZD4" s="175"/>
      <c r="UZE4" s="175"/>
      <c r="UZF4" s="175"/>
      <c r="UZG4" s="175"/>
      <c r="UZH4" s="175"/>
      <c r="UZI4" s="175"/>
      <c r="UZJ4" s="175"/>
      <c r="UZK4" s="175"/>
      <c r="UZL4" s="175"/>
      <c r="UZM4" s="175"/>
      <c r="UZN4" s="175"/>
      <c r="UZO4" s="175"/>
      <c r="UZP4" s="175"/>
      <c r="UZQ4" s="175"/>
      <c r="UZR4" s="175"/>
      <c r="UZS4" s="175"/>
      <c r="UZT4" s="175"/>
      <c r="UZU4" s="175"/>
      <c r="UZV4" s="175"/>
      <c r="UZW4" s="175"/>
      <c r="UZX4" s="175"/>
      <c r="UZY4" s="175"/>
      <c r="UZZ4" s="175"/>
      <c r="VAA4" s="175"/>
      <c r="VAB4" s="175"/>
      <c r="VAC4" s="175"/>
      <c r="VAD4" s="175"/>
      <c r="VAE4" s="175"/>
      <c r="VAF4" s="175"/>
      <c r="VAG4" s="175"/>
      <c r="VAH4" s="175"/>
      <c r="VAI4" s="175"/>
      <c r="VAJ4" s="175"/>
      <c r="VAK4" s="175"/>
      <c r="VAL4" s="175"/>
      <c r="VAM4" s="175"/>
      <c r="VAN4" s="175"/>
      <c r="VAO4" s="175"/>
      <c r="VAP4" s="175"/>
      <c r="VAQ4" s="175"/>
      <c r="VAR4" s="175"/>
      <c r="VAS4" s="175"/>
      <c r="VAT4" s="175"/>
      <c r="VAU4" s="175"/>
      <c r="VAV4" s="175"/>
      <c r="VAW4" s="175"/>
      <c r="VAX4" s="175"/>
      <c r="VAY4" s="175"/>
      <c r="VAZ4" s="175"/>
      <c r="VBA4" s="175"/>
      <c r="VBB4" s="175"/>
      <c r="VBC4" s="175"/>
      <c r="VBD4" s="175"/>
      <c r="VBE4" s="175"/>
      <c r="VBF4" s="175"/>
      <c r="VBG4" s="175"/>
      <c r="VBH4" s="175"/>
      <c r="VBI4" s="175"/>
      <c r="VBJ4" s="175"/>
      <c r="VBK4" s="175"/>
      <c r="VBL4" s="175"/>
      <c r="VBM4" s="175"/>
      <c r="VBN4" s="175"/>
      <c r="VBO4" s="175"/>
      <c r="VBP4" s="175"/>
      <c r="VBQ4" s="175"/>
      <c r="VBR4" s="175"/>
      <c r="VBS4" s="175"/>
      <c r="VBT4" s="175"/>
      <c r="VBU4" s="175"/>
      <c r="VBV4" s="175"/>
      <c r="VBW4" s="175"/>
      <c r="VBX4" s="175"/>
      <c r="VBY4" s="175"/>
      <c r="VBZ4" s="175"/>
      <c r="VCA4" s="175"/>
      <c r="VCB4" s="175"/>
      <c r="VCC4" s="175"/>
      <c r="VCD4" s="175"/>
      <c r="VCE4" s="175"/>
      <c r="VCF4" s="175"/>
      <c r="VCG4" s="175"/>
      <c r="VCH4" s="175"/>
      <c r="VCI4" s="175"/>
      <c r="VCJ4" s="175"/>
      <c r="VCK4" s="175"/>
      <c r="VCL4" s="175"/>
      <c r="VCM4" s="175"/>
      <c r="VCN4" s="175"/>
      <c r="VCO4" s="175"/>
      <c r="VCP4" s="175"/>
      <c r="VCQ4" s="175"/>
      <c r="VCR4" s="175"/>
      <c r="VCS4" s="175"/>
      <c r="VCT4" s="175"/>
      <c r="VCU4" s="175"/>
      <c r="VCV4" s="175"/>
      <c r="VCW4" s="175"/>
      <c r="VCX4" s="175"/>
      <c r="VCY4" s="175"/>
      <c r="VCZ4" s="175"/>
      <c r="VDA4" s="175"/>
      <c r="VDB4" s="175"/>
      <c r="VDC4" s="175"/>
      <c r="VDD4" s="175"/>
      <c r="VDE4" s="175"/>
      <c r="VDF4" s="175"/>
      <c r="VDG4" s="175"/>
      <c r="VDH4" s="175"/>
      <c r="VDI4" s="175"/>
      <c r="VDJ4" s="175"/>
      <c r="VDK4" s="175"/>
      <c r="VDL4" s="175"/>
      <c r="VDM4" s="175"/>
      <c r="VDN4" s="175"/>
      <c r="VDO4" s="175"/>
      <c r="VDP4" s="175"/>
      <c r="VDQ4" s="175"/>
      <c r="VDR4" s="175"/>
      <c r="VDS4" s="175"/>
      <c r="VDT4" s="175"/>
      <c r="VDU4" s="175"/>
      <c r="VDV4" s="175"/>
      <c r="VDW4" s="175"/>
      <c r="VDX4" s="175"/>
      <c r="VDY4" s="175"/>
      <c r="VDZ4" s="175"/>
      <c r="VEA4" s="175"/>
      <c r="VEB4" s="175"/>
      <c r="VEC4" s="175"/>
      <c r="VED4" s="175"/>
      <c r="VEE4" s="175"/>
      <c r="VEF4" s="175"/>
      <c r="VEG4" s="175"/>
      <c r="VEH4" s="175"/>
      <c r="VEI4" s="175"/>
      <c r="VEJ4" s="175"/>
      <c r="VEK4" s="175"/>
      <c r="VEL4" s="175"/>
      <c r="VEM4" s="175"/>
      <c r="VEN4" s="175"/>
      <c r="VEO4" s="175"/>
      <c r="VEP4" s="175"/>
      <c r="VEQ4" s="175"/>
      <c r="VER4" s="175"/>
      <c r="VES4" s="175"/>
      <c r="VET4" s="175"/>
      <c r="VEU4" s="175"/>
      <c r="VEV4" s="175"/>
      <c r="VEW4" s="175"/>
      <c r="VEX4" s="175"/>
      <c r="VEY4" s="175"/>
      <c r="VEZ4" s="175"/>
      <c r="VFA4" s="175"/>
      <c r="VFB4" s="175"/>
      <c r="VFC4" s="175"/>
      <c r="VFD4" s="175"/>
      <c r="VFE4" s="175"/>
      <c r="VFF4" s="175"/>
      <c r="VFG4" s="175"/>
      <c r="VFH4" s="175"/>
      <c r="VFI4" s="175"/>
      <c r="VFJ4" s="175"/>
      <c r="VFK4" s="175"/>
      <c r="VFL4" s="175"/>
      <c r="VFM4" s="175"/>
      <c r="VFN4" s="175"/>
      <c r="VFO4" s="175"/>
      <c r="VFP4" s="175"/>
      <c r="VFQ4" s="175"/>
      <c r="VFR4" s="175"/>
      <c r="VFS4" s="175"/>
      <c r="VFT4" s="175"/>
      <c r="VFU4" s="175"/>
      <c r="VFV4" s="175"/>
      <c r="VFW4" s="175"/>
      <c r="VFX4" s="175"/>
      <c r="VFY4" s="175"/>
      <c r="VFZ4" s="175"/>
      <c r="VGA4" s="175"/>
      <c r="VGB4" s="175"/>
      <c r="VGC4" s="175"/>
      <c r="VGD4" s="175"/>
      <c r="VGE4" s="175"/>
      <c r="VGF4" s="175"/>
      <c r="VGG4" s="175"/>
      <c r="VGH4" s="175"/>
      <c r="VGI4" s="175"/>
      <c r="VGJ4" s="175"/>
      <c r="VGK4" s="175"/>
      <c r="VGL4" s="175"/>
      <c r="VGM4" s="175"/>
      <c r="VGN4" s="175"/>
      <c r="VGO4" s="175"/>
      <c r="VGP4" s="175"/>
      <c r="VGQ4" s="175"/>
      <c r="VGR4" s="175"/>
      <c r="VGS4" s="175"/>
      <c r="VGT4" s="175"/>
      <c r="VGU4" s="175"/>
      <c r="VGV4" s="175"/>
      <c r="VGW4" s="175"/>
      <c r="VGX4" s="175"/>
      <c r="VGY4" s="175"/>
      <c r="VGZ4" s="175"/>
      <c r="VHA4" s="175"/>
      <c r="VHB4" s="175"/>
      <c r="VHC4" s="175"/>
      <c r="VHD4" s="175"/>
      <c r="VHE4" s="175"/>
      <c r="VHF4" s="175"/>
      <c r="VHG4" s="175"/>
      <c r="VHH4" s="175"/>
      <c r="VHI4" s="175"/>
      <c r="VHJ4" s="175"/>
      <c r="VHK4" s="175"/>
      <c r="VHL4" s="175"/>
      <c r="VHM4" s="175"/>
      <c r="VHN4" s="175"/>
      <c r="VHO4" s="175"/>
      <c r="VHP4" s="175"/>
      <c r="VHQ4" s="175"/>
      <c r="VHR4" s="175"/>
      <c r="VHS4" s="175"/>
      <c r="VHT4" s="175"/>
      <c r="VHU4" s="175"/>
      <c r="VHV4" s="175"/>
      <c r="VHW4" s="175"/>
      <c r="VHX4" s="175"/>
      <c r="VHY4" s="175"/>
      <c r="VHZ4" s="175"/>
      <c r="VIA4" s="175"/>
      <c r="VIB4" s="175"/>
      <c r="VIC4" s="175"/>
      <c r="VID4" s="175"/>
      <c r="VIE4" s="175"/>
      <c r="VIF4" s="175"/>
      <c r="VIG4" s="175"/>
      <c r="VIH4" s="175"/>
      <c r="VII4" s="175"/>
      <c r="VIJ4" s="175"/>
      <c r="VIK4" s="175"/>
      <c r="VIL4" s="175"/>
      <c r="VIM4" s="175"/>
      <c r="VIN4" s="175"/>
      <c r="VIO4" s="175"/>
      <c r="VIP4" s="175"/>
      <c r="VIQ4" s="175"/>
      <c r="VIR4" s="175"/>
      <c r="VIS4" s="175"/>
      <c r="VIT4" s="175"/>
      <c r="VIU4" s="175"/>
      <c r="VIV4" s="175"/>
      <c r="VIW4" s="175"/>
      <c r="VIX4" s="175"/>
      <c r="VIY4" s="175"/>
      <c r="VIZ4" s="175"/>
      <c r="VJA4" s="175"/>
      <c r="VJB4" s="175"/>
      <c r="VJC4" s="175"/>
      <c r="VJD4" s="175"/>
      <c r="VJE4" s="175"/>
      <c r="VJF4" s="175"/>
      <c r="VJG4" s="175"/>
      <c r="VJH4" s="175"/>
      <c r="VJI4" s="175"/>
      <c r="VJJ4" s="175"/>
      <c r="VJK4" s="175"/>
      <c r="VJL4" s="175"/>
      <c r="VJM4" s="175"/>
      <c r="VJN4" s="175"/>
      <c r="VJO4" s="175"/>
      <c r="VJP4" s="175"/>
      <c r="VJQ4" s="175"/>
      <c r="VJR4" s="175"/>
      <c r="VJS4" s="175"/>
      <c r="VJT4" s="175"/>
      <c r="VJU4" s="175"/>
      <c r="VJV4" s="175"/>
      <c r="VJW4" s="175"/>
      <c r="VJX4" s="175"/>
      <c r="VJY4" s="175"/>
      <c r="VJZ4" s="175"/>
      <c r="VKA4" s="175"/>
      <c r="VKB4" s="175"/>
      <c r="VKC4" s="175"/>
      <c r="VKD4" s="175"/>
      <c r="VKE4" s="175"/>
      <c r="VKF4" s="175"/>
      <c r="VKG4" s="175"/>
      <c r="VKH4" s="175"/>
      <c r="VKI4" s="175"/>
      <c r="VKJ4" s="175"/>
      <c r="VKK4" s="175"/>
      <c r="VKL4" s="175"/>
      <c r="VKM4" s="175"/>
      <c r="VKN4" s="175"/>
      <c r="VKO4" s="175"/>
      <c r="VKP4" s="175"/>
      <c r="VKQ4" s="175"/>
      <c r="VKR4" s="175"/>
      <c r="VKS4" s="175"/>
      <c r="VKT4" s="175"/>
      <c r="VKU4" s="175"/>
      <c r="VKV4" s="175"/>
      <c r="VKW4" s="175"/>
      <c r="VKX4" s="175"/>
      <c r="VKY4" s="175"/>
      <c r="VKZ4" s="175"/>
      <c r="VLA4" s="175"/>
      <c r="VLB4" s="175"/>
      <c r="VLC4" s="175"/>
      <c r="VLD4" s="175"/>
      <c r="VLE4" s="175"/>
      <c r="VLF4" s="175"/>
      <c r="VLG4" s="175"/>
      <c r="VLH4" s="175"/>
      <c r="VLI4" s="175"/>
      <c r="VLJ4" s="175"/>
      <c r="VLK4" s="175"/>
      <c r="VLL4" s="175"/>
      <c r="VLM4" s="175"/>
      <c r="VLN4" s="175"/>
      <c r="VLO4" s="175"/>
      <c r="VLP4" s="175"/>
      <c r="VLQ4" s="175"/>
      <c r="VLR4" s="175"/>
      <c r="VLS4" s="175"/>
      <c r="VLT4" s="175"/>
      <c r="VLU4" s="175"/>
      <c r="VLV4" s="175"/>
      <c r="VLW4" s="175"/>
      <c r="VLX4" s="175"/>
      <c r="VLY4" s="175"/>
      <c r="VLZ4" s="175"/>
      <c r="VMA4" s="175"/>
      <c r="VMB4" s="175"/>
      <c r="VMC4" s="175"/>
      <c r="VMD4" s="175"/>
      <c r="VME4" s="175"/>
      <c r="VMF4" s="175"/>
      <c r="VMG4" s="175"/>
      <c r="VMH4" s="175"/>
      <c r="VMI4" s="175"/>
      <c r="VMJ4" s="175"/>
      <c r="VMK4" s="175"/>
      <c r="VML4" s="175"/>
      <c r="VMM4" s="175"/>
      <c r="VMN4" s="175"/>
      <c r="VMO4" s="175"/>
      <c r="VMP4" s="175"/>
      <c r="VMQ4" s="175"/>
      <c r="VMR4" s="175"/>
      <c r="VMS4" s="175"/>
      <c r="VMT4" s="175"/>
      <c r="VMU4" s="175"/>
      <c r="VMV4" s="175"/>
      <c r="VMW4" s="175"/>
      <c r="VMX4" s="175"/>
      <c r="VMY4" s="175"/>
      <c r="VMZ4" s="175"/>
      <c r="VNA4" s="175"/>
      <c r="VNB4" s="175"/>
      <c r="VNC4" s="175"/>
      <c r="VND4" s="175"/>
      <c r="VNE4" s="175"/>
      <c r="VNF4" s="175"/>
      <c r="VNG4" s="175"/>
      <c r="VNH4" s="175"/>
      <c r="VNI4" s="175"/>
      <c r="VNJ4" s="175"/>
      <c r="VNK4" s="175"/>
      <c r="VNL4" s="175"/>
      <c r="VNM4" s="175"/>
      <c r="VNN4" s="175"/>
      <c r="VNO4" s="175"/>
      <c r="VNP4" s="175"/>
      <c r="VNQ4" s="175"/>
      <c r="VNR4" s="175"/>
      <c r="VNS4" s="175"/>
      <c r="VNT4" s="175"/>
      <c r="VNU4" s="175"/>
      <c r="VNV4" s="175"/>
      <c r="VNW4" s="175"/>
      <c r="VNX4" s="175"/>
      <c r="VNY4" s="175"/>
      <c r="VNZ4" s="175"/>
      <c r="VOA4" s="175"/>
      <c r="VOB4" s="175"/>
      <c r="VOC4" s="175"/>
      <c r="VOD4" s="175"/>
      <c r="VOE4" s="175"/>
      <c r="VOF4" s="175"/>
      <c r="VOG4" s="175"/>
      <c r="VOH4" s="175"/>
      <c r="VOI4" s="175"/>
      <c r="VOJ4" s="175"/>
      <c r="VOK4" s="175"/>
      <c r="VOL4" s="175"/>
      <c r="VOM4" s="175"/>
      <c r="VON4" s="175"/>
      <c r="VOO4" s="175"/>
      <c r="VOP4" s="175"/>
      <c r="VOQ4" s="175"/>
      <c r="VOR4" s="175"/>
      <c r="VOS4" s="175"/>
      <c r="VOT4" s="175"/>
      <c r="VOU4" s="175"/>
      <c r="VOV4" s="175"/>
      <c r="VOW4" s="175"/>
      <c r="VOX4" s="175"/>
      <c r="VOY4" s="175"/>
      <c r="VOZ4" s="175"/>
      <c r="VPA4" s="175"/>
      <c r="VPB4" s="175"/>
      <c r="VPC4" s="175"/>
      <c r="VPD4" s="175"/>
      <c r="VPE4" s="175"/>
      <c r="VPF4" s="175"/>
      <c r="VPG4" s="175"/>
      <c r="VPH4" s="175"/>
      <c r="VPI4" s="175"/>
      <c r="VPJ4" s="175"/>
      <c r="VPK4" s="175"/>
      <c r="VPL4" s="175"/>
      <c r="VPM4" s="175"/>
      <c r="VPN4" s="175"/>
      <c r="VPO4" s="175"/>
      <c r="VPP4" s="175"/>
      <c r="VPQ4" s="175"/>
      <c r="VPR4" s="175"/>
      <c r="VPS4" s="175"/>
      <c r="VPT4" s="175"/>
      <c r="VPU4" s="175"/>
      <c r="VPV4" s="175"/>
      <c r="VPW4" s="175"/>
      <c r="VPX4" s="175"/>
      <c r="VPY4" s="175"/>
      <c r="VPZ4" s="175"/>
      <c r="VQA4" s="175"/>
      <c r="VQB4" s="175"/>
      <c r="VQC4" s="175"/>
      <c r="VQD4" s="175"/>
      <c r="VQE4" s="175"/>
      <c r="VQF4" s="175"/>
      <c r="VQG4" s="175"/>
      <c r="VQH4" s="175"/>
      <c r="VQI4" s="175"/>
      <c r="VQJ4" s="175"/>
      <c r="VQK4" s="175"/>
      <c r="VQL4" s="175"/>
      <c r="VQM4" s="175"/>
      <c r="VQN4" s="175"/>
      <c r="VQO4" s="175"/>
      <c r="VQP4" s="175"/>
      <c r="VQQ4" s="175"/>
      <c r="VQR4" s="175"/>
      <c r="VQS4" s="175"/>
      <c r="VQT4" s="175"/>
      <c r="VQU4" s="175"/>
      <c r="VQV4" s="175"/>
      <c r="VQW4" s="175"/>
      <c r="VQX4" s="175"/>
      <c r="VQY4" s="175"/>
      <c r="VQZ4" s="175"/>
      <c r="VRA4" s="175"/>
      <c r="VRB4" s="175"/>
      <c r="VRC4" s="175"/>
      <c r="VRD4" s="175"/>
      <c r="VRE4" s="175"/>
      <c r="VRF4" s="175"/>
      <c r="VRG4" s="175"/>
      <c r="VRH4" s="175"/>
      <c r="VRI4" s="175"/>
      <c r="VRJ4" s="175"/>
      <c r="VRK4" s="175"/>
      <c r="VRL4" s="175"/>
      <c r="VRM4" s="175"/>
      <c r="VRN4" s="175"/>
      <c r="VRO4" s="175"/>
      <c r="VRP4" s="175"/>
      <c r="VRQ4" s="175"/>
      <c r="VRR4" s="175"/>
      <c r="VRS4" s="175"/>
      <c r="VRT4" s="175"/>
      <c r="VRU4" s="175"/>
      <c r="VRV4" s="175"/>
      <c r="VRW4" s="175"/>
      <c r="VRX4" s="175"/>
      <c r="VRY4" s="175"/>
      <c r="VRZ4" s="175"/>
      <c r="VSA4" s="175"/>
      <c r="VSB4" s="175"/>
      <c r="VSC4" s="175"/>
      <c r="VSD4" s="175"/>
      <c r="VSE4" s="175"/>
      <c r="VSF4" s="175"/>
      <c r="VSG4" s="175"/>
      <c r="VSH4" s="175"/>
      <c r="VSI4" s="175"/>
      <c r="VSJ4" s="175"/>
      <c r="VSK4" s="175"/>
      <c r="VSL4" s="175"/>
      <c r="VSM4" s="175"/>
      <c r="VSN4" s="175"/>
      <c r="VSO4" s="175"/>
      <c r="VSP4" s="175"/>
      <c r="VSQ4" s="175"/>
      <c r="VSR4" s="175"/>
      <c r="VSS4" s="175"/>
      <c r="VST4" s="175"/>
      <c r="VSU4" s="175"/>
      <c r="VSV4" s="175"/>
      <c r="VSW4" s="175"/>
      <c r="VSX4" s="175"/>
      <c r="VSY4" s="175"/>
      <c r="VSZ4" s="175"/>
      <c r="VTA4" s="175"/>
      <c r="VTB4" s="175"/>
      <c r="VTC4" s="175"/>
      <c r="VTD4" s="175"/>
      <c r="VTE4" s="175"/>
      <c r="VTF4" s="175"/>
      <c r="VTG4" s="175"/>
      <c r="VTH4" s="175"/>
      <c r="VTI4" s="175"/>
      <c r="VTJ4" s="175"/>
      <c r="VTK4" s="175"/>
      <c r="VTL4" s="175"/>
      <c r="VTM4" s="175"/>
      <c r="VTN4" s="175"/>
      <c r="VTO4" s="175"/>
      <c r="VTP4" s="175"/>
      <c r="VTQ4" s="175"/>
      <c r="VTR4" s="175"/>
      <c r="VTS4" s="175"/>
      <c r="VTT4" s="175"/>
      <c r="VTU4" s="175"/>
      <c r="VTV4" s="175"/>
      <c r="VTW4" s="175"/>
      <c r="VTX4" s="175"/>
      <c r="VTY4" s="175"/>
      <c r="VTZ4" s="175"/>
      <c r="VUA4" s="175"/>
      <c r="VUB4" s="175"/>
      <c r="VUC4" s="175"/>
      <c r="VUD4" s="175"/>
      <c r="VUE4" s="175"/>
      <c r="VUF4" s="175"/>
      <c r="VUG4" s="175"/>
      <c r="VUH4" s="175"/>
      <c r="VUI4" s="175"/>
      <c r="VUJ4" s="175"/>
      <c r="VUK4" s="175"/>
      <c r="VUL4" s="175"/>
      <c r="VUM4" s="175"/>
      <c r="VUN4" s="175"/>
      <c r="VUO4" s="175"/>
      <c r="VUP4" s="175"/>
      <c r="VUQ4" s="175"/>
      <c r="VUR4" s="175"/>
      <c r="VUS4" s="175"/>
      <c r="VUT4" s="175"/>
      <c r="VUU4" s="175"/>
      <c r="VUV4" s="175"/>
      <c r="VUW4" s="175"/>
      <c r="VUX4" s="175"/>
      <c r="VUY4" s="175"/>
      <c r="VUZ4" s="175"/>
      <c r="VVA4" s="175"/>
      <c r="VVB4" s="175"/>
      <c r="VVC4" s="175"/>
      <c r="VVD4" s="175"/>
      <c r="VVE4" s="175"/>
      <c r="VVF4" s="175"/>
      <c r="VVG4" s="175"/>
      <c r="VVH4" s="175"/>
      <c r="VVI4" s="175"/>
      <c r="VVJ4" s="175"/>
      <c r="VVK4" s="175"/>
      <c r="VVL4" s="175"/>
      <c r="VVM4" s="175"/>
      <c r="VVN4" s="175"/>
      <c r="VVO4" s="175"/>
      <c r="VVP4" s="175"/>
      <c r="VVQ4" s="175"/>
      <c r="VVR4" s="175"/>
      <c r="VVS4" s="175"/>
      <c r="VVT4" s="175"/>
      <c r="VVU4" s="175"/>
      <c r="VVV4" s="175"/>
      <c r="VVW4" s="175"/>
      <c r="VVX4" s="175"/>
      <c r="VVY4" s="175"/>
      <c r="VVZ4" s="175"/>
      <c r="VWA4" s="175"/>
      <c r="VWB4" s="175"/>
      <c r="VWC4" s="175"/>
      <c r="VWD4" s="175"/>
      <c r="VWE4" s="175"/>
      <c r="VWF4" s="175"/>
      <c r="VWG4" s="175"/>
      <c r="VWH4" s="175"/>
      <c r="VWI4" s="175"/>
      <c r="VWJ4" s="175"/>
      <c r="VWK4" s="175"/>
      <c r="VWL4" s="175"/>
      <c r="VWM4" s="175"/>
      <c r="VWN4" s="175"/>
      <c r="VWO4" s="175"/>
      <c r="VWP4" s="175"/>
      <c r="VWQ4" s="175"/>
      <c r="VWR4" s="175"/>
      <c r="VWS4" s="175"/>
      <c r="VWT4" s="175"/>
      <c r="VWU4" s="175"/>
      <c r="VWV4" s="175"/>
      <c r="VWW4" s="175"/>
      <c r="VWX4" s="175"/>
      <c r="VWY4" s="175"/>
      <c r="VWZ4" s="175"/>
      <c r="VXA4" s="175"/>
      <c r="VXB4" s="175"/>
      <c r="VXC4" s="175"/>
      <c r="VXD4" s="175"/>
      <c r="VXE4" s="175"/>
      <c r="VXF4" s="175"/>
      <c r="VXG4" s="175"/>
      <c r="VXH4" s="175"/>
      <c r="VXI4" s="175"/>
      <c r="VXJ4" s="175"/>
      <c r="VXK4" s="175"/>
      <c r="VXL4" s="175"/>
      <c r="VXM4" s="175"/>
      <c r="VXN4" s="175"/>
      <c r="VXO4" s="175"/>
      <c r="VXP4" s="175"/>
      <c r="VXQ4" s="175"/>
      <c r="VXR4" s="175"/>
      <c r="VXS4" s="175"/>
      <c r="VXT4" s="175"/>
      <c r="VXU4" s="175"/>
      <c r="VXV4" s="175"/>
      <c r="VXW4" s="175"/>
      <c r="VXX4" s="175"/>
      <c r="VXY4" s="175"/>
      <c r="VXZ4" s="175"/>
      <c r="VYA4" s="175"/>
      <c r="VYB4" s="175"/>
      <c r="VYC4" s="175"/>
      <c r="VYD4" s="175"/>
      <c r="VYE4" s="175"/>
      <c r="VYF4" s="175"/>
      <c r="VYG4" s="175"/>
      <c r="VYH4" s="175"/>
      <c r="VYI4" s="175"/>
      <c r="VYJ4" s="175"/>
      <c r="VYK4" s="175"/>
      <c r="VYL4" s="175"/>
      <c r="VYM4" s="175"/>
      <c r="VYN4" s="175"/>
      <c r="VYO4" s="175"/>
      <c r="VYP4" s="175"/>
      <c r="VYQ4" s="175"/>
      <c r="VYR4" s="175"/>
      <c r="VYS4" s="175"/>
      <c r="VYT4" s="175"/>
      <c r="VYU4" s="175"/>
      <c r="VYV4" s="175"/>
      <c r="VYW4" s="175"/>
      <c r="VYX4" s="175"/>
      <c r="VYY4" s="175"/>
      <c r="VYZ4" s="175"/>
      <c r="VZA4" s="175"/>
      <c r="VZB4" s="175"/>
      <c r="VZC4" s="175"/>
      <c r="VZD4" s="175"/>
      <c r="VZE4" s="175"/>
      <c r="VZF4" s="175"/>
      <c r="VZG4" s="175"/>
      <c r="VZH4" s="175"/>
      <c r="VZI4" s="175"/>
      <c r="VZJ4" s="175"/>
      <c r="VZK4" s="175"/>
      <c r="VZL4" s="175"/>
      <c r="VZM4" s="175"/>
      <c r="VZN4" s="175"/>
      <c r="VZO4" s="175"/>
      <c r="VZP4" s="175"/>
      <c r="VZQ4" s="175"/>
      <c r="VZR4" s="175"/>
      <c r="VZS4" s="175"/>
      <c r="VZT4" s="175"/>
      <c r="VZU4" s="175"/>
      <c r="VZV4" s="175"/>
      <c r="VZW4" s="175"/>
      <c r="VZX4" s="175"/>
      <c r="VZY4" s="175"/>
      <c r="VZZ4" s="175"/>
      <c r="WAA4" s="175"/>
      <c r="WAB4" s="175"/>
      <c r="WAC4" s="175"/>
      <c r="WAD4" s="175"/>
      <c r="WAE4" s="175"/>
      <c r="WAF4" s="175"/>
      <c r="WAG4" s="175"/>
      <c r="WAH4" s="175"/>
      <c r="WAI4" s="175"/>
      <c r="WAJ4" s="175"/>
      <c r="WAK4" s="175"/>
      <c r="WAL4" s="175"/>
      <c r="WAM4" s="175"/>
      <c r="WAN4" s="175"/>
      <c r="WAO4" s="175"/>
      <c r="WAP4" s="175"/>
      <c r="WAQ4" s="175"/>
      <c r="WAR4" s="175"/>
      <c r="WAS4" s="175"/>
      <c r="WAT4" s="175"/>
      <c r="WAU4" s="175"/>
      <c r="WAV4" s="175"/>
      <c r="WAW4" s="175"/>
      <c r="WAX4" s="175"/>
      <c r="WAY4" s="175"/>
      <c r="WAZ4" s="175"/>
      <c r="WBA4" s="175"/>
      <c r="WBB4" s="175"/>
      <c r="WBC4" s="175"/>
      <c r="WBD4" s="175"/>
      <c r="WBE4" s="175"/>
      <c r="WBF4" s="175"/>
      <c r="WBG4" s="175"/>
      <c r="WBH4" s="175"/>
      <c r="WBI4" s="175"/>
      <c r="WBJ4" s="175"/>
      <c r="WBK4" s="175"/>
      <c r="WBL4" s="175"/>
      <c r="WBM4" s="175"/>
      <c r="WBN4" s="175"/>
      <c r="WBO4" s="175"/>
      <c r="WBP4" s="175"/>
      <c r="WBQ4" s="175"/>
      <c r="WBR4" s="175"/>
      <c r="WBS4" s="175"/>
      <c r="WBT4" s="175"/>
      <c r="WBU4" s="175"/>
      <c r="WBV4" s="175"/>
      <c r="WBW4" s="175"/>
      <c r="WBX4" s="175"/>
      <c r="WBY4" s="175"/>
      <c r="WBZ4" s="175"/>
      <c r="WCA4" s="175"/>
      <c r="WCB4" s="175"/>
      <c r="WCC4" s="175"/>
      <c r="WCD4" s="175"/>
      <c r="WCE4" s="175"/>
      <c r="WCF4" s="175"/>
      <c r="WCG4" s="175"/>
      <c r="WCH4" s="175"/>
      <c r="WCI4" s="175"/>
      <c r="WCJ4" s="175"/>
      <c r="WCK4" s="175"/>
      <c r="WCL4" s="175"/>
      <c r="WCM4" s="175"/>
      <c r="WCN4" s="175"/>
      <c r="WCO4" s="175"/>
      <c r="WCP4" s="175"/>
      <c r="WCQ4" s="175"/>
      <c r="WCR4" s="175"/>
      <c r="WCS4" s="175"/>
      <c r="WCT4" s="175"/>
      <c r="WCU4" s="175"/>
      <c r="WCV4" s="175"/>
      <c r="WCW4" s="175"/>
      <c r="WCX4" s="175"/>
      <c r="WCY4" s="175"/>
      <c r="WCZ4" s="175"/>
      <c r="WDA4" s="175"/>
      <c r="WDB4" s="175"/>
      <c r="WDC4" s="175"/>
      <c r="WDD4" s="175"/>
      <c r="WDE4" s="175"/>
      <c r="WDF4" s="175"/>
      <c r="WDG4" s="175"/>
      <c r="WDH4" s="175"/>
      <c r="WDI4" s="175"/>
      <c r="WDJ4" s="175"/>
      <c r="WDK4" s="175"/>
      <c r="WDL4" s="175"/>
      <c r="WDM4" s="175"/>
      <c r="WDN4" s="175"/>
      <c r="WDO4" s="175"/>
      <c r="WDP4" s="175"/>
      <c r="WDQ4" s="175"/>
      <c r="WDR4" s="175"/>
      <c r="WDS4" s="175"/>
      <c r="WDT4" s="175"/>
      <c r="WDU4" s="175"/>
      <c r="WDV4" s="175"/>
      <c r="WDW4" s="175"/>
      <c r="WDX4" s="175"/>
      <c r="WDY4" s="175"/>
      <c r="WDZ4" s="175"/>
      <c r="WEA4" s="175"/>
      <c r="WEB4" s="175"/>
      <c r="WEC4" s="175"/>
      <c r="WED4" s="175"/>
      <c r="WEE4" s="175"/>
      <c r="WEF4" s="175"/>
      <c r="WEG4" s="175"/>
      <c r="WEH4" s="175"/>
      <c r="WEI4" s="175"/>
      <c r="WEJ4" s="175"/>
      <c r="WEK4" s="175"/>
      <c r="WEL4" s="175"/>
      <c r="WEM4" s="175"/>
      <c r="WEN4" s="175"/>
      <c r="WEO4" s="175"/>
      <c r="WEP4" s="175"/>
      <c r="WEQ4" s="175"/>
      <c r="WER4" s="175"/>
      <c r="WES4" s="175"/>
      <c r="WET4" s="175"/>
      <c r="WEU4" s="175"/>
      <c r="WEV4" s="175"/>
      <c r="WEW4" s="175"/>
      <c r="WEX4" s="175"/>
      <c r="WEY4" s="175"/>
      <c r="WEZ4" s="175"/>
      <c r="WFA4" s="175"/>
      <c r="WFB4" s="175"/>
      <c r="WFC4" s="175"/>
      <c r="WFD4" s="175"/>
      <c r="WFE4" s="175"/>
      <c r="WFF4" s="175"/>
      <c r="WFG4" s="175"/>
      <c r="WFH4" s="175"/>
      <c r="WFI4" s="175"/>
      <c r="WFJ4" s="175"/>
      <c r="WFK4" s="175"/>
      <c r="WFL4" s="175"/>
      <c r="WFM4" s="175"/>
      <c r="WFN4" s="175"/>
      <c r="WFO4" s="175"/>
      <c r="WFP4" s="175"/>
      <c r="WFQ4" s="175"/>
      <c r="WFR4" s="175"/>
      <c r="WFS4" s="175"/>
      <c r="WFT4" s="175"/>
      <c r="WFU4" s="175"/>
      <c r="WFV4" s="175"/>
      <c r="WFW4" s="175"/>
      <c r="WFX4" s="175"/>
      <c r="WFY4" s="175"/>
      <c r="WFZ4" s="175"/>
      <c r="WGA4" s="175"/>
      <c r="WGB4" s="175"/>
      <c r="WGC4" s="175"/>
      <c r="WGD4" s="175"/>
      <c r="WGE4" s="175"/>
      <c r="WGF4" s="175"/>
      <c r="WGG4" s="175"/>
      <c r="WGH4" s="175"/>
      <c r="WGI4" s="175"/>
      <c r="WGJ4" s="175"/>
      <c r="WGK4" s="175"/>
      <c r="WGL4" s="175"/>
      <c r="WGM4" s="175"/>
      <c r="WGN4" s="175"/>
      <c r="WGO4" s="175"/>
      <c r="WGP4" s="175"/>
      <c r="WGQ4" s="175"/>
      <c r="WGR4" s="175"/>
      <c r="WGS4" s="175"/>
      <c r="WGT4" s="175"/>
      <c r="WGU4" s="175"/>
      <c r="WGV4" s="175"/>
      <c r="WGW4" s="175"/>
      <c r="WGX4" s="175"/>
      <c r="WGY4" s="175"/>
      <c r="WGZ4" s="175"/>
      <c r="WHA4" s="175"/>
      <c r="WHB4" s="175"/>
      <c r="WHC4" s="175"/>
      <c r="WHD4" s="175"/>
      <c r="WHE4" s="175"/>
      <c r="WHF4" s="175"/>
      <c r="WHG4" s="175"/>
      <c r="WHH4" s="175"/>
      <c r="WHI4" s="175"/>
      <c r="WHJ4" s="175"/>
      <c r="WHK4" s="175"/>
      <c r="WHL4" s="175"/>
      <c r="WHM4" s="175"/>
      <c r="WHN4" s="175"/>
      <c r="WHO4" s="175"/>
      <c r="WHP4" s="175"/>
      <c r="WHQ4" s="175"/>
      <c r="WHR4" s="175"/>
      <c r="WHS4" s="175"/>
      <c r="WHT4" s="175"/>
      <c r="WHU4" s="175"/>
      <c r="WHV4" s="175"/>
      <c r="WHW4" s="175"/>
      <c r="WHX4" s="175"/>
      <c r="WHY4" s="175"/>
      <c r="WHZ4" s="175"/>
      <c r="WIA4" s="175"/>
      <c r="WIB4" s="175"/>
      <c r="WIC4" s="175"/>
      <c r="WID4" s="175"/>
      <c r="WIE4" s="175"/>
      <c r="WIF4" s="175"/>
      <c r="WIG4" s="175"/>
      <c r="WIH4" s="175"/>
      <c r="WII4" s="175"/>
      <c r="WIJ4" s="175"/>
      <c r="WIK4" s="175"/>
      <c r="WIL4" s="175"/>
      <c r="WIM4" s="175"/>
      <c r="WIN4" s="175"/>
      <c r="WIO4" s="175"/>
      <c r="WIP4" s="175"/>
      <c r="WIQ4" s="175"/>
      <c r="WIR4" s="175"/>
      <c r="WIS4" s="175"/>
      <c r="WIT4" s="175"/>
      <c r="WIU4" s="175"/>
      <c r="WIV4" s="175"/>
      <c r="WIW4" s="175"/>
      <c r="WIX4" s="175"/>
      <c r="WIY4" s="175"/>
      <c r="WIZ4" s="175"/>
      <c r="WJA4" s="175"/>
      <c r="WJB4" s="175"/>
      <c r="WJC4" s="175"/>
      <c r="WJD4" s="175"/>
      <c r="WJE4" s="175"/>
      <c r="WJF4" s="175"/>
      <c r="WJG4" s="175"/>
      <c r="WJH4" s="175"/>
      <c r="WJI4" s="175"/>
      <c r="WJJ4" s="175"/>
      <c r="WJK4" s="175"/>
      <c r="WJL4" s="175"/>
      <c r="WJM4" s="175"/>
      <c r="WJN4" s="175"/>
      <c r="WJO4" s="175"/>
      <c r="WJP4" s="175"/>
      <c r="WJQ4" s="175"/>
      <c r="WJR4" s="175"/>
      <c r="WJS4" s="175"/>
      <c r="WJT4" s="175"/>
      <c r="WJU4" s="175"/>
      <c r="WJV4" s="175"/>
      <c r="WJW4" s="175"/>
      <c r="WJX4" s="175"/>
      <c r="WJY4" s="175"/>
      <c r="WJZ4" s="175"/>
      <c r="WKA4" s="175"/>
      <c r="WKB4" s="175"/>
      <c r="WKC4" s="175"/>
      <c r="WKD4" s="175"/>
      <c r="WKE4" s="175"/>
      <c r="WKF4" s="175"/>
      <c r="WKG4" s="175"/>
      <c r="WKH4" s="175"/>
      <c r="WKI4" s="175"/>
      <c r="WKJ4" s="175"/>
      <c r="WKK4" s="175"/>
      <c r="WKL4" s="175"/>
      <c r="WKM4" s="175"/>
      <c r="WKN4" s="175"/>
      <c r="WKO4" s="175"/>
      <c r="WKP4" s="175"/>
      <c r="WKQ4" s="175"/>
      <c r="WKR4" s="175"/>
      <c r="WKS4" s="175"/>
      <c r="WKT4" s="175"/>
      <c r="WKU4" s="175"/>
      <c r="WKV4" s="175"/>
      <c r="WKW4" s="175"/>
      <c r="WKX4" s="175"/>
      <c r="WKY4" s="175"/>
      <c r="WKZ4" s="175"/>
      <c r="WLA4" s="175"/>
      <c r="WLB4" s="175"/>
      <c r="WLC4" s="175"/>
      <c r="WLD4" s="175"/>
      <c r="WLE4" s="175"/>
      <c r="WLF4" s="175"/>
      <c r="WLG4" s="175"/>
      <c r="WLH4" s="175"/>
      <c r="WLI4" s="175"/>
      <c r="WLJ4" s="175"/>
      <c r="WLK4" s="175"/>
      <c r="WLL4" s="175"/>
      <c r="WLM4" s="175"/>
      <c r="WLN4" s="175"/>
      <c r="WLO4" s="175"/>
      <c r="WLP4" s="175"/>
      <c r="WLQ4" s="175"/>
      <c r="WLR4" s="175"/>
      <c r="WLS4" s="175"/>
      <c r="WLT4" s="175"/>
      <c r="WLU4" s="175"/>
      <c r="WLV4" s="175"/>
      <c r="WLW4" s="175"/>
      <c r="WLX4" s="175"/>
      <c r="WLY4" s="175"/>
      <c r="WLZ4" s="175"/>
      <c r="WMA4" s="175"/>
      <c r="WMB4" s="175"/>
      <c r="WMC4" s="175"/>
      <c r="WMD4" s="175"/>
      <c r="WME4" s="175"/>
      <c r="WMF4" s="175"/>
      <c r="WMG4" s="175"/>
      <c r="WMH4" s="175"/>
      <c r="WMI4" s="175"/>
      <c r="WMJ4" s="175"/>
      <c r="WMK4" s="175"/>
      <c r="WML4" s="175"/>
      <c r="WMM4" s="175"/>
      <c r="WMN4" s="175"/>
      <c r="WMO4" s="175"/>
      <c r="WMP4" s="175"/>
      <c r="WMQ4" s="175"/>
      <c r="WMR4" s="175"/>
      <c r="WMS4" s="175"/>
      <c r="WMT4" s="175"/>
      <c r="WMU4" s="175"/>
      <c r="WMV4" s="175"/>
      <c r="WMW4" s="175"/>
      <c r="WMX4" s="175"/>
      <c r="WMY4" s="175"/>
      <c r="WMZ4" s="175"/>
      <c r="WNA4" s="175"/>
      <c r="WNB4" s="175"/>
      <c r="WNC4" s="175"/>
      <c r="WND4" s="175"/>
      <c r="WNE4" s="175"/>
      <c r="WNF4" s="175"/>
      <c r="WNG4" s="175"/>
      <c r="WNH4" s="175"/>
      <c r="WNI4" s="175"/>
      <c r="WNJ4" s="175"/>
      <c r="WNK4" s="175"/>
      <c r="WNL4" s="175"/>
      <c r="WNM4" s="175"/>
      <c r="WNN4" s="175"/>
      <c r="WNO4" s="175"/>
      <c r="WNP4" s="175"/>
      <c r="WNQ4" s="175"/>
      <c r="WNR4" s="175"/>
      <c r="WNS4" s="175"/>
      <c r="WNT4" s="175"/>
      <c r="WNU4" s="175"/>
      <c r="WNV4" s="175"/>
      <c r="WNW4" s="175"/>
      <c r="WNX4" s="175"/>
      <c r="WNY4" s="175"/>
      <c r="WNZ4" s="175"/>
      <c r="WOA4" s="175"/>
      <c r="WOB4" s="175"/>
      <c r="WOC4" s="175"/>
      <c r="WOD4" s="175"/>
      <c r="WOE4" s="175"/>
      <c r="WOF4" s="175"/>
      <c r="WOG4" s="175"/>
      <c r="WOH4" s="175"/>
      <c r="WOI4" s="175"/>
      <c r="WOJ4" s="175"/>
      <c r="WOK4" s="175"/>
      <c r="WOL4" s="175"/>
      <c r="WOM4" s="175"/>
      <c r="WON4" s="175"/>
      <c r="WOO4" s="175"/>
      <c r="WOP4" s="175"/>
      <c r="WOQ4" s="175"/>
      <c r="WOR4" s="175"/>
      <c r="WOS4" s="175"/>
      <c r="WOT4" s="175"/>
      <c r="WOU4" s="175"/>
      <c r="WOV4" s="175"/>
      <c r="WOW4" s="175"/>
      <c r="WOX4" s="175"/>
      <c r="WOY4" s="175"/>
      <c r="WOZ4" s="175"/>
      <c r="WPA4" s="175"/>
      <c r="WPB4" s="175"/>
      <c r="WPC4" s="175"/>
      <c r="WPD4" s="175"/>
      <c r="WPE4" s="175"/>
      <c r="WPF4" s="175"/>
      <c r="WPG4" s="175"/>
      <c r="WPH4" s="175"/>
      <c r="WPI4" s="175"/>
      <c r="WPJ4" s="175"/>
      <c r="WPK4" s="175"/>
      <c r="WPL4" s="175"/>
      <c r="WPM4" s="175"/>
      <c r="WPN4" s="175"/>
      <c r="WPO4" s="175"/>
      <c r="WPP4" s="175"/>
      <c r="WPQ4" s="175"/>
      <c r="WPR4" s="175"/>
      <c r="WPS4" s="175"/>
      <c r="WPT4" s="175"/>
      <c r="WPU4" s="175"/>
      <c r="WPV4" s="175"/>
      <c r="WPW4" s="175"/>
      <c r="WPX4" s="175"/>
      <c r="WPY4" s="175"/>
      <c r="WPZ4" s="175"/>
      <c r="WQA4" s="175"/>
      <c r="WQB4" s="175"/>
      <c r="WQC4" s="175"/>
      <c r="WQD4" s="175"/>
      <c r="WQE4" s="175"/>
      <c r="WQF4" s="175"/>
      <c r="WQG4" s="175"/>
      <c r="WQH4" s="175"/>
      <c r="WQI4" s="175"/>
      <c r="WQJ4" s="175"/>
      <c r="WQK4" s="175"/>
      <c r="WQL4" s="175"/>
      <c r="WQM4" s="175"/>
      <c r="WQN4" s="175"/>
      <c r="WQO4" s="175"/>
      <c r="WQP4" s="175"/>
      <c r="WQQ4" s="175"/>
      <c r="WQR4" s="175"/>
      <c r="WQS4" s="175"/>
      <c r="WQT4" s="175"/>
      <c r="WQU4" s="175"/>
      <c r="WQV4" s="175"/>
      <c r="WQW4" s="175"/>
      <c r="WQX4" s="175"/>
      <c r="WQY4" s="175"/>
      <c r="WQZ4" s="175"/>
      <c r="WRA4" s="175"/>
      <c r="WRB4" s="175"/>
      <c r="WRC4" s="175"/>
      <c r="WRD4" s="175"/>
      <c r="WRE4" s="175"/>
      <c r="WRF4" s="175"/>
      <c r="WRG4" s="175"/>
      <c r="WRH4" s="175"/>
      <c r="WRI4" s="175"/>
      <c r="WRJ4" s="175"/>
      <c r="WRK4" s="175"/>
      <c r="WRL4" s="175"/>
      <c r="WRM4" s="175"/>
      <c r="WRN4" s="175"/>
      <c r="WRO4" s="175"/>
      <c r="WRP4" s="175"/>
      <c r="WRQ4" s="175"/>
      <c r="WRR4" s="175"/>
      <c r="WRS4" s="175"/>
      <c r="WRT4" s="175"/>
      <c r="WRU4" s="175"/>
      <c r="WRV4" s="175"/>
      <c r="WRW4" s="175"/>
      <c r="WRX4" s="175"/>
      <c r="WRY4" s="175"/>
      <c r="WRZ4" s="175"/>
      <c r="WSA4" s="175"/>
      <c r="WSB4" s="175"/>
      <c r="WSC4" s="175"/>
      <c r="WSD4" s="175"/>
      <c r="WSE4" s="175"/>
      <c r="WSF4" s="175"/>
      <c r="WSG4" s="175"/>
      <c r="WSH4" s="175"/>
      <c r="WSI4" s="175"/>
      <c r="WSJ4" s="175"/>
      <c r="WSK4" s="175"/>
      <c r="WSL4" s="175"/>
      <c r="WSM4" s="175"/>
      <c r="WSN4" s="175"/>
      <c r="WSO4" s="175"/>
      <c r="WSP4" s="175"/>
      <c r="WSQ4" s="175"/>
      <c r="WSR4" s="175"/>
      <c r="WSS4" s="175"/>
      <c r="WST4" s="175"/>
      <c r="WSU4" s="175"/>
      <c r="WSV4" s="175"/>
      <c r="WSW4" s="175"/>
      <c r="WSX4" s="175"/>
      <c r="WSY4" s="175"/>
      <c r="WSZ4" s="175"/>
      <c r="WTA4" s="175"/>
      <c r="WTB4" s="175"/>
      <c r="WTC4" s="175"/>
      <c r="WTD4" s="175"/>
      <c r="WTE4" s="175"/>
      <c r="WTF4" s="175"/>
      <c r="WTG4" s="175"/>
      <c r="WTH4" s="175"/>
      <c r="WTI4" s="175"/>
      <c r="WTJ4" s="175"/>
      <c r="WTK4" s="175"/>
      <c r="WTL4" s="175"/>
      <c r="WTM4" s="175"/>
      <c r="WTN4" s="175"/>
      <c r="WTO4" s="175"/>
      <c r="WTP4" s="175"/>
      <c r="WTQ4" s="175"/>
      <c r="WTR4" s="175"/>
      <c r="WTS4" s="175"/>
      <c r="WTT4" s="175"/>
      <c r="WTU4" s="175"/>
      <c r="WTV4" s="175"/>
      <c r="WTW4" s="175"/>
      <c r="WTX4" s="175"/>
      <c r="WTY4" s="175"/>
      <c r="WTZ4" s="175"/>
      <c r="WUA4" s="175"/>
      <c r="WUB4" s="175"/>
      <c r="WUC4" s="175"/>
      <c r="WUD4" s="175"/>
      <c r="WUE4" s="175"/>
      <c r="WUF4" s="175"/>
      <c r="WUG4" s="175"/>
      <c r="WUH4" s="175"/>
      <c r="WUI4" s="175"/>
      <c r="WUJ4" s="175"/>
      <c r="WUK4" s="175"/>
      <c r="WUL4" s="175"/>
      <c r="WUM4" s="175"/>
      <c r="WUN4" s="175"/>
      <c r="WUO4" s="175"/>
      <c r="WUP4" s="175"/>
      <c r="WUQ4" s="175"/>
      <c r="WUR4" s="175"/>
      <c r="WUS4" s="175"/>
      <c r="WUT4" s="175"/>
      <c r="WUU4" s="175"/>
      <c r="WUV4" s="175"/>
      <c r="WUW4" s="175"/>
      <c r="WUX4" s="175"/>
      <c r="WUY4" s="175"/>
      <c r="WUZ4" s="175"/>
      <c r="WVA4" s="175"/>
      <c r="WVB4" s="175"/>
      <c r="WVC4" s="175"/>
      <c r="WVD4" s="175"/>
      <c r="WVE4" s="175"/>
      <c r="WVF4" s="175"/>
      <c r="WVG4" s="175"/>
      <c r="WVH4" s="175"/>
      <c r="WVI4" s="175"/>
      <c r="WVJ4" s="175"/>
      <c r="WVK4" s="175"/>
      <c r="WVL4" s="175"/>
      <c r="WVM4" s="175"/>
      <c r="WVN4" s="175"/>
      <c r="WVO4" s="175"/>
      <c r="WVP4" s="175"/>
      <c r="WVQ4" s="175"/>
      <c r="WVR4" s="175"/>
      <c r="WVS4" s="175"/>
      <c r="WVT4" s="175"/>
      <c r="WVU4" s="175"/>
      <c r="WVV4" s="175"/>
      <c r="WVW4" s="175"/>
      <c r="WVX4" s="175"/>
      <c r="WVY4" s="175"/>
      <c r="WVZ4" s="175"/>
      <c r="WWA4" s="175"/>
      <c r="WWB4" s="175"/>
      <c r="WWC4" s="175"/>
      <c r="WWD4" s="175"/>
      <c r="WWE4" s="175"/>
      <c r="WWF4" s="175"/>
      <c r="WWG4" s="175"/>
      <c r="WWH4" s="175"/>
      <c r="WWI4" s="175"/>
      <c r="WWJ4" s="175"/>
      <c r="WWK4" s="175"/>
      <c r="WWL4" s="175"/>
      <c r="WWM4" s="175"/>
      <c r="WWN4" s="175"/>
      <c r="WWO4" s="175"/>
      <c r="WWP4" s="175"/>
      <c r="WWQ4" s="175"/>
      <c r="WWR4" s="175"/>
      <c r="WWS4" s="175"/>
      <c r="WWT4" s="175"/>
      <c r="WWU4" s="175"/>
      <c r="WWV4" s="175"/>
      <c r="WWW4" s="175"/>
      <c r="WWX4" s="175"/>
      <c r="WWY4" s="175"/>
      <c r="WWZ4" s="175"/>
      <c r="WXA4" s="175"/>
      <c r="WXB4" s="175"/>
      <c r="WXC4" s="175"/>
      <c r="WXD4" s="175"/>
      <c r="WXE4" s="175"/>
      <c r="WXF4" s="175"/>
      <c r="WXG4" s="175"/>
      <c r="WXH4" s="175"/>
      <c r="WXI4" s="175"/>
      <c r="WXJ4" s="175"/>
      <c r="WXK4" s="175"/>
      <c r="WXL4" s="175"/>
      <c r="WXM4" s="175"/>
      <c r="WXN4" s="175"/>
      <c r="WXO4" s="175"/>
      <c r="WXP4" s="175"/>
      <c r="WXQ4" s="175"/>
      <c r="WXR4" s="175"/>
      <c r="WXS4" s="175"/>
      <c r="WXT4" s="175"/>
      <c r="WXU4" s="175"/>
      <c r="WXV4" s="175"/>
      <c r="WXW4" s="175"/>
      <c r="WXX4" s="175"/>
      <c r="WXY4" s="175"/>
      <c r="WXZ4" s="175"/>
      <c r="WYA4" s="175"/>
      <c r="WYB4" s="175"/>
      <c r="WYC4" s="175"/>
      <c r="WYD4" s="175"/>
      <c r="WYE4" s="175"/>
      <c r="WYF4" s="175"/>
      <c r="WYG4" s="175"/>
      <c r="WYH4" s="175"/>
      <c r="WYI4" s="175"/>
      <c r="WYJ4" s="175"/>
      <c r="WYK4" s="175"/>
      <c r="WYL4" s="175"/>
      <c r="WYM4" s="175"/>
      <c r="WYN4" s="175"/>
      <c r="WYO4" s="175"/>
      <c r="WYP4" s="175"/>
      <c r="WYQ4" s="175"/>
      <c r="WYR4" s="175"/>
      <c r="WYS4" s="175"/>
      <c r="WYT4" s="175"/>
      <c r="WYU4" s="175"/>
      <c r="WYV4" s="175"/>
      <c r="WYW4" s="175"/>
      <c r="WYX4" s="175"/>
      <c r="WYY4" s="175"/>
      <c r="WYZ4" s="175"/>
      <c r="WZA4" s="175"/>
      <c r="WZB4" s="175"/>
      <c r="WZC4" s="175"/>
      <c r="WZD4" s="175"/>
      <c r="WZE4" s="175"/>
      <c r="WZF4" s="175"/>
      <c r="WZG4" s="175"/>
      <c r="WZH4" s="175"/>
      <c r="WZI4" s="175"/>
      <c r="WZJ4" s="175"/>
      <c r="WZK4" s="175"/>
      <c r="WZL4" s="175"/>
      <c r="WZM4" s="175"/>
      <c r="WZN4" s="175"/>
      <c r="WZO4" s="175"/>
      <c r="WZP4" s="175"/>
      <c r="WZQ4" s="175"/>
      <c r="WZR4" s="175"/>
      <c r="WZS4" s="175"/>
      <c r="WZT4" s="175"/>
      <c r="WZU4" s="175"/>
      <c r="WZV4" s="175"/>
      <c r="WZW4" s="175"/>
      <c r="WZX4" s="175"/>
      <c r="WZY4" s="175"/>
      <c r="WZZ4" s="175"/>
      <c r="XAA4" s="175"/>
      <c r="XAB4" s="175"/>
      <c r="XAC4" s="175"/>
      <c r="XAD4" s="175"/>
      <c r="XAE4" s="175"/>
      <c r="XAF4" s="175"/>
      <c r="XAG4" s="175"/>
      <c r="XAH4" s="175"/>
      <c r="XAI4" s="175"/>
      <c r="XAJ4" s="175"/>
      <c r="XAK4" s="175"/>
      <c r="XAL4" s="175"/>
      <c r="XAM4" s="175"/>
      <c r="XAN4" s="175"/>
      <c r="XAO4" s="175"/>
      <c r="XAP4" s="175"/>
      <c r="XAQ4" s="175"/>
      <c r="XAR4" s="175"/>
      <c r="XAS4" s="175"/>
      <c r="XAT4" s="175"/>
      <c r="XAU4" s="175"/>
      <c r="XAV4" s="175"/>
      <c r="XAW4" s="175"/>
      <c r="XAX4" s="175"/>
      <c r="XAY4" s="175"/>
      <c r="XAZ4" s="175"/>
      <c r="XBA4" s="175"/>
      <c r="XBB4" s="175"/>
      <c r="XBC4" s="175"/>
      <c r="XBD4" s="175"/>
      <c r="XBE4" s="175"/>
      <c r="XBF4" s="175"/>
      <c r="XBG4" s="175"/>
      <c r="XBH4" s="175"/>
      <c r="XBI4" s="175"/>
      <c r="XBJ4" s="175"/>
      <c r="XBK4" s="175"/>
      <c r="XBL4" s="175"/>
      <c r="XBM4" s="175"/>
      <c r="XBN4" s="175"/>
      <c r="XBO4" s="175"/>
      <c r="XBP4" s="175"/>
      <c r="XBQ4" s="175"/>
      <c r="XBR4" s="175"/>
      <c r="XBS4" s="175"/>
      <c r="XBT4" s="175"/>
      <c r="XBU4" s="175"/>
      <c r="XBV4" s="175"/>
      <c r="XBW4" s="175"/>
      <c r="XBX4" s="175"/>
      <c r="XBY4" s="175"/>
      <c r="XBZ4" s="175"/>
      <c r="XCA4" s="175"/>
      <c r="XCB4" s="175"/>
      <c r="XCC4" s="175"/>
      <c r="XCD4" s="175"/>
      <c r="XCE4" s="175"/>
      <c r="XCF4" s="175"/>
      <c r="XCG4" s="175"/>
      <c r="XCH4" s="175"/>
      <c r="XCI4" s="175"/>
      <c r="XCJ4" s="175"/>
      <c r="XCK4" s="175"/>
      <c r="XCL4" s="175"/>
      <c r="XCM4" s="175"/>
      <c r="XCN4" s="175"/>
      <c r="XCO4" s="175"/>
      <c r="XCP4" s="175"/>
      <c r="XCQ4" s="175"/>
      <c r="XCR4" s="175"/>
      <c r="XCS4" s="175"/>
      <c r="XCT4" s="175"/>
      <c r="XCU4" s="175"/>
      <c r="XCV4" s="175"/>
      <c r="XCW4" s="175"/>
      <c r="XCX4" s="175"/>
      <c r="XCY4" s="175"/>
      <c r="XCZ4" s="175"/>
      <c r="XDA4" s="175"/>
      <c r="XDB4" s="175"/>
      <c r="XDC4" s="175"/>
      <c r="XDD4" s="175"/>
      <c r="XDE4" s="175"/>
      <c r="XDF4" s="175"/>
      <c r="XDG4" s="175"/>
      <c r="XDH4" s="175"/>
      <c r="XDI4" s="175"/>
      <c r="XDJ4" s="175"/>
      <c r="XDK4" s="175"/>
      <c r="XDL4" s="175"/>
      <c r="XDM4" s="175"/>
      <c r="XDN4" s="175"/>
      <c r="XDO4" s="175"/>
      <c r="XDP4" s="175"/>
      <c r="XDQ4" s="175"/>
      <c r="XDR4" s="175"/>
      <c r="XDS4" s="175"/>
      <c r="XDT4" s="175"/>
      <c r="XDU4" s="175"/>
      <c r="XDV4" s="175"/>
      <c r="XDW4" s="175"/>
      <c r="XDX4" s="175"/>
      <c r="XDY4" s="175"/>
      <c r="XDZ4" s="175"/>
      <c r="XEA4" s="175"/>
      <c r="XEB4" s="175"/>
      <c r="XEC4" s="175"/>
      <c r="XED4" s="175"/>
      <c r="XEE4" s="175"/>
    </row>
    <row r="5" spans="1:16359">
      <c r="A5" s="2">
        <v>45</v>
      </c>
      <c r="B5" s="2">
        <f>COUNTIFS($D$3:D5,D5,$F$3:F5,F5)</f>
        <v>1</v>
      </c>
      <c r="C5" s="47">
        <v>12336</v>
      </c>
      <c r="D5" s="70" t="s">
        <v>313</v>
      </c>
      <c r="E5" s="30" t="s">
        <v>330</v>
      </c>
      <c r="F5" s="6">
        <v>485911402</v>
      </c>
      <c r="G5" s="3">
        <f t="shared" si="0"/>
        <v>72</v>
      </c>
      <c r="H5" s="6" t="s">
        <v>406</v>
      </c>
      <c r="I5" s="72" t="s">
        <v>309</v>
      </c>
      <c r="J5" s="51" t="s">
        <v>323</v>
      </c>
      <c r="K5" s="6" t="s">
        <v>303</v>
      </c>
      <c r="L5" s="3">
        <v>22</v>
      </c>
      <c r="M5" s="6">
        <v>1</v>
      </c>
      <c r="N5" s="108" t="s">
        <v>363</v>
      </c>
      <c r="O5" s="3"/>
      <c r="P5" s="3" t="s">
        <v>399</v>
      </c>
      <c r="Q5" s="52"/>
      <c r="R5" s="52"/>
      <c r="S5" s="6"/>
      <c r="T5" s="77" t="s">
        <v>401</v>
      </c>
      <c r="U5" s="77"/>
      <c r="V5" s="78" t="s">
        <v>402</v>
      </c>
      <c r="W5" s="89"/>
      <c r="X5" s="78"/>
      <c r="Y5" s="207"/>
      <c r="Z5" s="86"/>
      <c r="AA5" s="26" t="s">
        <v>382</v>
      </c>
      <c r="AB5" s="84"/>
      <c r="AC5" s="91">
        <v>65</v>
      </c>
      <c r="AD5" s="91">
        <v>1400</v>
      </c>
      <c r="AE5" s="92" t="s">
        <v>335</v>
      </c>
      <c r="AF5" s="92" t="s">
        <v>335</v>
      </c>
      <c r="AG5" s="92" t="s">
        <v>329</v>
      </c>
      <c r="AH5" s="34">
        <v>150</v>
      </c>
      <c r="AI5"/>
      <c r="AJ5"/>
      <c r="AM5"/>
      <c r="AO5" s="48">
        <v>61.2</v>
      </c>
      <c r="AP5" s="14">
        <v>34</v>
      </c>
      <c r="AQ5" s="43">
        <v>3.02</v>
      </c>
      <c r="AR5" s="15">
        <f t="shared" si="1"/>
        <v>98.22</v>
      </c>
      <c r="AS5" s="16">
        <f t="shared" si="2"/>
        <v>1.8</v>
      </c>
      <c r="AT5" s="17">
        <f t="shared" si="3"/>
        <v>5.4359999999999999</v>
      </c>
      <c r="AU5" s="18">
        <f t="shared" si="4"/>
        <v>1.6531604538087519</v>
      </c>
      <c r="AV5" s="19">
        <f t="shared" ref="AV5:AV44" si="19">AW5*AO5/100</f>
        <v>57.928720000000006</v>
      </c>
      <c r="AW5" s="19">
        <f t="shared" ref="AW5:AW16" si="20">97-AY5-(CD5*100/AO5)</f>
        <v>94.654771241830062</v>
      </c>
      <c r="AX5" s="20">
        <v>0.57528000000000001</v>
      </c>
      <c r="AY5" s="19">
        <v>0.94</v>
      </c>
      <c r="AZ5" s="2" t="s">
        <v>305</v>
      </c>
      <c r="BA5" s="64">
        <v>23.4</v>
      </c>
      <c r="BB5" s="26" t="s">
        <v>305</v>
      </c>
      <c r="BC5" s="22">
        <v>9.1999999999999998E-2</v>
      </c>
      <c r="BD5" s="22"/>
      <c r="BE5" s="19"/>
      <c r="BF5" s="19"/>
      <c r="BG5" s="19"/>
      <c r="BH5" s="19"/>
      <c r="BI5" s="23">
        <v>1.57</v>
      </c>
      <c r="BJ5" s="19">
        <v>46</v>
      </c>
      <c r="BK5" s="2">
        <v>53.9</v>
      </c>
      <c r="BL5" s="24">
        <f t="shared" si="5"/>
        <v>0.85343228200371057</v>
      </c>
      <c r="BM5" s="25">
        <v>1.0900000000000001</v>
      </c>
      <c r="BN5" s="22">
        <f t="shared" si="6"/>
        <v>1.781045751633987</v>
      </c>
      <c r="BO5" s="2" t="s">
        <v>305</v>
      </c>
      <c r="BP5" s="2">
        <v>20.100000000000001</v>
      </c>
      <c r="BQ5" s="26">
        <v>24.4</v>
      </c>
      <c r="BS5" s="22">
        <f t="shared" si="7"/>
        <v>31.730000000000004</v>
      </c>
      <c r="BT5" s="37">
        <v>90.4</v>
      </c>
      <c r="BU5" s="37">
        <v>7449</v>
      </c>
      <c r="BV5" s="22">
        <f t="shared" si="8"/>
        <v>9.5999999999999943</v>
      </c>
      <c r="BW5" s="97">
        <f t="shared" si="9"/>
        <v>33.874200000000002</v>
      </c>
      <c r="BX5" s="37">
        <v>8.6300000000000008</v>
      </c>
      <c r="BY5" s="13">
        <f t="shared" si="10"/>
        <v>2.9342000000000001</v>
      </c>
      <c r="BZ5" s="37">
        <v>23.1</v>
      </c>
      <c r="CA5" s="13">
        <f t="shared" si="11"/>
        <v>7.854000000000001</v>
      </c>
      <c r="CB5" s="37">
        <v>67.900000000000006</v>
      </c>
      <c r="CC5" s="13">
        <f t="shared" si="12"/>
        <v>23.086000000000002</v>
      </c>
      <c r="CD5" s="13">
        <v>0.86</v>
      </c>
      <c r="CE5" s="54">
        <v>99.1</v>
      </c>
      <c r="CF5" s="54">
        <v>5594</v>
      </c>
      <c r="CG5" s="54">
        <v>95.3</v>
      </c>
      <c r="CH5" s="54">
        <v>3953</v>
      </c>
      <c r="CI5" s="54">
        <v>74.5</v>
      </c>
      <c r="CJ5" s="54">
        <v>81.400000000000006</v>
      </c>
      <c r="CK5" s="54">
        <v>2480</v>
      </c>
      <c r="CL5" s="19">
        <f t="shared" si="13"/>
        <v>0.37359307359307359</v>
      </c>
      <c r="CN5" s="84"/>
      <c r="DB5" s="56" t="s">
        <v>131</v>
      </c>
      <c r="DC5" s="67"/>
      <c r="DD5" s="74" t="s">
        <v>407</v>
      </c>
      <c r="DE5" s="84"/>
      <c r="DF5" s="84"/>
      <c r="DG5" s="84"/>
      <c r="DH5" s="84"/>
      <c r="DI5" s="3" t="s">
        <v>308</v>
      </c>
      <c r="DJ5" s="62" t="s">
        <v>329</v>
      </c>
      <c r="DK5" s="30">
        <v>2</v>
      </c>
      <c r="DL5" s="179" t="s">
        <v>311</v>
      </c>
      <c r="DM5" s="179" t="s">
        <v>309</v>
      </c>
      <c r="DN5" s="66"/>
      <c r="DO5" s="66"/>
      <c r="DP5" s="66"/>
      <c r="DQ5" s="66"/>
      <c r="DR5" s="178" t="s">
        <v>304</v>
      </c>
      <c r="DS5" s="178" t="s">
        <v>304</v>
      </c>
      <c r="DT5" s="178">
        <v>138</v>
      </c>
      <c r="DU5" s="178">
        <v>31.9</v>
      </c>
      <c r="DV5" s="178">
        <v>68.099999999999994</v>
      </c>
      <c r="DW5" s="178" t="s">
        <v>304</v>
      </c>
      <c r="DX5" s="178" t="s">
        <v>304</v>
      </c>
      <c r="DY5" s="178" t="s">
        <v>304</v>
      </c>
      <c r="DZ5" s="178" t="s">
        <v>304</v>
      </c>
      <c r="EA5" s="178">
        <v>0</v>
      </c>
      <c r="EB5" s="178" t="s">
        <v>379</v>
      </c>
      <c r="EC5" s="105"/>
      <c r="ED5" s="105"/>
      <c r="EE5" s="105"/>
      <c r="EF5" s="239">
        <v>25</v>
      </c>
      <c r="EG5" s="105"/>
      <c r="EH5" s="239" t="s">
        <v>544</v>
      </c>
      <c r="EI5" s="239" t="s">
        <v>544</v>
      </c>
      <c r="EJ5" s="240" t="s">
        <v>544</v>
      </c>
      <c r="EK5" s="105">
        <v>2</v>
      </c>
      <c r="EL5" s="105" t="s">
        <v>836</v>
      </c>
      <c r="EM5" s="179">
        <v>2</v>
      </c>
      <c r="EN5" s="179" t="s">
        <v>550</v>
      </c>
      <c r="EO5" s="179">
        <v>1</v>
      </c>
      <c r="EP5" s="241" t="s">
        <v>626</v>
      </c>
      <c r="EQ5" s="268">
        <v>43748</v>
      </c>
      <c r="ER5" s="274">
        <v>12336</v>
      </c>
      <c r="ES5" s="273">
        <v>75</v>
      </c>
      <c r="ET5" s="273">
        <v>23471</v>
      </c>
      <c r="EU5" s="273">
        <v>17229</v>
      </c>
      <c r="EV5" s="273">
        <v>40560</v>
      </c>
      <c r="EW5" s="273">
        <v>1962</v>
      </c>
      <c r="EX5" s="247">
        <f t="shared" si="14"/>
        <v>61.585094898136859</v>
      </c>
      <c r="EY5" s="247">
        <f t="shared" si="15"/>
        <v>1354.8720877590108</v>
      </c>
      <c r="EZ5" s="248"/>
      <c r="FA5" s="248"/>
      <c r="FB5" s="248"/>
      <c r="FC5" s="248"/>
      <c r="FD5" s="249"/>
      <c r="FE5" s="249"/>
      <c r="FF5" s="249"/>
      <c r="FG5" s="250"/>
      <c r="FH5" s="251"/>
      <c r="FI5" s="251"/>
      <c r="FJ5" s="252"/>
      <c r="FK5" s="253"/>
      <c r="FL5" s="254"/>
      <c r="FM5" s="255"/>
      <c r="FN5" s="256">
        <f t="shared" si="16"/>
        <v>6.5000000000000002E-2</v>
      </c>
      <c r="FO5" s="254"/>
      <c r="FP5" s="257">
        <f t="shared" si="17"/>
        <v>8.3592518426995017</v>
      </c>
      <c r="FQ5" s="258">
        <f t="shared" si="18"/>
        <v>6.1585094898136857E-2</v>
      </c>
      <c r="FR5" s="254"/>
      <c r="FS5" s="259" t="s">
        <v>554</v>
      </c>
      <c r="FT5" s="259" t="s">
        <v>304</v>
      </c>
      <c r="FU5" s="259" t="s">
        <v>867</v>
      </c>
      <c r="FV5" s="178">
        <v>0</v>
      </c>
      <c r="FW5" s="260" t="s">
        <v>544</v>
      </c>
      <c r="FX5" s="178">
        <v>1</v>
      </c>
      <c r="FY5" s="259" t="s">
        <v>551</v>
      </c>
      <c r="FZ5" s="178">
        <v>0</v>
      </c>
      <c r="GA5" s="277">
        <v>0</v>
      </c>
      <c r="GB5" s="277">
        <v>0</v>
      </c>
      <c r="GC5" s="277">
        <v>1</v>
      </c>
      <c r="GD5" s="278" t="s">
        <v>631</v>
      </c>
      <c r="GE5" s="259" t="s">
        <v>574</v>
      </c>
      <c r="GF5" s="259" t="s">
        <v>880</v>
      </c>
      <c r="GG5" s="60" t="s">
        <v>744</v>
      </c>
      <c r="GH5" s="188"/>
      <c r="GI5" s="193" t="s">
        <v>677</v>
      </c>
      <c r="GJ5" s="28">
        <v>3</v>
      </c>
      <c r="GK5" s="238">
        <v>0</v>
      </c>
      <c r="GL5" s="238">
        <v>0</v>
      </c>
      <c r="GM5" s="238">
        <v>304.10000000000002</v>
      </c>
      <c r="GN5" s="238">
        <v>0</v>
      </c>
      <c r="GO5" s="238">
        <v>0</v>
      </c>
      <c r="GP5" s="238">
        <v>0</v>
      </c>
      <c r="GQ5" s="238">
        <v>0</v>
      </c>
      <c r="GR5" s="238">
        <v>0</v>
      </c>
      <c r="GS5" s="238">
        <v>0</v>
      </c>
      <c r="GT5" s="238">
        <v>106</v>
      </c>
      <c r="GU5" s="238">
        <v>0</v>
      </c>
      <c r="GV5" s="238">
        <v>0</v>
      </c>
      <c r="GW5" s="238">
        <v>194.46</v>
      </c>
    </row>
    <row r="6" spans="1:16359">
      <c r="A6" s="2">
        <v>57</v>
      </c>
      <c r="B6" s="2">
        <f>COUNTIFS($D$3:D6,D6,$F$3:F6,F6)</f>
        <v>1</v>
      </c>
      <c r="C6" s="47">
        <v>12375</v>
      </c>
      <c r="D6" s="70" t="s">
        <v>395</v>
      </c>
      <c r="E6" s="30" t="s">
        <v>328</v>
      </c>
      <c r="F6" s="6">
        <v>6504182707</v>
      </c>
      <c r="G6" s="3">
        <f t="shared" si="0"/>
        <v>55</v>
      </c>
      <c r="H6" s="6" t="s">
        <v>408</v>
      </c>
      <c r="I6" s="72" t="s">
        <v>396</v>
      </c>
      <c r="J6" s="51" t="s">
        <v>323</v>
      </c>
      <c r="K6" s="6" t="s">
        <v>303</v>
      </c>
      <c r="L6" s="3">
        <v>42</v>
      </c>
      <c r="M6" s="6">
        <v>2</v>
      </c>
      <c r="N6" s="108" t="s">
        <v>304</v>
      </c>
      <c r="O6" s="3"/>
      <c r="P6" s="3" t="s">
        <v>409</v>
      </c>
      <c r="Q6" s="52"/>
      <c r="R6" s="52"/>
      <c r="S6" s="6"/>
      <c r="T6" s="77" t="s">
        <v>401</v>
      </c>
      <c r="U6" s="77"/>
      <c r="V6" s="226" t="s">
        <v>402</v>
      </c>
      <c r="W6" s="89"/>
      <c r="X6" s="78"/>
      <c r="Y6" s="207"/>
      <c r="Z6" s="86"/>
      <c r="AA6" s="26" t="s">
        <v>383</v>
      </c>
      <c r="AB6" s="84"/>
      <c r="AC6" s="91">
        <v>299</v>
      </c>
      <c r="AD6" s="91">
        <v>12500</v>
      </c>
      <c r="AE6" s="92"/>
      <c r="AF6" s="92"/>
      <c r="AG6" s="92" t="s">
        <v>329</v>
      </c>
      <c r="AH6" s="34">
        <v>1000</v>
      </c>
      <c r="AI6"/>
      <c r="AJ6"/>
      <c r="AM6"/>
      <c r="AO6" s="48">
        <v>66.7</v>
      </c>
      <c r="AP6" s="14">
        <v>30.3</v>
      </c>
      <c r="AQ6" s="43">
        <v>1.49</v>
      </c>
      <c r="AR6" s="15">
        <f t="shared" si="1"/>
        <v>98.49</v>
      </c>
      <c r="AS6" s="16">
        <f t="shared" si="2"/>
        <v>2.2013201320132012</v>
      </c>
      <c r="AT6" s="17">
        <f t="shared" si="3"/>
        <v>3.2799669966996698</v>
      </c>
      <c r="AU6" s="18">
        <f t="shared" si="4"/>
        <v>2.0981440704624097</v>
      </c>
      <c r="AV6" s="19">
        <f t="shared" si="19"/>
        <v>62.348219999999998</v>
      </c>
      <c r="AW6" s="19">
        <f t="shared" si="20"/>
        <v>93.475592203898046</v>
      </c>
      <c r="AX6" s="20">
        <v>1.5607800000000001</v>
      </c>
      <c r="AY6" s="19">
        <v>2.34</v>
      </c>
      <c r="AZ6" s="2" t="s">
        <v>305</v>
      </c>
      <c r="BA6" s="64">
        <v>30.1</v>
      </c>
      <c r="BB6" s="26" t="s">
        <v>305</v>
      </c>
      <c r="BC6" s="22">
        <v>5.0999999999999997E-2</v>
      </c>
      <c r="BD6" s="22"/>
      <c r="BE6" s="19"/>
      <c r="BF6" s="19"/>
      <c r="BG6" s="19"/>
      <c r="BH6" s="19"/>
      <c r="BI6" s="23">
        <v>0.74</v>
      </c>
      <c r="BJ6" s="19">
        <v>53.4</v>
      </c>
      <c r="BK6" s="2">
        <v>45.9</v>
      </c>
      <c r="BL6" s="24">
        <f t="shared" si="5"/>
        <v>1.1633986928104576</v>
      </c>
      <c r="BM6" s="25">
        <v>0.62</v>
      </c>
      <c r="BN6" s="22">
        <f t="shared" si="6"/>
        <v>0.92953523238380809</v>
      </c>
      <c r="BO6" s="2" t="s">
        <v>305</v>
      </c>
      <c r="BP6" s="2">
        <v>21.3</v>
      </c>
      <c r="BQ6" s="26">
        <v>47.4</v>
      </c>
      <c r="BS6" s="22">
        <f t="shared" si="7"/>
        <v>47.3</v>
      </c>
      <c r="BT6" s="37">
        <v>79.8</v>
      </c>
      <c r="BU6" s="37">
        <v>8701</v>
      </c>
      <c r="BV6" s="22">
        <f t="shared" si="8"/>
        <v>20.200000000000003</v>
      </c>
      <c r="BW6" s="98">
        <f t="shared" si="9"/>
        <v>29.815200000000001</v>
      </c>
      <c r="BX6" s="37">
        <v>20.399999999999999</v>
      </c>
      <c r="BY6" s="13">
        <f t="shared" si="10"/>
        <v>6.1812000000000005</v>
      </c>
      <c r="BZ6" s="37">
        <v>26.9</v>
      </c>
      <c r="CA6" s="13">
        <f t="shared" si="11"/>
        <v>8.1506999999999987</v>
      </c>
      <c r="CB6" s="37">
        <v>51.1</v>
      </c>
      <c r="CC6" s="13">
        <f t="shared" si="12"/>
        <v>15.483300000000002</v>
      </c>
      <c r="CD6" s="13">
        <v>0.79</v>
      </c>
      <c r="CE6" s="54">
        <v>99.3</v>
      </c>
      <c r="CF6" s="54">
        <v>5715</v>
      </c>
      <c r="CG6" s="54">
        <v>96.2</v>
      </c>
      <c r="CH6" s="54">
        <v>4266</v>
      </c>
      <c r="CI6" s="54">
        <v>80</v>
      </c>
      <c r="CJ6" s="54">
        <v>88.5</v>
      </c>
      <c r="CK6" s="54">
        <v>3033</v>
      </c>
      <c r="CL6" s="19">
        <f t="shared" si="13"/>
        <v>0.75836431226765799</v>
      </c>
      <c r="CN6" s="84"/>
      <c r="DB6" s="56" t="s">
        <v>312</v>
      </c>
      <c r="DC6" s="67"/>
      <c r="DD6" s="74" t="s">
        <v>410</v>
      </c>
      <c r="DE6" s="84"/>
      <c r="DF6" s="84"/>
      <c r="DG6" s="84"/>
      <c r="DH6" s="84"/>
      <c r="DI6" s="3" t="s">
        <v>307</v>
      </c>
      <c r="DJ6" s="62" t="s">
        <v>329</v>
      </c>
      <c r="DK6" s="30">
        <v>2</v>
      </c>
      <c r="DL6" s="179" t="s">
        <v>311</v>
      </c>
      <c r="DM6" s="179" t="s">
        <v>311</v>
      </c>
      <c r="DN6" s="66"/>
      <c r="DO6" s="66"/>
      <c r="DP6" s="66"/>
      <c r="DQ6" s="66"/>
      <c r="DR6" s="298" t="s">
        <v>304</v>
      </c>
      <c r="DS6" s="178" t="s">
        <v>304</v>
      </c>
      <c r="DT6" s="178">
        <v>394</v>
      </c>
      <c r="DU6" s="178">
        <v>9.1</v>
      </c>
      <c r="DV6" s="178">
        <v>90.9</v>
      </c>
      <c r="DW6" s="178" t="s">
        <v>304</v>
      </c>
      <c r="DX6" s="178" t="s">
        <v>304</v>
      </c>
      <c r="DY6" s="178" t="s">
        <v>304</v>
      </c>
      <c r="DZ6" s="178" t="s">
        <v>304</v>
      </c>
      <c r="EA6" s="178">
        <v>0</v>
      </c>
      <c r="EB6" s="178" t="s">
        <v>379</v>
      </c>
      <c r="EC6" s="105"/>
      <c r="ED6" s="105"/>
      <c r="EE6" s="105"/>
      <c r="EF6" s="239">
        <v>45</v>
      </c>
      <c r="EG6" s="66">
        <v>3</v>
      </c>
      <c r="EH6" s="239" t="s">
        <v>544</v>
      </c>
      <c r="EI6" s="239" t="s">
        <v>544</v>
      </c>
      <c r="EJ6" s="240" t="s">
        <v>544</v>
      </c>
      <c r="EK6" s="105">
        <v>1</v>
      </c>
      <c r="EL6" s="332" t="s">
        <v>884</v>
      </c>
      <c r="EM6" s="179">
        <v>2</v>
      </c>
      <c r="EN6" s="179" t="s">
        <v>540</v>
      </c>
      <c r="EO6" s="179">
        <v>1</v>
      </c>
      <c r="EP6" s="241" t="s">
        <v>569</v>
      </c>
      <c r="EQ6" s="268" t="s">
        <v>568</v>
      </c>
      <c r="ER6" s="274">
        <v>12375</v>
      </c>
      <c r="ES6" s="273">
        <v>75</v>
      </c>
      <c r="ET6" s="273">
        <v>11395</v>
      </c>
      <c r="EU6" s="273">
        <v>4000</v>
      </c>
      <c r="EV6" s="273">
        <v>40560</v>
      </c>
      <c r="EW6" s="273">
        <v>2204</v>
      </c>
      <c r="EX6" s="247">
        <f t="shared" si="14"/>
        <v>297.98080000000004</v>
      </c>
      <c r="EY6" s="247">
        <f t="shared" si="15"/>
        <v>12515.193600000002</v>
      </c>
      <c r="EZ6" s="248"/>
      <c r="FA6" s="248"/>
      <c r="FB6" s="248"/>
      <c r="FC6" s="248"/>
      <c r="FD6" s="249"/>
      <c r="FE6" s="249"/>
      <c r="FF6" s="249"/>
      <c r="FG6" s="250"/>
      <c r="FH6" s="251"/>
      <c r="FI6" s="251"/>
      <c r="FJ6" s="252"/>
      <c r="FK6" s="253"/>
      <c r="FL6" s="254"/>
      <c r="FM6" s="255"/>
      <c r="FN6" s="256">
        <f t="shared" si="16"/>
        <v>0.29899999999999999</v>
      </c>
      <c r="FO6" s="254"/>
      <c r="FP6" s="257">
        <f t="shared" si="17"/>
        <v>19.341816586222027</v>
      </c>
      <c r="FQ6" s="258">
        <f t="shared" si="18"/>
        <v>0.29798080000000005</v>
      </c>
      <c r="FR6" s="254"/>
      <c r="FS6" s="262" t="s">
        <v>570</v>
      </c>
      <c r="FT6" s="262" t="s">
        <v>304</v>
      </c>
      <c r="FU6" s="259" t="s">
        <v>868</v>
      </c>
      <c r="FV6" s="178">
        <v>0</v>
      </c>
      <c r="FW6" s="266" t="s">
        <v>544</v>
      </c>
      <c r="FX6" s="178">
        <v>1</v>
      </c>
      <c r="FY6" s="262" t="s">
        <v>551</v>
      </c>
      <c r="FZ6" s="178">
        <v>0</v>
      </c>
      <c r="GA6" s="277">
        <v>0</v>
      </c>
      <c r="GB6" s="277">
        <v>0</v>
      </c>
      <c r="GC6" s="277">
        <v>1</v>
      </c>
      <c r="GD6" s="281" t="s">
        <v>578</v>
      </c>
      <c r="GE6" s="262" t="s">
        <v>574</v>
      </c>
      <c r="GF6" s="262" t="s">
        <v>567</v>
      </c>
      <c r="GG6" s="60" t="s">
        <v>744</v>
      </c>
      <c r="GH6" s="188"/>
      <c r="GI6" s="193" t="s">
        <v>677</v>
      </c>
      <c r="GJ6" s="28">
        <v>3</v>
      </c>
      <c r="GK6" s="238">
        <v>4.79</v>
      </c>
      <c r="GL6" s="238">
        <v>0</v>
      </c>
      <c r="GM6" s="238">
        <v>1542.81</v>
      </c>
      <c r="GN6" s="238">
        <v>0</v>
      </c>
      <c r="GO6" s="238">
        <v>0</v>
      </c>
      <c r="GP6" s="238">
        <v>0</v>
      </c>
      <c r="GQ6" s="238">
        <v>3692.8</v>
      </c>
      <c r="GR6" s="238">
        <v>0</v>
      </c>
      <c r="GS6" s="238">
        <v>0</v>
      </c>
      <c r="GT6" s="238">
        <v>172.54</v>
      </c>
      <c r="GU6" s="238">
        <v>12.82</v>
      </c>
      <c r="GV6" s="238">
        <v>11.11</v>
      </c>
      <c r="GW6" s="238">
        <v>410.76</v>
      </c>
    </row>
    <row r="7" spans="1:16359">
      <c r="A7" s="2">
        <v>58</v>
      </c>
      <c r="B7" s="2">
        <f>COUNTIFS($D$3:D7,D7,$F$3:F7,F7)</f>
        <v>1</v>
      </c>
      <c r="C7" s="219">
        <v>12392</v>
      </c>
      <c r="D7" s="70" t="s">
        <v>411</v>
      </c>
      <c r="E7" s="30" t="s">
        <v>338</v>
      </c>
      <c r="F7" s="6">
        <v>5561231522</v>
      </c>
      <c r="G7" s="3">
        <f t="shared" si="0"/>
        <v>65</v>
      </c>
      <c r="H7" s="6" t="s">
        <v>412</v>
      </c>
      <c r="I7" s="72" t="s">
        <v>311</v>
      </c>
      <c r="J7" s="51" t="s">
        <v>323</v>
      </c>
      <c r="K7" s="6" t="s">
        <v>303</v>
      </c>
      <c r="L7" s="3">
        <v>15</v>
      </c>
      <c r="M7" s="6" t="s">
        <v>355</v>
      </c>
      <c r="N7" s="108" t="s">
        <v>304</v>
      </c>
      <c r="O7" s="3"/>
      <c r="P7" s="3" t="s">
        <v>409</v>
      </c>
      <c r="Q7" s="52"/>
      <c r="R7" s="52"/>
      <c r="S7" s="6"/>
      <c r="T7" s="77" t="s">
        <v>401</v>
      </c>
      <c r="U7" s="77"/>
      <c r="V7" s="78" t="s">
        <v>402</v>
      </c>
      <c r="W7" s="89"/>
      <c r="X7" s="78"/>
      <c r="Y7" s="207"/>
      <c r="Z7" s="86"/>
      <c r="AA7" s="26" t="s">
        <v>383</v>
      </c>
      <c r="AB7" s="84"/>
      <c r="AC7" s="91">
        <v>414</v>
      </c>
      <c r="AD7" s="91">
        <v>6000</v>
      </c>
      <c r="AE7" s="92"/>
      <c r="AF7" s="92"/>
      <c r="AG7" s="92" t="s">
        <v>329</v>
      </c>
      <c r="AH7" s="34">
        <v>450</v>
      </c>
      <c r="AI7"/>
      <c r="AJ7"/>
      <c r="AM7"/>
      <c r="AO7" s="48">
        <v>49.7</v>
      </c>
      <c r="AP7" s="14">
        <v>25</v>
      </c>
      <c r="AQ7" s="43">
        <v>22.7</v>
      </c>
      <c r="AR7" s="15">
        <f t="shared" si="1"/>
        <v>97.4</v>
      </c>
      <c r="AS7" s="16">
        <f t="shared" si="2"/>
        <v>1.9880000000000002</v>
      </c>
      <c r="AT7" s="17">
        <f t="shared" si="3"/>
        <v>45.127600000000001</v>
      </c>
      <c r="AU7" s="18">
        <f t="shared" si="4"/>
        <v>1.0419287211740043</v>
      </c>
      <c r="AV7" s="19">
        <f t="shared" si="19"/>
        <v>45.266330000000011</v>
      </c>
      <c r="AW7" s="19">
        <f t="shared" si="20"/>
        <v>91.079134808853127</v>
      </c>
      <c r="AX7" s="20">
        <v>2.0426700000000002</v>
      </c>
      <c r="AY7" s="19">
        <v>4.1100000000000003</v>
      </c>
      <c r="AZ7" s="2" t="s">
        <v>305</v>
      </c>
      <c r="BA7" s="64">
        <v>51</v>
      </c>
      <c r="BB7" s="26" t="s">
        <v>305</v>
      </c>
      <c r="BC7" s="22">
        <v>4.2999999999999997E-2</v>
      </c>
      <c r="BD7" s="22"/>
      <c r="BE7" s="19"/>
      <c r="BF7" s="19"/>
      <c r="BG7" s="19"/>
      <c r="BH7" s="19"/>
      <c r="BI7" s="23">
        <v>0.1</v>
      </c>
      <c r="BJ7" s="19">
        <v>52.6</v>
      </c>
      <c r="BK7" s="2">
        <v>47.4</v>
      </c>
      <c r="BL7" s="24">
        <f t="shared" si="5"/>
        <v>1.109704641350211</v>
      </c>
      <c r="BM7" s="25">
        <v>1.92</v>
      </c>
      <c r="BN7" s="22">
        <f t="shared" si="6"/>
        <v>3.8631790744466801</v>
      </c>
      <c r="BO7" s="2" t="s">
        <v>305</v>
      </c>
      <c r="BP7" s="2">
        <v>22.9</v>
      </c>
      <c r="BQ7" s="26">
        <v>25.3</v>
      </c>
      <c r="BS7" s="22">
        <f t="shared" si="7"/>
        <v>73.099999999999994</v>
      </c>
      <c r="BT7" s="37">
        <v>87.7</v>
      </c>
      <c r="BU7" s="37">
        <v>8312</v>
      </c>
      <c r="BV7" s="22">
        <f t="shared" si="8"/>
        <v>12.299999999999997</v>
      </c>
      <c r="BW7" s="97">
        <f t="shared" si="9"/>
        <v>24.799999999999997</v>
      </c>
      <c r="BX7" s="37">
        <v>50.6</v>
      </c>
      <c r="BY7" s="13">
        <f t="shared" si="10"/>
        <v>12.65</v>
      </c>
      <c r="BZ7" s="37">
        <v>22.5</v>
      </c>
      <c r="CA7" s="13">
        <f t="shared" si="11"/>
        <v>5.625</v>
      </c>
      <c r="CB7" s="37">
        <v>26.1</v>
      </c>
      <c r="CC7" s="13">
        <f t="shared" si="12"/>
        <v>6.5250000000000004</v>
      </c>
      <c r="CD7" s="13">
        <v>0.9</v>
      </c>
      <c r="CE7" s="54">
        <v>93</v>
      </c>
      <c r="CF7" s="54">
        <v>3070</v>
      </c>
      <c r="CG7" s="54">
        <v>76.900000000000006</v>
      </c>
      <c r="CH7" s="54">
        <v>2124</v>
      </c>
      <c r="CI7" s="54">
        <v>28.4</v>
      </c>
      <c r="CJ7" s="54">
        <v>72</v>
      </c>
      <c r="CK7" s="54">
        <v>2565</v>
      </c>
      <c r="CL7" s="19">
        <f t="shared" si="13"/>
        <v>2.2488888888888892</v>
      </c>
      <c r="CN7" s="84"/>
      <c r="CZ7" s="46">
        <v>3</v>
      </c>
      <c r="DB7" s="56" t="s">
        <v>131</v>
      </c>
      <c r="DC7" s="67"/>
      <c r="DD7" s="74" t="s">
        <v>413</v>
      </c>
      <c r="DE7" s="84"/>
      <c r="DF7" s="84"/>
      <c r="DG7" s="84"/>
      <c r="DH7" s="84"/>
      <c r="DI7" s="3" t="s">
        <v>308</v>
      </c>
      <c r="DJ7" s="62" t="s">
        <v>329</v>
      </c>
      <c r="DK7" s="30">
        <v>2</v>
      </c>
      <c r="DL7" s="179" t="s">
        <v>640</v>
      </c>
      <c r="DM7" s="179" t="s">
        <v>640</v>
      </c>
      <c r="DN7" s="66"/>
      <c r="DO7" s="66"/>
      <c r="DP7" s="66"/>
      <c r="DQ7" s="66"/>
      <c r="DR7" s="298">
        <v>3.3</v>
      </c>
      <c r="DS7" s="178" t="s">
        <v>304</v>
      </c>
      <c r="DT7" s="178">
        <v>630</v>
      </c>
      <c r="DU7" s="178">
        <v>30.8</v>
      </c>
      <c r="DV7" s="178">
        <v>69.2</v>
      </c>
      <c r="DW7" s="178" t="s">
        <v>304</v>
      </c>
      <c r="DX7" s="178" t="s">
        <v>304</v>
      </c>
      <c r="DY7" s="178" t="s">
        <v>304</v>
      </c>
      <c r="DZ7" s="178" t="s">
        <v>304</v>
      </c>
      <c r="EA7" s="178">
        <v>0</v>
      </c>
      <c r="EB7" s="178" t="s">
        <v>379</v>
      </c>
      <c r="EC7" s="105"/>
      <c r="ED7" s="105"/>
      <c r="EE7" s="105"/>
      <c r="EF7" s="239">
        <v>18</v>
      </c>
      <c r="EG7" s="105"/>
      <c r="EH7" s="239">
        <v>176</v>
      </c>
      <c r="EI7" s="239">
        <v>89</v>
      </c>
      <c r="EJ7" s="240">
        <f>EI7/(EH7*EH7*0.01*0.01)</f>
        <v>28.731921487603305</v>
      </c>
      <c r="EK7" s="105">
        <v>2</v>
      </c>
      <c r="EL7" s="105" t="s">
        <v>836</v>
      </c>
      <c r="EM7" s="179">
        <v>3</v>
      </c>
      <c r="EN7" s="179" t="s">
        <v>550</v>
      </c>
      <c r="EO7" s="179">
        <v>3</v>
      </c>
      <c r="EP7" s="241" t="s">
        <v>596</v>
      </c>
      <c r="EQ7" s="268">
        <v>39495</v>
      </c>
      <c r="ER7" s="274">
        <v>12392</v>
      </c>
      <c r="ES7" s="273">
        <v>75</v>
      </c>
      <c r="ET7" s="273">
        <v>32716</v>
      </c>
      <c r="EU7" s="273">
        <v>4000</v>
      </c>
      <c r="EV7" s="273">
        <v>40560</v>
      </c>
      <c r="EW7" s="273">
        <v>3134</v>
      </c>
      <c r="EX7" s="247">
        <f t="shared" si="14"/>
        <v>423.71679999999998</v>
      </c>
      <c r="EY7" s="247">
        <f t="shared" si="15"/>
        <v>6355.7519999999995</v>
      </c>
      <c r="EZ7" s="248"/>
      <c r="FA7" s="248"/>
      <c r="FB7" s="248"/>
      <c r="FC7" s="248"/>
      <c r="FD7" s="249"/>
      <c r="FE7" s="249"/>
      <c r="FF7" s="249"/>
      <c r="FG7" s="250"/>
      <c r="FH7" s="251"/>
      <c r="FI7" s="251"/>
      <c r="FJ7" s="252"/>
      <c r="FK7" s="253"/>
      <c r="FL7" s="254"/>
      <c r="FM7" s="255"/>
      <c r="FN7" s="256">
        <f t="shared" si="16"/>
        <v>0.41399999999999998</v>
      </c>
      <c r="FO7" s="254"/>
      <c r="FP7" s="257">
        <f t="shared" si="17"/>
        <v>9.5794106859029213</v>
      </c>
      <c r="FQ7" s="258">
        <f t="shared" si="18"/>
        <v>0.4237168</v>
      </c>
      <c r="FR7" s="254"/>
      <c r="FS7" s="259" t="s">
        <v>570</v>
      </c>
      <c r="FT7" s="259" t="s">
        <v>304</v>
      </c>
      <c r="FU7" s="259" t="s">
        <v>866</v>
      </c>
      <c r="FV7" s="178">
        <v>0</v>
      </c>
      <c r="FW7" s="260" t="s">
        <v>544</v>
      </c>
      <c r="FX7" s="178">
        <v>1</v>
      </c>
      <c r="FY7" s="259" t="s">
        <v>551</v>
      </c>
      <c r="FZ7" s="178">
        <v>0</v>
      </c>
      <c r="GA7" s="277">
        <v>0</v>
      </c>
      <c r="GB7" s="277">
        <v>0</v>
      </c>
      <c r="GC7" s="277">
        <v>1</v>
      </c>
      <c r="GD7" s="279">
        <v>43880</v>
      </c>
      <c r="GE7" s="262" t="s">
        <v>549</v>
      </c>
      <c r="GF7" s="259" t="s">
        <v>641</v>
      </c>
      <c r="GG7" s="60" t="s">
        <v>744</v>
      </c>
      <c r="GH7" s="188"/>
      <c r="GI7" s="215" t="s">
        <v>679</v>
      </c>
      <c r="GJ7" s="28">
        <v>4</v>
      </c>
      <c r="GK7" s="238">
        <v>3.34</v>
      </c>
      <c r="GL7" s="238">
        <v>0</v>
      </c>
      <c r="GM7" s="238">
        <v>1121.73</v>
      </c>
      <c r="GN7" s="238">
        <v>0</v>
      </c>
      <c r="GO7" s="238">
        <v>5.74</v>
      </c>
      <c r="GP7" s="238">
        <v>0</v>
      </c>
      <c r="GQ7" s="238">
        <v>62828.3</v>
      </c>
      <c r="GR7" s="238">
        <v>124.59</v>
      </c>
      <c r="GS7" s="238">
        <v>383.7</v>
      </c>
      <c r="GT7" s="238">
        <v>0</v>
      </c>
      <c r="GU7" s="238">
        <v>0</v>
      </c>
      <c r="GV7" s="238">
        <v>0</v>
      </c>
      <c r="GW7" s="238">
        <v>938.95</v>
      </c>
    </row>
    <row r="8" spans="1:16359">
      <c r="A8" s="2">
        <v>63</v>
      </c>
      <c r="B8" s="2">
        <f>COUNTIFS($D$3:D8,D8,$F$3:F8,F8)</f>
        <v>1</v>
      </c>
      <c r="C8" s="47">
        <v>12416</v>
      </c>
      <c r="D8" s="70" t="s">
        <v>415</v>
      </c>
      <c r="E8" s="30" t="s">
        <v>416</v>
      </c>
      <c r="F8" s="6">
        <v>8353125308</v>
      </c>
      <c r="G8" s="3">
        <f t="shared" si="0"/>
        <v>37</v>
      </c>
      <c r="H8" s="6" t="s">
        <v>417</v>
      </c>
      <c r="I8" s="72" t="s">
        <v>359</v>
      </c>
      <c r="J8" s="51" t="s">
        <v>323</v>
      </c>
      <c r="K8" s="6" t="s">
        <v>303</v>
      </c>
      <c r="L8" s="3">
        <v>28</v>
      </c>
      <c r="M8" s="6" t="s">
        <v>366</v>
      </c>
      <c r="N8" s="108" t="s">
        <v>363</v>
      </c>
      <c r="O8" s="3"/>
      <c r="P8" s="3" t="s">
        <v>409</v>
      </c>
      <c r="Q8" s="52"/>
      <c r="R8" s="52"/>
      <c r="S8" s="6"/>
      <c r="T8" s="77" t="s">
        <v>401</v>
      </c>
      <c r="U8" s="77"/>
      <c r="V8" s="226" t="s">
        <v>402</v>
      </c>
      <c r="W8" s="89"/>
      <c r="X8" s="78"/>
      <c r="Y8" s="207"/>
      <c r="Z8" s="86"/>
      <c r="AA8" s="26" t="s">
        <v>382</v>
      </c>
      <c r="AB8" s="84"/>
      <c r="AC8" s="91">
        <v>623</v>
      </c>
      <c r="AD8" s="91">
        <v>17000</v>
      </c>
      <c r="AE8" s="92">
        <v>2</v>
      </c>
      <c r="AF8" s="92">
        <v>3000</v>
      </c>
      <c r="AG8" s="92" t="s">
        <v>329</v>
      </c>
      <c r="AH8" s="34">
        <v>1500</v>
      </c>
      <c r="AI8"/>
      <c r="AJ8"/>
      <c r="AM8"/>
      <c r="AO8" s="48">
        <v>76.099999999999994</v>
      </c>
      <c r="AP8" s="14">
        <v>16</v>
      </c>
      <c r="AQ8" s="43">
        <v>7.16</v>
      </c>
      <c r="AR8" s="15">
        <f t="shared" si="1"/>
        <v>99.259999999999991</v>
      </c>
      <c r="AS8" s="16">
        <f t="shared" si="2"/>
        <v>4.7562499999999996</v>
      </c>
      <c r="AT8" s="17">
        <f t="shared" si="3"/>
        <v>34.054749999999999</v>
      </c>
      <c r="AU8" s="18">
        <f t="shared" si="4"/>
        <v>3.285837651122625</v>
      </c>
      <c r="AV8" s="19">
        <f t="shared" si="19"/>
        <v>66.128049999999988</v>
      </c>
      <c r="AW8" s="19">
        <f t="shared" si="20"/>
        <v>86.896254927726673</v>
      </c>
      <c r="AX8" s="20">
        <v>5.2889499999999998</v>
      </c>
      <c r="AY8" s="19">
        <v>6.95</v>
      </c>
      <c r="AZ8" s="2" t="s">
        <v>305</v>
      </c>
      <c r="BA8" s="64">
        <v>22.1</v>
      </c>
      <c r="BB8" s="26" t="s">
        <v>305</v>
      </c>
      <c r="BC8" s="22">
        <v>0.32</v>
      </c>
      <c r="BD8" s="22"/>
      <c r="BE8" s="19"/>
      <c r="BF8" s="19"/>
      <c r="BG8" s="19"/>
      <c r="BH8" s="19"/>
      <c r="BI8" s="23">
        <v>2.12</v>
      </c>
      <c r="BJ8" s="19">
        <v>33.799999999999997</v>
      </c>
      <c r="BK8" s="2">
        <v>66.2</v>
      </c>
      <c r="BL8" s="44">
        <f t="shared" si="5"/>
        <v>0.51057401812688818</v>
      </c>
      <c r="BM8" s="25">
        <v>1.1200000000000001</v>
      </c>
      <c r="BN8" s="22">
        <f t="shared" si="6"/>
        <v>1.4717477003942185</v>
      </c>
      <c r="BO8" s="2" t="s">
        <v>305</v>
      </c>
      <c r="BP8" s="2">
        <v>41.6</v>
      </c>
      <c r="BQ8" s="26">
        <v>61.6</v>
      </c>
      <c r="BS8" s="22">
        <f t="shared" si="7"/>
        <v>27.26</v>
      </c>
      <c r="BT8" s="37">
        <v>62.9</v>
      </c>
      <c r="BU8" s="37">
        <v>8465</v>
      </c>
      <c r="BV8" s="22">
        <f t="shared" si="8"/>
        <v>37.1</v>
      </c>
      <c r="BW8" s="97">
        <f t="shared" si="9"/>
        <v>15.897600000000001</v>
      </c>
      <c r="BX8" s="37">
        <v>9.4600000000000009</v>
      </c>
      <c r="BY8" s="13">
        <f t="shared" si="10"/>
        <v>1.5136000000000001</v>
      </c>
      <c r="BZ8" s="37">
        <v>17.8</v>
      </c>
      <c r="CA8" s="13">
        <f t="shared" si="11"/>
        <v>2.8480000000000003</v>
      </c>
      <c r="CB8" s="37">
        <v>72.099999999999994</v>
      </c>
      <c r="CC8" s="13">
        <f t="shared" si="12"/>
        <v>11.536</v>
      </c>
      <c r="CD8" s="13">
        <v>2.4</v>
      </c>
      <c r="CE8" s="54">
        <v>99.9</v>
      </c>
      <c r="CF8" s="54">
        <v>9533</v>
      </c>
      <c r="CG8" s="54">
        <v>99.8</v>
      </c>
      <c r="CH8" s="54">
        <v>7426</v>
      </c>
      <c r="CI8" s="54">
        <v>95.1</v>
      </c>
      <c r="CJ8" s="54">
        <v>96.3</v>
      </c>
      <c r="CK8" s="54">
        <v>4548</v>
      </c>
      <c r="CL8" s="19">
        <f t="shared" si="13"/>
        <v>0.53146067415730336</v>
      </c>
      <c r="CN8" s="84"/>
      <c r="CZ8" s="65" t="s">
        <v>319</v>
      </c>
      <c r="DB8" s="56" t="s">
        <v>131</v>
      </c>
      <c r="DC8" s="67"/>
      <c r="DD8" s="74" t="s">
        <v>418</v>
      </c>
      <c r="DE8" s="84"/>
      <c r="DF8" s="84"/>
      <c r="DG8" s="84"/>
      <c r="DH8" s="84"/>
      <c r="DI8" s="3" t="s">
        <v>308</v>
      </c>
      <c r="DJ8" s="62" t="s">
        <v>329</v>
      </c>
      <c r="DK8" s="30">
        <v>2</v>
      </c>
      <c r="DL8" s="326" t="s">
        <v>311</v>
      </c>
      <c r="DM8" s="179" t="s">
        <v>545</v>
      </c>
      <c r="DN8" s="66"/>
      <c r="DO8" s="66"/>
      <c r="DP8" s="66"/>
      <c r="DQ8" s="66"/>
      <c r="DR8" s="298" t="s">
        <v>304</v>
      </c>
      <c r="DS8" s="178" t="s">
        <v>304</v>
      </c>
      <c r="DT8" s="178">
        <v>949</v>
      </c>
      <c r="DU8" s="178">
        <v>9.3000000000000007</v>
      </c>
      <c r="DV8" s="178">
        <v>90.7</v>
      </c>
      <c r="DW8" s="178" t="s">
        <v>304</v>
      </c>
      <c r="DX8" s="178" t="s">
        <v>304</v>
      </c>
      <c r="DY8" s="178" t="s">
        <v>304</v>
      </c>
      <c r="DZ8" s="178" t="s">
        <v>304</v>
      </c>
      <c r="EA8" s="178">
        <v>0</v>
      </c>
      <c r="EB8" s="178" t="s">
        <v>379</v>
      </c>
      <c r="EC8" s="105"/>
      <c r="ED8" s="105"/>
      <c r="EE8" s="105"/>
      <c r="EF8" s="239">
        <v>40</v>
      </c>
      <c r="EG8" s="66">
        <v>3</v>
      </c>
      <c r="EH8" s="239">
        <v>178</v>
      </c>
      <c r="EI8" s="239">
        <v>83</v>
      </c>
      <c r="EJ8" s="240">
        <f>EI8/(EH8*EH8*0.01*0.01)</f>
        <v>26.196187350082056</v>
      </c>
      <c r="EK8" s="105">
        <v>1</v>
      </c>
      <c r="EL8" s="105" t="s">
        <v>836</v>
      </c>
      <c r="EM8" s="326">
        <v>2</v>
      </c>
      <c r="EN8" s="179" t="s">
        <v>540</v>
      </c>
      <c r="EO8" s="179">
        <v>1</v>
      </c>
      <c r="EP8" s="241" t="s">
        <v>626</v>
      </c>
      <c r="EQ8" s="268">
        <v>43844</v>
      </c>
      <c r="ER8" s="274">
        <v>12416</v>
      </c>
      <c r="ES8" s="273">
        <v>75</v>
      </c>
      <c r="ET8" s="273">
        <v>11731</v>
      </c>
      <c r="EU8" s="273">
        <v>4000</v>
      </c>
      <c r="EV8" s="273">
        <v>40560</v>
      </c>
      <c r="EW8" s="273">
        <v>4493</v>
      </c>
      <c r="EX8" s="247">
        <f t="shared" si="14"/>
        <v>607.45360000000005</v>
      </c>
      <c r="EY8" s="247">
        <f t="shared" si="15"/>
        <v>17008.700800000002</v>
      </c>
      <c r="EZ8" s="248"/>
      <c r="FA8" s="248"/>
      <c r="FB8" s="248"/>
      <c r="FC8" s="248"/>
      <c r="FD8" s="249"/>
      <c r="FE8" s="249"/>
      <c r="FF8" s="249"/>
      <c r="FG8" s="250"/>
      <c r="FH8" s="251"/>
      <c r="FI8" s="251"/>
      <c r="FJ8" s="252"/>
      <c r="FK8" s="253"/>
      <c r="FL8" s="254"/>
      <c r="FM8" s="255"/>
      <c r="FN8" s="256">
        <f t="shared" si="16"/>
        <v>0.623</v>
      </c>
      <c r="FO8" s="254"/>
      <c r="FP8" s="257">
        <f t="shared" si="17"/>
        <v>38.300230159406702</v>
      </c>
      <c r="FQ8" s="258">
        <f t="shared" si="18"/>
        <v>0.60745360000000004</v>
      </c>
      <c r="FR8" s="254"/>
      <c r="FS8" s="259" t="s">
        <v>554</v>
      </c>
      <c r="FT8" s="259" t="s">
        <v>304</v>
      </c>
      <c r="FU8" s="259" t="s">
        <v>657</v>
      </c>
      <c r="FV8" s="178">
        <v>0</v>
      </c>
      <c r="FW8" s="260" t="s">
        <v>544</v>
      </c>
      <c r="FX8" s="178">
        <v>1</v>
      </c>
      <c r="FY8" s="259" t="s">
        <v>551</v>
      </c>
      <c r="FZ8" s="178">
        <v>0</v>
      </c>
      <c r="GA8" s="277">
        <v>0</v>
      </c>
      <c r="GB8" s="277">
        <v>0</v>
      </c>
      <c r="GC8" s="277">
        <v>1</v>
      </c>
      <c r="GD8" s="278" t="s">
        <v>634</v>
      </c>
      <c r="GE8" s="259" t="s">
        <v>627</v>
      </c>
      <c r="GF8" s="259" t="s">
        <v>603</v>
      </c>
      <c r="GG8" s="60" t="s">
        <v>744</v>
      </c>
      <c r="GH8" s="188"/>
      <c r="GI8" s="193" t="s">
        <v>677</v>
      </c>
      <c r="GJ8" s="28">
        <v>3</v>
      </c>
      <c r="GK8" s="238">
        <v>4.09</v>
      </c>
      <c r="GL8" s="238">
        <v>79.92</v>
      </c>
      <c r="GM8" s="238">
        <v>1991.56</v>
      </c>
      <c r="GN8" s="238">
        <v>0</v>
      </c>
      <c r="GO8" s="238">
        <v>11.05</v>
      </c>
      <c r="GP8" s="238">
        <v>0</v>
      </c>
      <c r="GQ8" s="238">
        <v>0</v>
      </c>
      <c r="GR8" s="238">
        <v>133.47</v>
      </c>
      <c r="GS8" s="238">
        <v>804.4</v>
      </c>
      <c r="GT8" s="238">
        <v>974.2</v>
      </c>
      <c r="GU8" s="238">
        <v>0</v>
      </c>
      <c r="GV8" s="238">
        <v>0</v>
      </c>
      <c r="GW8" s="238">
        <v>778.09</v>
      </c>
    </row>
    <row r="9" spans="1:16359">
      <c r="A9" s="2">
        <v>66</v>
      </c>
      <c r="B9" s="2">
        <f>COUNTIFS($D$3:D9,D9,$F$3:F9,F9)</f>
        <v>1</v>
      </c>
      <c r="C9" s="47">
        <v>12429</v>
      </c>
      <c r="D9" s="70" t="s">
        <v>326</v>
      </c>
      <c r="E9" s="30" t="s">
        <v>375</v>
      </c>
      <c r="F9" s="6">
        <v>5402260226</v>
      </c>
      <c r="G9" s="3">
        <f t="shared" si="0"/>
        <v>66</v>
      </c>
      <c r="H9" s="6" t="s">
        <v>419</v>
      </c>
      <c r="I9" s="72" t="s">
        <v>420</v>
      </c>
      <c r="J9" s="51" t="s">
        <v>323</v>
      </c>
      <c r="K9" s="6" t="s">
        <v>303</v>
      </c>
      <c r="L9" s="3">
        <v>6</v>
      </c>
      <c r="M9" s="6">
        <v>2</v>
      </c>
      <c r="N9" s="108" t="s">
        <v>304</v>
      </c>
      <c r="O9" s="3"/>
      <c r="P9" s="3" t="s">
        <v>409</v>
      </c>
      <c r="Q9" s="52"/>
      <c r="R9" s="52"/>
      <c r="S9" s="6"/>
      <c r="T9" s="77" t="s">
        <v>401</v>
      </c>
      <c r="U9" s="77"/>
      <c r="V9" s="78" t="s">
        <v>402</v>
      </c>
      <c r="W9" s="89"/>
      <c r="X9" s="78"/>
      <c r="Y9" s="311"/>
      <c r="Z9" s="86"/>
      <c r="AA9" s="26" t="s">
        <v>383</v>
      </c>
      <c r="AB9" s="84"/>
      <c r="AC9" s="91">
        <v>170</v>
      </c>
      <c r="AD9" s="91">
        <v>1000</v>
      </c>
      <c r="AE9" s="92"/>
      <c r="AF9" s="92"/>
      <c r="AG9" s="92" t="s">
        <v>324</v>
      </c>
      <c r="AH9" s="34">
        <v>150</v>
      </c>
      <c r="AI9"/>
      <c r="AJ9"/>
      <c r="AM9"/>
      <c r="AO9" s="48">
        <v>57.6</v>
      </c>
      <c r="AP9" s="14">
        <v>35</v>
      </c>
      <c r="AQ9" s="43">
        <v>5.92</v>
      </c>
      <c r="AR9" s="15">
        <f t="shared" si="1"/>
        <v>98.52</v>
      </c>
      <c r="AS9" s="16">
        <f t="shared" si="2"/>
        <v>1.6457142857142857</v>
      </c>
      <c r="AT9" s="17">
        <f t="shared" si="3"/>
        <v>9.7426285714285719</v>
      </c>
      <c r="AU9" s="18">
        <f t="shared" si="4"/>
        <v>1.4076246334310851</v>
      </c>
      <c r="AV9" s="19">
        <f t="shared" si="19"/>
        <v>53.095680000000002</v>
      </c>
      <c r="AW9" s="19">
        <f t="shared" si="20"/>
        <v>92.18</v>
      </c>
      <c r="AX9" s="20">
        <v>2.0563199999999999</v>
      </c>
      <c r="AY9" s="19">
        <v>3.57</v>
      </c>
      <c r="AZ9" s="2" t="s">
        <v>305</v>
      </c>
      <c r="BA9" s="64">
        <v>22.9</v>
      </c>
      <c r="BB9" s="26" t="s">
        <v>305</v>
      </c>
      <c r="BC9" s="22">
        <v>3.9100000000000003E-3</v>
      </c>
      <c r="BD9" s="22"/>
      <c r="BE9" s="19"/>
      <c r="BF9" s="19"/>
      <c r="BG9" s="19"/>
      <c r="BH9" s="19"/>
      <c r="BI9" s="23">
        <v>0.39</v>
      </c>
      <c r="BJ9" s="19">
        <v>46.9</v>
      </c>
      <c r="BK9" s="2">
        <v>53.1</v>
      </c>
      <c r="BL9" s="24">
        <f t="shared" si="5"/>
        <v>0.8832391713747646</v>
      </c>
      <c r="BM9" s="25">
        <v>1.65</v>
      </c>
      <c r="BN9" s="22">
        <f t="shared" si="6"/>
        <v>2.8645833333333335</v>
      </c>
      <c r="BO9" s="2" t="s">
        <v>305</v>
      </c>
      <c r="BP9" s="2">
        <v>26</v>
      </c>
      <c r="BQ9" s="26">
        <v>40.799999999999997</v>
      </c>
      <c r="BS9" s="22">
        <f t="shared" si="7"/>
        <v>46.1</v>
      </c>
      <c r="BT9" s="37">
        <v>83.2</v>
      </c>
      <c r="BU9" s="37">
        <v>8063</v>
      </c>
      <c r="BV9" s="22">
        <f t="shared" si="8"/>
        <v>16.799999999999997</v>
      </c>
      <c r="BW9" s="22">
        <f t="shared" si="9"/>
        <v>34.545000000000002</v>
      </c>
      <c r="BX9" s="37">
        <v>26.3</v>
      </c>
      <c r="BY9" s="13">
        <f t="shared" si="10"/>
        <v>9.2050000000000001</v>
      </c>
      <c r="BZ9" s="37">
        <v>19.8</v>
      </c>
      <c r="CA9" s="13">
        <f t="shared" si="11"/>
        <v>6.93</v>
      </c>
      <c r="CB9" s="37">
        <v>52.6</v>
      </c>
      <c r="CC9" s="13">
        <f t="shared" si="12"/>
        <v>18.41</v>
      </c>
      <c r="CD9" s="13">
        <v>0.72</v>
      </c>
      <c r="CE9" s="54">
        <v>99.4</v>
      </c>
      <c r="CF9" s="54">
        <v>5328</v>
      </c>
      <c r="CG9" s="54">
        <v>94.8</v>
      </c>
      <c r="CH9" s="54">
        <v>3293</v>
      </c>
      <c r="CI9" s="54">
        <v>73</v>
      </c>
      <c r="CJ9" s="54">
        <v>85.7</v>
      </c>
      <c r="CK9" s="54">
        <v>2828</v>
      </c>
      <c r="CL9" s="19">
        <f t="shared" si="13"/>
        <v>1.3282828282828283</v>
      </c>
      <c r="CN9" s="84"/>
      <c r="DB9" s="56" t="s">
        <v>312</v>
      </c>
      <c r="DC9" s="67"/>
      <c r="DD9" s="74" t="s">
        <v>421</v>
      </c>
      <c r="DE9" s="84"/>
      <c r="DF9" s="84"/>
      <c r="DG9" s="84"/>
      <c r="DH9" s="84"/>
      <c r="DI9" s="3" t="s">
        <v>307</v>
      </c>
      <c r="DJ9" s="61" t="s">
        <v>324</v>
      </c>
      <c r="DK9" s="30">
        <v>2</v>
      </c>
      <c r="DL9" s="179" t="s">
        <v>311</v>
      </c>
      <c r="DM9" s="179" t="s">
        <v>311</v>
      </c>
      <c r="DN9" s="66"/>
      <c r="DO9" s="66"/>
      <c r="DP9" s="66"/>
      <c r="DQ9" s="66"/>
      <c r="DR9" s="298" t="s">
        <v>304</v>
      </c>
      <c r="DS9" s="178" t="s">
        <v>304</v>
      </c>
      <c r="DT9" s="178">
        <v>335</v>
      </c>
      <c r="DU9" s="178">
        <v>33.1</v>
      </c>
      <c r="DV9" s="178">
        <v>66.900000000000006</v>
      </c>
      <c r="DW9" s="178" t="s">
        <v>304</v>
      </c>
      <c r="DX9" s="178" t="s">
        <v>304</v>
      </c>
      <c r="DY9" s="178" t="s">
        <v>304</v>
      </c>
      <c r="DZ9" s="178" t="s">
        <v>304</v>
      </c>
      <c r="EA9" s="178">
        <v>0</v>
      </c>
      <c r="EB9" s="306" t="s">
        <v>379</v>
      </c>
      <c r="EC9" s="105"/>
      <c r="ED9" s="105"/>
      <c r="EE9" s="105"/>
      <c r="EF9" s="239">
        <v>15</v>
      </c>
      <c r="EG9" s="105"/>
      <c r="EH9" s="239">
        <v>174</v>
      </c>
      <c r="EI9" s="239">
        <v>93</v>
      </c>
      <c r="EJ9" s="240">
        <f>EI9/(EH9*EH9*0.01*0.01)</f>
        <v>30.717399920729289</v>
      </c>
      <c r="EK9" s="105">
        <v>3</v>
      </c>
      <c r="EL9" s="105" t="s">
        <v>836</v>
      </c>
      <c r="EM9" s="179">
        <v>3</v>
      </c>
      <c r="EN9" s="179" t="s">
        <v>550</v>
      </c>
      <c r="EO9" s="179">
        <v>1</v>
      </c>
      <c r="EP9" s="241" t="s">
        <v>655</v>
      </c>
      <c r="EQ9" s="179">
        <v>2012.2013999999999</v>
      </c>
      <c r="ER9" s="274">
        <v>12429</v>
      </c>
      <c r="ES9" s="273">
        <v>75</v>
      </c>
      <c r="ET9" s="273">
        <v>9097</v>
      </c>
      <c r="EU9" s="273">
        <v>8000</v>
      </c>
      <c r="EV9" s="273">
        <v>40560</v>
      </c>
      <c r="EW9" s="273">
        <v>2474</v>
      </c>
      <c r="EX9" s="247">
        <f t="shared" si="14"/>
        <v>167.2424</v>
      </c>
      <c r="EY9" s="247">
        <f t="shared" si="15"/>
        <v>1003.4544000000001</v>
      </c>
      <c r="EZ9" s="248"/>
      <c r="FA9" s="248"/>
      <c r="FB9" s="248"/>
      <c r="FC9" s="248"/>
      <c r="FD9" s="249"/>
      <c r="FE9" s="249"/>
      <c r="FF9" s="249"/>
      <c r="FG9" s="250"/>
      <c r="FH9" s="251"/>
      <c r="FI9" s="251"/>
      <c r="FJ9" s="252"/>
      <c r="FK9" s="253"/>
      <c r="FL9" s="254"/>
      <c r="FM9" s="255"/>
      <c r="FN9" s="256">
        <f t="shared" si="16"/>
        <v>0.17</v>
      </c>
      <c r="FO9" s="254"/>
      <c r="FP9" s="257">
        <f t="shared" si="17"/>
        <v>27.195778828185116</v>
      </c>
      <c r="FQ9" s="258">
        <f t="shared" si="18"/>
        <v>0.16724240000000001</v>
      </c>
      <c r="FR9" s="254"/>
      <c r="FS9" s="259" t="s">
        <v>617</v>
      </c>
      <c r="FT9" s="259" t="s">
        <v>628</v>
      </c>
      <c r="FU9" s="259" t="s">
        <v>654</v>
      </c>
      <c r="FV9" s="178">
        <v>0</v>
      </c>
      <c r="FW9" s="260" t="s">
        <v>544</v>
      </c>
      <c r="FX9" s="178">
        <v>1</v>
      </c>
      <c r="FY9" s="259" t="s">
        <v>548</v>
      </c>
      <c r="FZ9" s="178">
        <v>0</v>
      </c>
      <c r="GA9" s="277">
        <v>0</v>
      </c>
      <c r="GB9" s="277">
        <v>0</v>
      </c>
      <c r="GC9" s="277">
        <v>1</v>
      </c>
      <c r="GD9" s="279">
        <v>43886</v>
      </c>
      <c r="GE9" s="262" t="s">
        <v>549</v>
      </c>
      <c r="GF9" s="259" t="s">
        <v>567</v>
      </c>
      <c r="GG9" s="60" t="s">
        <v>744</v>
      </c>
      <c r="GH9" s="188"/>
      <c r="GI9" s="215" t="s">
        <v>682</v>
      </c>
      <c r="GJ9" s="28">
        <v>4</v>
      </c>
      <c r="GK9" s="238">
        <v>0</v>
      </c>
      <c r="GL9" s="238">
        <v>0</v>
      </c>
      <c r="GM9" s="238">
        <v>1003.2</v>
      </c>
      <c r="GN9" s="238">
        <v>0</v>
      </c>
      <c r="GO9" s="238">
        <v>0</v>
      </c>
      <c r="GP9" s="238">
        <v>0</v>
      </c>
      <c r="GQ9" s="238">
        <v>5556.9</v>
      </c>
      <c r="GR9" s="238">
        <v>196.27</v>
      </c>
      <c r="GS9" s="238">
        <v>352.5</v>
      </c>
      <c r="GT9" s="238">
        <v>379.28</v>
      </c>
      <c r="GU9" s="238">
        <v>0</v>
      </c>
      <c r="GV9" s="238">
        <v>0</v>
      </c>
      <c r="GW9" s="238">
        <v>531.36</v>
      </c>
    </row>
    <row r="10" spans="1:16359">
      <c r="A10" s="2">
        <v>75</v>
      </c>
      <c r="B10" s="2">
        <f>COUNTIFS($D$3:D10,D10,$F$3:F10,F10)</f>
        <v>1</v>
      </c>
      <c r="C10" s="47">
        <v>12457</v>
      </c>
      <c r="D10" s="70" t="s">
        <v>389</v>
      </c>
      <c r="E10" s="30" t="s">
        <v>332</v>
      </c>
      <c r="F10" s="6">
        <v>530507203</v>
      </c>
      <c r="G10" s="3">
        <f t="shared" si="0"/>
        <v>67</v>
      </c>
      <c r="H10" s="6" t="s">
        <v>423</v>
      </c>
      <c r="I10" s="72" t="s">
        <v>390</v>
      </c>
      <c r="J10" s="51" t="s">
        <v>323</v>
      </c>
      <c r="K10" s="6" t="s">
        <v>303</v>
      </c>
      <c r="L10" s="3">
        <v>39</v>
      </c>
      <c r="M10" s="6" t="s">
        <v>366</v>
      </c>
      <c r="N10" s="108" t="s">
        <v>304</v>
      </c>
      <c r="O10" s="3"/>
      <c r="P10" s="3" t="s">
        <v>409</v>
      </c>
      <c r="Q10" s="52"/>
      <c r="R10" s="52"/>
      <c r="S10" s="6"/>
      <c r="T10" s="77" t="s">
        <v>401</v>
      </c>
      <c r="U10" s="77"/>
      <c r="V10" s="226" t="s">
        <v>402</v>
      </c>
      <c r="W10" s="89"/>
      <c r="X10" s="78"/>
      <c r="Y10" s="207"/>
      <c r="Z10" s="86"/>
      <c r="AA10" s="26" t="s">
        <v>382</v>
      </c>
      <c r="AB10" s="84"/>
      <c r="AC10" s="91">
        <v>222</v>
      </c>
      <c r="AD10" s="91">
        <v>8600</v>
      </c>
      <c r="AE10" s="92"/>
      <c r="AF10" s="92"/>
      <c r="AG10" s="92" t="s">
        <v>324</v>
      </c>
      <c r="AH10" s="34">
        <v>550</v>
      </c>
      <c r="AI10"/>
      <c r="AJ10"/>
      <c r="AM10"/>
      <c r="AO10" s="48">
        <v>40</v>
      </c>
      <c r="AP10" s="14">
        <v>53.8</v>
      </c>
      <c r="AQ10" s="43">
        <v>5.01</v>
      </c>
      <c r="AR10" s="15">
        <f t="shared" si="1"/>
        <v>98.81</v>
      </c>
      <c r="AS10" s="16">
        <f t="shared" si="2"/>
        <v>0.74349442379182162</v>
      </c>
      <c r="AT10" s="17">
        <f t="shared" si="3"/>
        <v>3.7249070631970262</v>
      </c>
      <c r="AU10" s="18">
        <f t="shared" si="4"/>
        <v>0.68015643598027553</v>
      </c>
      <c r="AV10" s="19">
        <f t="shared" si="19"/>
        <v>34.200000000000003</v>
      </c>
      <c r="AW10" s="19">
        <f t="shared" si="20"/>
        <v>85.5</v>
      </c>
      <c r="AX10" s="20">
        <v>4.04</v>
      </c>
      <c r="AY10" s="19">
        <v>10.1</v>
      </c>
      <c r="AZ10" s="2" t="s">
        <v>305</v>
      </c>
      <c r="BA10" s="64">
        <v>37.700000000000003</v>
      </c>
      <c r="BB10" s="26" t="s">
        <v>305</v>
      </c>
      <c r="BC10" s="22">
        <v>5.0999999999999997E-2</v>
      </c>
      <c r="BD10" s="22"/>
      <c r="BE10" s="19"/>
      <c r="BF10" s="19"/>
      <c r="BG10" s="19"/>
      <c r="BH10" s="19"/>
      <c r="BI10" s="23">
        <v>0</v>
      </c>
      <c r="BJ10" s="19">
        <v>50</v>
      </c>
      <c r="BK10" s="2">
        <v>50</v>
      </c>
      <c r="BL10" s="24">
        <f t="shared" si="5"/>
        <v>1</v>
      </c>
      <c r="BM10" s="25">
        <v>1.1399999999999999</v>
      </c>
      <c r="BN10" s="22">
        <f t="shared" si="6"/>
        <v>2.8499999999999996</v>
      </c>
      <c r="BO10" s="2" t="s">
        <v>305</v>
      </c>
      <c r="BP10" s="2">
        <v>23.7</v>
      </c>
      <c r="BQ10" s="26">
        <v>38.9</v>
      </c>
      <c r="BS10" s="22">
        <f t="shared" si="7"/>
        <v>62.4</v>
      </c>
      <c r="BT10" s="37">
        <v>85.1</v>
      </c>
      <c r="BU10" s="37">
        <v>6655</v>
      </c>
      <c r="BV10" s="22">
        <f t="shared" si="8"/>
        <v>14.900000000000006</v>
      </c>
      <c r="BW10" s="97">
        <f t="shared" si="9"/>
        <v>53.1006</v>
      </c>
      <c r="BX10" s="37">
        <v>29.9</v>
      </c>
      <c r="BY10" s="13">
        <f t="shared" si="10"/>
        <v>16.086199999999998</v>
      </c>
      <c r="BZ10" s="37">
        <v>32.5</v>
      </c>
      <c r="CA10" s="13">
        <f t="shared" si="11"/>
        <v>17.484999999999999</v>
      </c>
      <c r="CB10" s="37">
        <v>36.299999999999997</v>
      </c>
      <c r="CC10" s="13">
        <f t="shared" si="12"/>
        <v>19.529399999999999</v>
      </c>
      <c r="CD10" s="13">
        <v>0.56000000000000005</v>
      </c>
      <c r="CE10" s="54">
        <v>85.5</v>
      </c>
      <c r="CF10" s="54">
        <v>3415</v>
      </c>
      <c r="CG10" s="54">
        <v>65</v>
      </c>
      <c r="CH10" s="54">
        <v>2163</v>
      </c>
      <c r="CI10" s="54">
        <v>20.3</v>
      </c>
      <c r="CJ10" s="54">
        <v>53.5</v>
      </c>
      <c r="CK10" s="54">
        <v>2391</v>
      </c>
      <c r="CL10" s="19">
        <f t="shared" si="13"/>
        <v>0.91999999999999993</v>
      </c>
      <c r="CN10" s="84"/>
      <c r="DB10" s="56" t="s">
        <v>310</v>
      </c>
      <c r="DC10" s="67"/>
      <c r="DD10" s="74" t="s">
        <v>424</v>
      </c>
      <c r="DE10" s="84"/>
      <c r="DF10" s="84"/>
      <c r="DG10" s="84"/>
      <c r="DH10" s="84"/>
      <c r="DI10" s="3" t="s">
        <v>307</v>
      </c>
      <c r="DJ10" s="61" t="s">
        <v>324</v>
      </c>
      <c r="DK10" s="30">
        <v>2</v>
      </c>
      <c r="DL10" s="179" t="s">
        <v>316</v>
      </c>
      <c r="DM10" s="179" t="s">
        <v>311</v>
      </c>
      <c r="DN10" s="66"/>
      <c r="DO10" s="66"/>
      <c r="DP10" s="66"/>
      <c r="DQ10" s="66"/>
      <c r="DR10" s="298" t="s">
        <v>304</v>
      </c>
      <c r="DS10" s="178" t="s">
        <v>304</v>
      </c>
      <c r="DT10" s="178">
        <v>225</v>
      </c>
      <c r="DU10" s="178">
        <v>28.4</v>
      </c>
      <c r="DV10" s="178">
        <v>71.599999999999994</v>
      </c>
      <c r="DW10" s="178" t="s">
        <v>304</v>
      </c>
      <c r="DX10" s="178" t="s">
        <v>304</v>
      </c>
      <c r="DY10" s="178" t="s">
        <v>304</v>
      </c>
      <c r="DZ10" s="178" t="s">
        <v>304</v>
      </c>
      <c r="EA10" s="178">
        <v>0</v>
      </c>
      <c r="EB10" s="178" t="s">
        <v>379</v>
      </c>
      <c r="EC10" s="105"/>
      <c r="ED10" s="105"/>
      <c r="EE10" s="105"/>
      <c r="EF10" s="239">
        <v>40</v>
      </c>
      <c r="EG10" s="66">
        <v>3</v>
      </c>
      <c r="EH10" s="239">
        <v>186</v>
      </c>
      <c r="EI10" s="239">
        <v>101</v>
      </c>
      <c r="EJ10" s="240">
        <f>EI10/(EH10*EH10*0.01*0.01)</f>
        <v>29.194126488611399</v>
      </c>
      <c r="EK10" s="105">
        <v>2</v>
      </c>
      <c r="EL10" s="105" t="s">
        <v>836</v>
      </c>
      <c r="EM10" s="179">
        <v>3</v>
      </c>
      <c r="EN10" s="179" t="s">
        <v>550</v>
      </c>
      <c r="EO10" s="179">
        <v>3</v>
      </c>
      <c r="EP10" s="241">
        <v>0</v>
      </c>
      <c r="EQ10" s="179">
        <v>0</v>
      </c>
      <c r="ER10" s="274">
        <v>12457</v>
      </c>
      <c r="ES10" s="273">
        <v>75</v>
      </c>
      <c r="ET10" s="273">
        <v>6970</v>
      </c>
      <c r="EU10" s="273">
        <v>4000</v>
      </c>
      <c r="EV10" s="273">
        <v>40560</v>
      </c>
      <c r="EW10" s="273">
        <v>1637</v>
      </c>
      <c r="EX10" s="247">
        <f t="shared" si="14"/>
        <v>221.32240000000002</v>
      </c>
      <c r="EY10" s="247">
        <f t="shared" si="15"/>
        <v>8631.5735999999997</v>
      </c>
      <c r="EZ10" s="248"/>
      <c r="FA10" s="248"/>
      <c r="FB10" s="248"/>
      <c r="FC10" s="248"/>
      <c r="FD10" s="249"/>
      <c r="FE10" s="249"/>
      <c r="FF10" s="249"/>
      <c r="FG10" s="250"/>
      <c r="FH10" s="251"/>
      <c r="FI10" s="251"/>
      <c r="FJ10" s="252"/>
      <c r="FK10" s="253"/>
      <c r="FL10" s="254"/>
      <c r="FM10" s="255"/>
      <c r="FN10" s="256">
        <f t="shared" si="16"/>
        <v>0.222</v>
      </c>
      <c r="FO10" s="254"/>
      <c r="FP10" s="257">
        <f t="shared" si="17"/>
        <v>23.486370157819227</v>
      </c>
      <c r="FQ10" s="258">
        <f t="shared" si="18"/>
        <v>0.2213224</v>
      </c>
      <c r="FR10" s="254"/>
      <c r="FS10" s="262" t="s">
        <v>553</v>
      </c>
      <c r="FT10" s="259" t="s">
        <v>554</v>
      </c>
      <c r="FU10" s="259" t="s">
        <v>630</v>
      </c>
      <c r="FV10" s="178">
        <v>0</v>
      </c>
      <c r="FW10" s="260" t="s">
        <v>544</v>
      </c>
      <c r="FX10" s="178">
        <v>1</v>
      </c>
      <c r="FY10" s="259" t="s">
        <v>551</v>
      </c>
      <c r="FZ10" s="178">
        <v>0</v>
      </c>
      <c r="GA10" s="277">
        <v>0</v>
      </c>
      <c r="GB10" s="277">
        <v>0</v>
      </c>
      <c r="GC10" s="277">
        <v>1</v>
      </c>
      <c r="GD10" s="278" t="s">
        <v>600</v>
      </c>
      <c r="GE10" s="262" t="s">
        <v>549</v>
      </c>
      <c r="GF10" s="259" t="s">
        <v>567</v>
      </c>
      <c r="GG10" s="60" t="s">
        <v>744</v>
      </c>
      <c r="GH10" s="188"/>
      <c r="GI10" s="213" t="s">
        <v>678</v>
      </c>
      <c r="GJ10" s="28">
        <v>8</v>
      </c>
      <c r="GK10" s="238">
        <v>0</v>
      </c>
      <c r="GL10" s="238">
        <v>0</v>
      </c>
      <c r="GM10" s="238">
        <v>704.23</v>
      </c>
      <c r="GN10" s="238">
        <v>0</v>
      </c>
      <c r="GO10" s="238">
        <v>0</v>
      </c>
      <c r="GP10" s="238">
        <v>0</v>
      </c>
      <c r="GQ10" s="238">
        <v>0</v>
      </c>
      <c r="GR10" s="238">
        <v>0</v>
      </c>
      <c r="GS10" s="238">
        <v>0</v>
      </c>
      <c r="GT10" s="238">
        <v>145.55000000000001</v>
      </c>
      <c r="GU10" s="238">
        <v>0</v>
      </c>
      <c r="GV10" s="238">
        <v>0</v>
      </c>
      <c r="GW10" s="238">
        <v>187.43</v>
      </c>
    </row>
    <row r="11" spans="1:16359" ht="14.45" customHeight="1">
      <c r="A11" s="2">
        <v>82</v>
      </c>
      <c r="B11" s="2">
        <f>COUNTIFS($D$3:D11,D11,$F$3:F11,F11)</f>
        <v>1</v>
      </c>
      <c r="C11" s="47">
        <v>12482</v>
      </c>
      <c r="D11" s="70" t="s">
        <v>321</v>
      </c>
      <c r="E11" s="30" t="s">
        <v>322</v>
      </c>
      <c r="F11" s="6">
        <v>8101163521</v>
      </c>
      <c r="G11" s="3">
        <f t="shared" si="0"/>
        <v>39</v>
      </c>
      <c r="H11" s="6" t="s">
        <v>425</v>
      </c>
      <c r="I11" s="72" t="s">
        <v>426</v>
      </c>
      <c r="J11" s="51" t="s">
        <v>323</v>
      </c>
      <c r="K11" s="6" t="s">
        <v>303</v>
      </c>
      <c r="L11" s="3">
        <v>9</v>
      </c>
      <c r="M11" s="6">
        <v>2</v>
      </c>
      <c r="N11" s="108" t="s">
        <v>304</v>
      </c>
      <c r="O11" s="3"/>
      <c r="P11" s="3" t="s">
        <v>409</v>
      </c>
      <c r="Q11" s="52"/>
      <c r="R11" s="52"/>
      <c r="S11" s="6"/>
      <c r="T11" s="77" t="s">
        <v>401</v>
      </c>
      <c r="U11" s="77"/>
      <c r="V11" s="78" t="s">
        <v>402</v>
      </c>
      <c r="W11" s="89"/>
      <c r="X11" s="78"/>
      <c r="Y11" s="206"/>
      <c r="Z11" s="86"/>
      <c r="AA11" s="26" t="s">
        <v>383</v>
      </c>
      <c r="AB11" s="84"/>
      <c r="AC11" s="91">
        <v>341</v>
      </c>
      <c r="AD11" s="91">
        <v>3000</v>
      </c>
      <c r="AE11" s="92"/>
      <c r="AF11" s="92"/>
      <c r="AG11" s="92" t="s">
        <v>324</v>
      </c>
      <c r="AH11" s="34">
        <v>250</v>
      </c>
      <c r="AI11"/>
      <c r="AJ11"/>
      <c r="AM11"/>
      <c r="AO11" s="48">
        <v>41.8</v>
      </c>
      <c r="AP11" s="14">
        <v>48.8</v>
      </c>
      <c r="AQ11" s="43">
        <v>7.42</v>
      </c>
      <c r="AR11" s="15">
        <f t="shared" si="1"/>
        <v>98.02</v>
      </c>
      <c r="AS11" s="16">
        <f t="shared" si="2"/>
        <v>0.85655737704918034</v>
      </c>
      <c r="AT11" s="17">
        <f t="shared" si="3"/>
        <v>6.3556557377049181</v>
      </c>
      <c r="AU11" s="18">
        <f t="shared" si="4"/>
        <v>0.74350764852365703</v>
      </c>
      <c r="AV11" s="19">
        <f t="shared" si="19"/>
        <v>39.456559999999996</v>
      </c>
      <c r="AW11" s="19">
        <f t="shared" si="20"/>
        <v>94.393684210526317</v>
      </c>
      <c r="AX11" s="20">
        <v>0.86943999999999999</v>
      </c>
      <c r="AY11" s="19">
        <v>2.08</v>
      </c>
      <c r="AZ11" s="2" t="s">
        <v>305</v>
      </c>
      <c r="BA11" s="64">
        <v>50.1</v>
      </c>
      <c r="BB11" s="26" t="s">
        <v>305</v>
      </c>
      <c r="BC11" s="22">
        <v>0.55000000000000004</v>
      </c>
      <c r="BD11" s="22"/>
      <c r="BE11" s="19"/>
      <c r="BF11" s="19"/>
      <c r="BG11" s="19"/>
      <c r="BH11" s="19"/>
      <c r="BI11" s="23">
        <v>0.22</v>
      </c>
      <c r="BJ11" s="19">
        <v>39.5</v>
      </c>
      <c r="BK11" s="2">
        <v>60.5</v>
      </c>
      <c r="BL11" s="24">
        <f t="shared" si="5"/>
        <v>0.65289256198347112</v>
      </c>
      <c r="BM11" s="25">
        <v>0.81</v>
      </c>
      <c r="BN11" s="22">
        <f t="shared" si="6"/>
        <v>1.9377990430622012</v>
      </c>
      <c r="BO11" s="2" t="s">
        <v>305</v>
      </c>
      <c r="BP11" s="2">
        <v>35.799999999999997</v>
      </c>
      <c r="BQ11" s="26">
        <v>54.3</v>
      </c>
      <c r="BS11" s="22">
        <f t="shared" si="7"/>
        <v>41.3</v>
      </c>
      <c r="BT11" s="37">
        <v>90.5</v>
      </c>
      <c r="BU11" s="37">
        <v>7656</v>
      </c>
      <c r="BV11" s="22">
        <f t="shared" si="8"/>
        <v>9.5</v>
      </c>
      <c r="BW11" s="97">
        <f t="shared" si="9"/>
        <v>47.775199999999998</v>
      </c>
      <c r="BX11" s="37">
        <v>17.7</v>
      </c>
      <c r="BY11" s="13">
        <f t="shared" si="10"/>
        <v>8.6375999999999991</v>
      </c>
      <c r="BZ11" s="37">
        <v>23.6</v>
      </c>
      <c r="CA11" s="13">
        <f t="shared" si="11"/>
        <v>11.5168</v>
      </c>
      <c r="CB11" s="37">
        <v>56.6</v>
      </c>
      <c r="CC11" s="13">
        <f t="shared" si="12"/>
        <v>27.620799999999999</v>
      </c>
      <c r="CD11" s="13">
        <v>0.22</v>
      </c>
      <c r="CE11" s="54">
        <v>95</v>
      </c>
      <c r="CF11" s="54">
        <v>3731</v>
      </c>
      <c r="CG11" s="54">
        <v>86.7</v>
      </c>
      <c r="CH11" s="54">
        <v>2612</v>
      </c>
      <c r="CI11" s="54">
        <v>46.7</v>
      </c>
      <c r="CJ11" s="54">
        <v>64.900000000000006</v>
      </c>
      <c r="CK11" s="54">
        <v>2085</v>
      </c>
      <c r="CL11" s="19">
        <f t="shared" si="13"/>
        <v>0.74999999999999989</v>
      </c>
      <c r="CN11" s="84"/>
      <c r="DB11" s="56" t="s">
        <v>310</v>
      </c>
      <c r="DC11" s="67"/>
      <c r="DD11" s="74" t="s">
        <v>427</v>
      </c>
      <c r="DE11" s="84"/>
      <c r="DF11" s="84"/>
      <c r="DG11" s="84"/>
      <c r="DH11" s="84"/>
      <c r="DI11" s="3" t="s">
        <v>307</v>
      </c>
      <c r="DJ11" s="61" t="s">
        <v>324</v>
      </c>
      <c r="DK11" s="30">
        <v>2</v>
      </c>
      <c r="DL11" s="326" t="s">
        <v>311</v>
      </c>
      <c r="DM11" s="179" t="s">
        <v>613</v>
      </c>
      <c r="DN11" s="66"/>
      <c r="DO11" s="66"/>
      <c r="DP11" s="66"/>
      <c r="DQ11" s="66"/>
      <c r="DR11" s="298" t="s">
        <v>304</v>
      </c>
      <c r="DS11" s="178" t="s">
        <v>304</v>
      </c>
      <c r="DT11" s="178">
        <v>476</v>
      </c>
      <c r="DU11" s="178">
        <v>20.399999999999999</v>
      </c>
      <c r="DV11" s="178">
        <v>79.599999999999994</v>
      </c>
      <c r="DW11" s="178" t="s">
        <v>304</v>
      </c>
      <c r="DX11" s="178" t="s">
        <v>304</v>
      </c>
      <c r="DY11" s="178" t="s">
        <v>304</v>
      </c>
      <c r="DZ11" s="178" t="s">
        <v>304</v>
      </c>
      <c r="EA11" s="178">
        <v>0</v>
      </c>
      <c r="EB11" s="306" t="s">
        <v>379</v>
      </c>
      <c r="EC11" s="105"/>
      <c r="ED11" s="105"/>
      <c r="EE11" s="105"/>
      <c r="EF11" s="239" t="s">
        <v>544</v>
      </c>
      <c r="EG11" s="105"/>
      <c r="EH11" s="239">
        <v>172</v>
      </c>
      <c r="EI11" s="239">
        <v>82</v>
      </c>
      <c r="EJ11" s="240">
        <f>EI11/(EH11*EH11*0.01*0.01)</f>
        <v>27.717685235262298</v>
      </c>
      <c r="EK11" s="105">
        <v>1</v>
      </c>
      <c r="EL11" s="105" t="s">
        <v>836</v>
      </c>
      <c r="EM11" s="326">
        <v>2</v>
      </c>
      <c r="EN11" s="179" t="s">
        <v>546</v>
      </c>
      <c r="EO11" s="179">
        <v>1</v>
      </c>
      <c r="EP11" s="241" t="s">
        <v>614</v>
      </c>
      <c r="EQ11" s="268">
        <v>43801</v>
      </c>
      <c r="ER11" s="274">
        <v>12482</v>
      </c>
      <c r="ES11" s="273">
        <v>75</v>
      </c>
      <c r="ET11" s="273">
        <v>7376</v>
      </c>
      <c r="EU11" s="273">
        <v>4000</v>
      </c>
      <c r="EV11" s="273">
        <v>40560</v>
      </c>
      <c r="EW11" s="273">
        <v>2375</v>
      </c>
      <c r="EX11" s="247">
        <f t="shared" si="14"/>
        <v>321.10000000000002</v>
      </c>
      <c r="EY11" s="247">
        <f t="shared" si="15"/>
        <v>2889.9</v>
      </c>
      <c r="EZ11" s="248"/>
      <c r="FA11" s="248"/>
      <c r="FB11" s="248"/>
      <c r="FC11" s="248"/>
      <c r="FD11" s="249"/>
      <c r="FE11" s="249"/>
      <c r="FF11" s="249"/>
      <c r="FG11" s="250"/>
      <c r="FH11" s="251"/>
      <c r="FI11" s="251"/>
      <c r="FJ11" s="252"/>
      <c r="FK11" s="253"/>
      <c r="FL11" s="254"/>
      <c r="FM11" s="255"/>
      <c r="FN11" s="256">
        <f t="shared" si="16"/>
        <v>0.34100000000000003</v>
      </c>
      <c r="FO11" s="254"/>
      <c r="FP11" s="257">
        <f t="shared" si="17"/>
        <v>32.199023861171369</v>
      </c>
      <c r="FQ11" s="258">
        <f t="shared" si="18"/>
        <v>0.3211</v>
      </c>
      <c r="FR11" s="254"/>
      <c r="FS11" s="259" t="s">
        <v>304</v>
      </c>
      <c r="FT11" s="259" t="s">
        <v>528</v>
      </c>
      <c r="FU11" s="259" t="s">
        <v>869</v>
      </c>
      <c r="FV11" s="178">
        <v>0</v>
      </c>
      <c r="FW11" s="260" t="s">
        <v>544</v>
      </c>
      <c r="FX11" s="178">
        <v>1</v>
      </c>
      <c r="FY11" s="259" t="s">
        <v>551</v>
      </c>
      <c r="FZ11" s="178">
        <v>0</v>
      </c>
      <c r="GA11" s="277">
        <v>0</v>
      </c>
      <c r="GB11" s="277">
        <v>0</v>
      </c>
      <c r="GC11" s="277">
        <v>1</v>
      </c>
      <c r="GD11" s="278" t="s">
        <v>651</v>
      </c>
      <c r="GE11" s="262" t="s">
        <v>574</v>
      </c>
      <c r="GF11" s="259" t="s">
        <v>615</v>
      </c>
      <c r="GG11" s="60" t="s">
        <v>744</v>
      </c>
      <c r="GH11" s="188"/>
      <c r="GI11" s="213" t="s">
        <v>678</v>
      </c>
      <c r="GJ11" s="28">
        <v>8</v>
      </c>
      <c r="GK11" s="238">
        <v>0</v>
      </c>
      <c r="GL11" s="238">
        <v>0</v>
      </c>
      <c r="GM11" s="238">
        <v>127.01</v>
      </c>
      <c r="GN11" s="238">
        <v>0</v>
      </c>
      <c r="GO11" s="238">
        <v>0</v>
      </c>
      <c r="GP11" s="238">
        <v>0</v>
      </c>
      <c r="GQ11" s="238">
        <v>4622.6000000000004</v>
      </c>
      <c r="GR11" s="238">
        <v>0</v>
      </c>
      <c r="GS11" s="238">
        <v>346</v>
      </c>
      <c r="GT11" s="238">
        <v>121.95</v>
      </c>
      <c r="GU11" s="238">
        <v>0</v>
      </c>
      <c r="GV11" s="238">
        <v>0</v>
      </c>
      <c r="GW11" s="238">
        <v>175.5</v>
      </c>
    </row>
    <row r="12" spans="1:16359" ht="14.45" customHeight="1">
      <c r="A12" s="2">
        <v>86</v>
      </c>
      <c r="B12" s="2">
        <f>COUNTIFS($D$3:D12,D12,$F$3:F12,F12)</f>
        <v>1</v>
      </c>
      <c r="C12" s="47">
        <v>12494</v>
      </c>
      <c r="D12" s="70" t="s">
        <v>429</v>
      </c>
      <c r="E12" s="30" t="s">
        <v>322</v>
      </c>
      <c r="F12" s="6" t="s">
        <v>430</v>
      </c>
      <c r="G12" s="3">
        <f t="shared" si="0"/>
        <v>47</v>
      </c>
      <c r="H12" s="6" t="s">
        <v>428</v>
      </c>
      <c r="I12" s="72" t="s">
        <v>431</v>
      </c>
      <c r="J12" s="51" t="s">
        <v>323</v>
      </c>
      <c r="K12" s="6" t="s">
        <v>303</v>
      </c>
      <c r="L12" s="3">
        <v>19</v>
      </c>
      <c r="M12" s="6" t="s">
        <v>342</v>
      </c>
      <c r="N12" s="108" t="s">
        <v>304</v>
      </c>
      <c r="O12" s="3"/>
      <c r="P12" s="3" t="s">
        <v>432</v>
      </c>
      <c r="Q12" s="52"/>
      <c r="R12" s="52"/>
      <c r="S12" s="6"/>
      <c r="T12" s="77" t="s">
        <v>401</v>
      </c>
      <c r="U12" s="77"/>
      <c r="V12" s="78" t="s">
        <v>402</v>
      </c>
      <c r="W12" s="89"/>
      <c r="X12" s="78"/>
      <c r="Y12" s="207"/>
      <c r="Z12" s="86" t="s">
        <v>398</v>
      </c>
      <c r="AA12" s="26" t="s">
        <v>383</v>
      </c>
      <c r="AB12" s="84"/>
      <c r="AC12" s="91">
        <v>1771</v>
      </c>
      <c r="AD12" s="91">
        <v>34000</v>
      </c>
      <c r="AE12" s="92"/>
      <c r="AF12" s="92"/>
      <c r="AG12" s="92" t="s">
        <v>324</v>
      </c>
      <c r="AH12" s="34">
        <v>4000</v>
      </c>
      <c r="AI12"/>
      <c r="AJ12"/>
      <c r="AM12"/>
      <c r="AO12" s="94">
        <v>13.1</v>
      </c>
      <c r="AP12" s="14">
        <v>27.9</v>
      </c>
      <c r="AQ12" s="43">
        <v>57.1</v>
      </c>
      <c r="AR12" s="15">
        <f t="shared" si="1"/>
        <v>98.1</v>
      </c>
      <c r="AS12" s="16">
        <f t="shared" si="2"/>
        <v>0.46953405017921146</v>
      </c>
      <c r="AT12" s="17">
        <f t="shared" si="3"/>
        <v>26.810394265232976</v>
      </c>
      <c r="AU12" s="18">
        <f t="shared" si="4"/>
        <v>0.15411764705882353</v>
      </c>
      <c r="AV12" s="19">
        <f t="shared" si="19"/>
        <v>8.4685000000000006</v>
      </c>
      <c r="AW12" s="19">
        <f t="shared" si="20"/>
        <v>64.645038167938935</v>
      </c>
      <c r="AX12" s="20">
        <v>0.45850000000000002</v>
      </c>
      <c r="AY12" s="19">
        <v>3.5</v>
      </c>
      <c r="AZ12" s="2" t="s">
        <v>305</v>
      </c>
      <c r="BA12" s="64">
        <v>42.6</v>
      </c>
      <c r="BB12" s="26" t="s">
        <v>305</v>
      </c>
      <c r="BC12" s="22">
        <v>9.82</v>
      </c>
      <c r="BD12" s="22"/>
      <c r="BE12" s="19"/>
      <c r="BF12" s="19"/>
      <c r="BG12" s="19"/>
      <c r="BH12" s="19"/>
      <c r="BI12" s="23">
        <v>2.2200000000000002</v>
      </c>
      <c r="BJ12" s="19">
        <v>77.099999999999994</v>
      </c>
      <c r="BK12" s="2">
        <v>22.9</v>
      </c>
      <c r="BL12" s="44">
        <f t="shared" si="5"/>
        <v>3.3668122270742358</v>
      </c>
      <c r="BM12" s="25">
        <v>0.8</v>
      </c>
      <c r="BN12" s="22">
        <f t="shared" si="6"/>
        <v>6.106870229007634</v>
      </c>
      <c r="BO12" s="2" t="s">
        <v>305</v>
      </c>
      <c r="BP12" s="2">
        <v>70.5</v>
      </c>
      <c r="BQ12" s="26">
        <v>35.9</v>
      </c>
      <c r="BS12" s="22">
        <f t="shared" si="7"/>
        <v>33.099999999999994</v>
      </c>
      <c r="BT12" s="37">
        <v>92.9</v>
      </c>
      <c r="BU12" s="37">
        <v>8287</v>
      </c>
      <c r="BV12" s="22">
        <f t="shared" si="8"/>
        <v>7.0999999999999943</v>
      </c>
      <c r="BW12" s="22">
        <f t="shared" si="9"/>
        <v>27.648899999999998</v>
      </c>
      <c r="BX12" s="37">
        <v>11.7</v>
      </c>
      <c r="BY12" s="13">
        <f t="shared" si="10"/>
        <v>3.2642999999999995</v>
      </c>
      <c r="BZ12" s="37">
        <v>21.4</v>
      </c>
      <c r="CA12" s="13">
        <f t="shared" si="11"/>
        <v>5.9705999999999992</v>
      </c>
      <c r="CB12" s="37">
        <v>66</v>
      </c>
      <c r="CC12" s="13">
        <f t="shared" si="12"/>
        <v>18.413999999999998</v>
      </c>
      <c r="CD12" s="79">
        <v>3.78</v>
      </c>
      <c r="CE12" s="54">
        <v>99.8</v>
      </c>
      <c r="CF12" s="54">
        <v>13007</v>
      </c>
      <c r="CG12" s="54">
        <v>99.8</v>
      </c>
      <c r="CH12" s="54">
        <v>10009</v>
      </c>
      <c r="CI12" s="54">
        <v>99.1</v>
      </c>
      <c r="CJ12" s="54">
        <v>98.7</v>
      </c>
      <c r="CK12" s="54">
        <v>6655</v>
      </c>
      <c r="CL12" s="19">
        <f t="shared" si="13"/>
        <v>0.54672897196261683</v>
      </c>
      <c r="CN12" s="84"/>
      <c r="DB12" s="56" t="s">
        <v>343</v>
      </c>
      <c r="DC12" s="67"/>
      <c r="DD12" s="74" t="s">
        <v>433</v>
      </c>
      <c r="DE12" s="84"/>
      <c r="DF12" s="84"/>
      <c r="DG12" s="84"/>
      <c r="DH12" s="84"/>
      <c r="DI12" s="3" t="s">
        <v>307</v>
      </c>
      <c r="DJ12" s="61" t="s">
        <v>324</v>
      </c>
      <c r="DK12" s="30">
        <v>2</v>
      </c>
      <c r="DL12" s="179" t="s">
        <v>311</v>
      </c>
      <c r="DM12" s="179" t="s">
        <v>311</v>
      </c>
      <c r="DN12" s="66"/>
      <c r="DO12" s="66"/>
      <c r="DP12" s="66"/>
      <c r="DQ12" s="66"/>
      <c r="DR12" s="298" t="s">
        <v>304</v>
      </c>
      <c r="DS12" s="178" t="s">
        <v>304</v>
      </c>
      <c r="DT12" s="178">
        <v>2788</v>
      </c>
      <c r="DU12" s="178">
        <v>57.9</v>
      </c>
      <c r="DV12" s="178">
        <v>42.1</v>
      </c>
      <c r="DW12" s="178" t="s">
        <v>304</v>
      </c>
      <c r="DX12" s="178" t="s">
        <v>304</v>
      </c>
      <c r="DY12" s="178" t="s">
        <v>304</v>
      </c>
      <c r="DZ12" s="178" t="s">
        <v>304</v>
      </c>
      <c r="EA12" s="178">
        <v>0</v>
      </c>
      <c r="EB12" s="178" t="s">
        <v>379</v>
      </c>
      <c r="EC12" s="105"/>
      <c r="ED12" s="105"/>
      <c r="EE12" s="105"/>
      <c r="EF12" s="239">
        <v>8</v>
      </c>
      <c r="EG12" s="105"/>
      <c r="EH12" s="239" t="s">
        <v>544</v>
      </c>
      <c r="EI12" s="239" t="s">
        <v>544</v>
      </c>
      <c r="EJ12" s="240" t="s">
        <v>544</v>
      </c>
      <c r="EK12" s="105">
        <v>2</v>
      </c>
      <c r="EL12" s="105" t="s">
        <v>836</v>
      </c>
      <c r="EM12" s="179">
        <v>2</v>
      </c>
      <c r="EN12" s="179" t="s">
        <v>540</v>
      </c>
      <c r="EO12" s="179">
        <v>3</v>
      </c>
      <c r="EP12" s="241" t="s">
        <v>589</v>
      </c>
      <c r="EQ12" s="179">
        <v>2000</v>
      </c>
      <c r="ER12" s="274">
        <v>12494</v>
      </c>
      <c r="ES12" s="273">
        <v>75</v>
      </c>
      <c r="ET12" s="273">
        <v>17523</v>
      </c>
      <c r="EU12" s="273">
        <v>4000</v>
      </c>
      <c r="EV12" s="273">
        <v>40560</v>
      </c>
      <c r="EW12" s="273">
        <v>12633</v>
      </c>
      <c r="EX12" s="247">
        <f t="shared" si="14"/>
        <v>1707.9815999999998</v>
      </c>
      <c r="EY12" s="247">
        <f t="shared" si="15"/>
        <v>32451.650399999999</v>
      </c>
      <c r="EZ12" s="248"/>
      <c r="FA12" s="248"/>
      <c r="FB12" s="248"/>
      <c r="FC12" s="248"/>
      <c r="FD12" s="249"/>
      <c r="FE12" s="249"/>
      <c r="FF12" s="249"/>
      <c r="FG12" s="250"/>
      <c r="FH12" s="251"/>
      <c r="FI12" s="251"/>
      <c r="FJ12" s="252"/>
      <c r="FK12" s="253"/>
      <c r="FL12" s="254"/>
      <c r="FM12" s="255"/>
      <c r="FN12" s="256">
        <f t="shared" si="16"/>
        <v>1.7709999999999999</v>
      </c>
      <c r="FO12" s="254"/>
      <c r="FP12" s="257">
        <f t="shared" si="17"/>
        <v>72.093819551446671</v>
      </c>
      <c r="FQ12" s="258">
        <f t="shared" si="18"/>
        <v>1.7079815999999999</v>
      </c>
      <c r="FR12" s="254"/>
      <c r="FS12" s="259" t="s">
        <v>304</v>
      </c>
      <c r="FT12" s="259" t="s">
        <v>554</v>
      </c>
      <c r="FU12" s="259" t="s">
        <v>866</v>
      </c>
      <c r="FV12" s="178">
        <v>0</v>
      </c>
      <c r="FW12" s="260" t="s">
        <v>544</v>
      </c>
      <c r="FX12" s="178">
        <v>0</v>
      </c>
      <c r="FY12" s="259" t="s">
        <v>621</v>
      </c>
      <c r="FZ12" s="178">
        <v>0</v>
      </c>
      <c r="GA12" s="277">
        <v>0</v>
      </c>
      <c r="GB12" s="259">
        <v>0</v>
      </c>
      <c r="GC12" s="277">
        <v>1</v>
      </c>
      <c r="GD12" s="278" t="s">
        <v>622</v>
      </c>
      <c r="GE12" s="262" t="s">
        <v>574</v>
      </c>
      <c r="GF12" s="259" t="s">
        <v>567</v>
      </c>
      <c r="GG12" s="60" t="s">
        <v>744</v>
      </c>
      <c r="GH12" s="188" t="s">
        <v>673</v>
      </c>
      <c r="GI12" s="210" t="s">
        <v>681</v>
      </c>
      <c r="GJ12" s="28">
        <v>9</v>
      </c>
      <c r="GK12" s="238">
        <v>0</v>
      </c>
      <c r="GL12" s="238">
        <v>0</v>
      </c>
      <c r="GM12" s="238">
        <v>3426.62</v>
      </c>
      <c r="GN12" s="238">
        <v>0</v>
      </c>
      <c r="GO12" s="238">
        <v>4.45</v>
      </c>
      <c r="GP12" s="238">
        <v>0</v>
      </c>
      <c r="GQ12" s="238">
        <v>50714.2</v>
      </c>
      <c r="GR12" s="238">
        <v>0</v>
      </c>
      <c r="GS12" s="238">
        <v>1744.7</v>
      </c>
      <c r="GT12" s="238">
        <v>0</v>
      </c>
      <c r="GU12" s="238">
        <v>0</v>
      </c>
      <c r="GV12" s="238">
        <v>0</v>
      </c>
      <c r="GW12" s="238">
        <v>366.18</v>
      </c>
    </row>
    <row r="13" spans="1:16359" ht="14.45" customHeight="1">
      <c r="A13" s="2">
        <v>89</v>
      </c>
      <c r="B13" s="2">
        <f>COUNTIFS($D$3:D13,D13,$F$3:F13,F13)</f>
        <v>1</v>
      </c>
      <c r="C13" s="47">
        <v>12497</v>
      </c>
      <c r="D13" s="70" t="s">
        <v>434</v>
      </c>
      <c r="E13" s="30" t="s">
        <v>327</v>
      </c>
      <c r="F13" s="6" t="s">
        <v>435</v>
      </c>
      <c r="G13" s="3">
        <f t="shared" si="0"/>
        <v>45</v>
      </c>
      <c r="H13" s="6" t="s">
        <v>428</v>
      </c>
      <c r="I13" s="72" t="s">
        <v>309</v>
      </c>
      <c r="J13" s="51" t="s">
        <v>323</v>
      </c>
      <c r="K13" s="6" t="s">
        <v>303</v>
      </c>
      <c r="L13" s="3">
        <v>24</v>
      </c>
      <c r="M13" s="6" t="s">
        <v>385</v>
      </c>
      <c r="N13" s="108" t="s">
        <v>304</v>
      </c>
      <c r="O13" s="3"/>
      <c r="P13" s="3" t="s">
        <v>432</v>
      </c>
      <c r="Q13" s="52"/>
      <c r="R13" s="52"/>
      <c r="S13" s="6"/>
      <c r="T13" s="77" t="s">
        <v>401</v>
      </c>
      <c r="U13" s="77"/>
      <c r="V13" s="78" t="s">
        <v>402</v>
      </c>
      <c r="W13" s="89"/>
      <c r="X13" s="78"/>
      <c r="Y13" s="207"/>
      <c r="Z13" s="86"/>
      <c r="AA13" s="26" t="s">
        <v>383</v>
      </c>
      <c r="AB13" s="84"/>
      <c r="AC13" s="91">
        <v>212</v>
      </c>
      <c r="AD13" s="91">
        <v>5000</v>
      </c>
      <c r="AE13" s="92"/>
      <c r="AF13" s="92"/>
      <c r="AG13" s="92" t="s">
        <v>329</v>
      </c>
      <c r="AH13" s="34">
        <v>350</v>
      </c>
      <c r="AI13"/>
      <c r="AJ13"/>
      <c r="AM13"/>
      <c r="AO13" s="48">
        <v>43.9</v>
      </c>
      <c r="AP13" s="14">
        <v>43.2</v>
      </c>
      <c r="AQ13" s="43">
        <v>11.5</v>
      </c>
      <c r="AR13" s="15">
        <f t="shared" si="1"/>
        <v>98.6</v>
      </c>
      <c r="AS13" s="16">
        <f t="shared" si="2"/>
        <v>1.0162037037037035</v>
      </c>
      <c r="AT13" s="17">
        <f t="shared" si="3"/>
        <v>11.68634259259259</v>
      </c>
      <c r="AU13" s="18">
        <f t="shared" si="4"/>
        <v>0.80255941499085914</v>
      </c>
      <c r="AV13" s="19">
        <f t="shared" si="19"/>
        <v>38.960979999999992</v>
      </c>
      <c r="AW13" s="19">
        <f t="shared" si="20"/>
        <v>88.749384965831425</v>
      </c>
      <c r="AX13" s="20">
        <v>3.1520199999999998</v>
      </c>
      <c r="AY13" s="19">
        <v>7.18</v>
      </c>
      <c r="AZ13" s="2" t="s">
        <v>305</v>
      </c>
      <c r="BA13" s="64">
        <v>23</v>
      </c>
      <c r="BB13" s="26" t="s">
        <v>305</v>
      </c>
      <c r="BC13" s="22">
        <v>0.43</v>
      </c>
      <c r="BD13" s="22"/>
      <c r="BE13" s="19"/>
      <c r="BF13" s="19"/>
      <c r="BG13" s="19"/>
      <c r="BH13" s="19"/>
      <c r="BI13" s="23">
        <v>0.53</v>
      </c>
      <c r="BJ13" s="19">
        <v>37.799999999999997</v>
      </c>
      <c r="BK13" s="2">
        <v>62.2</v>
      </c>
      <c r="BL13" s="24">
        <f t="shared" si="5"/>
        <v>0.60771704180064301</v>
      </c>
      <c r="BM13" s="25">
        <v>0.82</v>
      </c>
      <c r="BN13" s="22">
        <f t="shared" si="6"/>
        <v>1.8678815489749432</v>
      </c>
      <c r="BO13" s="2" t="s">
        <v>305</v>
      </c>
      <c r="BP13" s="2">
        <v>63.4</v>
      </c>
      <c r="BQ13" s="26">
        <v>54.4</v>
      </c>
      <c r="BS13" s="22">
        <f t="shared" si="7"/>
        <v>77.599999999999994</v>
      </c>
      <c r="BT13" s="37">
        <v>85</v>
      </c>
      <c r="BU13" s="37">
        <v>11727</v>
      </c>
      <c r="BV13" s="22">
        <f t="shared" si="8"/>
        <v>15</v>
      </c>
      <c r="BW13" s="22">
        <f t="shared" si="9"/>
        <v>42.638400000000004</v>
      </c>
      <c r="BX13" s="37">
        <v>57</v>
      </c>
      <c r="BY13" s="13">
        <f t="shared" si="10"/>
        <v>24.624000000000002</v>
      </c>
      <c r="BZ13" s="37">
        <v>20.6</v>
      </c>
      <c r="CA13" s="13">
        <f t="shared" si="11"/>
        <v>8.8992000000000004</v>
      </c>
      <c r="CB13" s="37">
        <v>21.1</v>
      </c>
      <c r="CC13" s="13">
        <f t="shared" si="12"/>
        <v>9.1152000000000015</v>
      </c>
      <c r="CD13" s="13">
        <v>0.47</v>
      </c>
      <c r="CE13" s="54">
        <v>98.2</v>
      </c>
      <c r="CF13" s="54">
        <v>5732</v>
      </c>
      <c r="CG13" s="54">
        <v>95.7</v>
      </c>
      <c r="CH13" s="54">
        <v>3742</v>
      </c>
      <c r="CI13" s="54">
        <v>72.2</v>
      </c>
      <c r="CJ13" s="54">
        <v>91.4</v>
      </c>
      <c r="CK13" s="54">
        <v>4358</v>
      </c>
      <c r="CL13" s="19">
        <f t="shared" si="13"/>
        <v>2.7669902912621356</v>
      </c>
      <c r="CN13" s="84"/>
      <c r="DB13" s="56" t="s">
        <v>310</v>
      </c>
      <c r="DC13" s="67"/>
      <c r="DD13" s="74" t="s">
        <v>436</v>
      </c>
      <c r="DE13" s="84"/>
      <c r="DF13" s="84"/>
      <c r="DG13" s="84"/>
      <c r="DH13" s="84"/>
      <c r="DI13" s="3" t="s">
        <v>307</v>
      </c>
      <c r="DJ13" s="62" t="s">
        <v>329</v>
      </c>
      <c r="DK13" s="30">
        <v>2</v>
      </c>
      <c r="DL13" s="179" t="s">
        <v>316</v>
      </c>
      <c r="DM13" s="179" t="s">
        <v>311</v>
      </c>
      <c r="DN13" s="66"/>
      <c r="DO13" s="66"/>
      <c r="DP13" s="66"/>
      <c r="DQ13" s="66"/>
      <c r="DR13" s="298" t="s">
        <v>304</v>
      </c>
      <c r="DS13" s="178" t="s">
        <v>304</v>
      </c>
      <c r="DT13" s="178">
        <v>609</v>
      </c>
      <c r="DU13" s="178">
        <v>17.399999999999999</v>
      </c>
      <c r="DV13" s="178">
        <v>82.6</v>
      </c>
      <c r="DW13" s="178" t="s">
        <v>304</v>
      </c>
      <c r="DX13" s="178" t="s">
        <v>304</v>
      </c>
      <c r="DY13" s="178" t="s">
        <v>304</v>
      </c>
      <c r="DZ13" s="178" t="s">
        <v>304</v>
      </c>
      <c r="EA13" s="178">
        <v>0</v>
      </c>
      <c r="EB13" s="178" t="s">
        <v>379</v>
      </c>
      <c r="EC13" s="105"/>
      <c r="ED13" s="105"/>
      <c r="EE13" s="105"/>
      <c r="EF13" s="239">
        <v>35</v>
      </c>
      <c r="EG13" s="105"/>
      <c r="EH13" s="239" t="s">
        <v>544</v>
      </c>
      <c r="EI13" s="239" t="s">
        <v>544</v>
      </c>
      <c r="EJ13" s="240" t="s">
        <v>544</v>
      </c>
      <c r="EK13" s="105">
        <v>2</v>
      </c>
      <c r="EL13" s="105" t="s">
        <v>836</v>
      </c>
      <c r="EM13" s="179">
        <v>3</v>
      </c>
      <c r="EN13" s="179" t="s">
        <v>540</v>
      </c>
      <c r="EO13" s="179">
        <v>3</v>
      </c>
      <c r="EP13" s="241">
        <v>0</v>
      </c>
      <c r="EQ13" s="179">
        <v>0</v>
      </c>
      <c r="ER13" s="274">
        <v>12497</v>
      </c>
      <c r="ES13" s="273">
        <v>75</v>
      </c>
      <c r="ET13" s="273">
        <v>36216</v>
      </c>
      <c r="EU13" s="273">
        <v>8000</v>
      </c>
      <c r="EV13" s="273">
        <v>40560</v>
      </c>
      <c r="EW13" s="273">
        <v>3785</v>
      </c>
      <c r="EX13" s="247">
        <f t="shared" si="14"/>
        <v>255.86600000000001</v>
      </c>
      <c r="EY13" s="247">
        <f t="shared" si="15"/>
        <v>6140.7840000000006</v>
      </c>
      <c r="EZ13" s="248"/>
      <c r="FA13" s="248"/>
      <c r="FB13" s="248"/>
      <c r="FC13" s="248"/>
      <c r="FD13" s="249"/>
      <c r="FE13" s="249"/>
      <c r="FF13" s="249"/>
      <c r="FG13" s="250"/>
      <c r="FH13" s="251"/>
      <c r="FI13" s="251"/>
      <c r="FJ13" s="252"/>
      <c r="FK13" s="253"/>
      <c r="FL13" s="254"/>
      <c r="FM13" s="255"/>
      <c r="FN13" s="256">
        <f t="shared" si="16"/>
        <v>0.21199999999999999</v>
      </c>
      <c r="FO13" s="254"/>
      <c r="FP13" s="257">
        <f t="shared" si="17"/>
        <v>10.451181798100286</v>
      </c>
      <c r="FQ13" s="258">
        <f t="shared" si="18"/>
        <v>0.25586600000000004</v>
      </c>
      <c r="FR13" s="254"/>
      <c r="FS13" s="259" t="s">
        <v>554</v>
      </c>
      <c r="FT13" s="259" t="s">
        <v>304</v>
      </c>
      <c r="FU13" s="259" t="s">
        <v>866</v>
      </c>
      <c r="FV13" s="178">
        <v>0</v>
      </c>
      <c r="FW13" s="260" t="s">
        <v>544</v>
      </c>
      <c r="FX13" s="178">
        <v>1</v>
      </c>
      <c r="FY13" s="259" t="s">
        <v>551</v>
      </c>
      <c r="FZ13" s="178">
        <v>0</v>
      </c>
      <c r="GA13" s="277">
        <v>0</v>
      </c>
      <c r="GB13" s="277">
        <v>0</v>
      </c>
      <c r="GC13" s="277">
        <v>1</v>
      </c>
      <c r="GD13" s="278" t="s">
        <v>635</v>
      </c>
      <c r="GE13" s="262" t="s">
        <v>574</v>
      </c>
      <c r="GF13" s="259" t="s">
        <v>567</v>
      </c>
      <c r="GG13" s="60" t="s">
        <v>744</v>
      </c>
      <c r="GH13" s="188"/>
      <c r="GI13" s="213" t="s">
        <v>678</v>
      </c>
      <c r="GJ13" s="28">
        <v>8</v>
      </c>
      <c r="GK13" s="238">
        <v>0</v>
      </c>
      <c r="GL13" s="238">
        <v>0</v>
      </c>
      <c r="GM13" s="238">
        <v>593.88</v>
      </c>
      <c r="GN13" s="238">
        <v>0</v>
      </c>
      <c r="GO13" s="238">
        <v>0</v>
      </c>
      <c r="GP13" s="238">
        <v>0</v>
      </c>
      <c r="GQ13" s="238">
        <v>32377.3</v>
      </c>
      <c r="GR13" s="238">
        <v>0</v>
      </c>
      <c r="GS13" s="238">
        <v>2271.6999999999998</v>
      </c>
      <c r="GT13" s="238">
        <v>0</v>
      </c>
      <c r="GU13" s="238">
        <v>0</v>
      </c>
      <c r="GV13" s="238">
        <v>0</v>
      </c>
      <c r="GW13" s="238">
        <v>117.12</v>
      </c>
    </row>
    <row r="14" spans="1:16359" ht="14.25" customHeight="1">
      <c r="A14" s="2">
        <v>91</v>
      </c>
      <c r="B14" s="2">
        <f>COUNTIFS($D$3:D14,D14,$F$3:F14,F14)</f>
        <v>1</v>
      </c>
      <c r="C14" s="47">
        <v>12500</v>
      </c>
      <c r="D14" s="70" t="s">
        <v>373</v>
      </c>
      <c r="E14" s="30" t="s">
        <v>381</v>
      </c>
      <c r="F14" s="6" t="s">
        <v>437</v>
      </c>
      <c r="G14" s="3">
        <f t="shared" si="0"/>
        <v>73</v>
      </c>
      <c r="H14" s="6" t="s">
        <v>428</v>
      </c>
      <c r="I14" s="72" t="s">
        <v>438</v>
      </c>
      <c r="J14" s="51" t="s">
        <v>323</v>
      </c>
      <c r="K14" s="6" t="s">
        <v>303</v>
      </c>
      <c r="L14" s="3">
        <v>11</v>
      </c>
      <c r="M14" s="6">
        <v>2</v>
      </c>
      <c r="N14" s="108" t="s">
        <v>304</v>
      </c>
      <c r="O14" s="3"/>
      <c r="P14" s="3" t="s">
        <v>432</v>
      </c>
      <c r="Q14" s="52"/>
      <c r="R14" s="52"/>
      <c r="S14" s="6"/>
      <c r="T14" s="77" t="s">
        <v>401</v>
      </c>
      <c r="U14" s="77"/>
      <c r="V14" s="78" t="s">
        <v>402</v>
      </c>
      <c r="W14" s="89"/>
      <c r="X14" s="78"/>
      <c r="Y14" s="207"/>
      <c r="Z14" s="86" t="s">
        <v>398</v>
      </c>
      <c r="AA14" s="26" t="s">
        <v>383</v>
      </c>
      <c r="AB14" s="84"/>
      <c r="AC14" s="91">
        <v>2140</v>
      </c>
      <c r="AD14" s="91">
        <v>23000</v>
      </c>
      <c r="AE14" s="92"/>
      <c r="AF14" s="92"/>
      <c r="AG14" s="92" t="s">
        <v>324</v>
      </c>
      <c r="AH14" s="34">
        <v>1500</v>
      </c>
      <c r="AI14"/>
      <c r="AJ14"/>
      <c r="AM14"/>
      <c r="AO14" s="94">
        <v>1.64</v>
      </c>
      <c r="AP14" s="14">
        <v>38.299999999999997</v>
      </c>
      <c r="AQ14" s="43">
        <v>59.4</v>
      </c>
      <c r="AR14" s="15">
        <f t="shared" si="1"/>
        <v>99.34</v>
      </c>
      <c r="AS14" s="16">
        <f t="shared" si="2"/>
        <v>4.2819843342036555E-2</v>
      </c>
      <c r="AT14" s="17">
        <f t="shared" si="3"/>
        <v>2.5434986945169715</v>
      </c>
      <c r="AU14" s="18">
        <f t="shared" si="4"/>
        <v>1.678607983623337E-2</v>
      </c>
      <c r="AV14" s="19">
        <f t="shared" si="19"/>
        <v>1.004</v>
      </c>
      <c r="AW14" s="19">
        <f t="shared" si="20"/>
        <v>61.219512195121951</v>
      </c>
      <c r="AX14" s="20">
        <v>0.56579999999999997</v>
      </c>
      <c r="AY14" s="19">
        <v>34.5</v>
      </c>
      <c r="AZ14" s="2" t="s">
        <v>305</v>
      </c>
      <c r="BA14" s="64">
        <v>23.6</v>
      </c>
      <c r="BB14" s="26" t="s">
        <v>305</v>
      </c>
      <c r="BC14" s="22">
        <v>0.95</v>
      </c>
      <c r="BD14" s="22"/>
      <c r="BE14" s="19"/>
      <c r="BF14" s="19"/>
      <c r="BG14" s="19"/>
      <c r="BH14" s="19"/>
      <c r="BI14" s="23">
        <v>0.52</v>
      </c>
      <c r="BJ14" s="19">
        <v>45</v>
      </c>
      <c r="BK14" s="2">
        <v>55</v>
      </c>
      <c r="BL14" s="24">
        <f t="shared" si="5"/>
        <v>0.81818181818181823</v>
      </c>
      <c r="BM14" s="25">
        <v>2.3700000000000001E-3</v>
      </c>
      <c r="BN14" s="22">
        <f t="shared" si="6"/>
        <v>0.14451219512195124</v>
      </c>
      <c r="BO14" s="2" t="s">
        <v>305</v>
      </c>
      <c r="BP14" s="2">
        <v>51.4</v>
      </c>
      <c r="BQ14" s="26">
        <v>43.3</v>
      </c>
      <c r="BS14" s="22">
        <f t="shared" si="7"/>
        <v>95.6</v>
      </c>
      <c r="BT14" s="37">
        <v>98.1</v>
      </c>
      <c r="BU14" s="37">
        <v>14036</v>
      </c>
      <c r="BV14" s="22">
        <f t="shared" si="8"/>
        <v>1.9000000000000057</v>
      </c>
      <c r="BW14" s="97">
        <f t="shared" si="9"/>
        <v>38.188929999999992</v>
      </c>
      <c r="BX14" s="37">
        <v>61.3</v>
      </c>
      <c r="BY14" s="13">
        <f t="shared" si="10"/>
        <v>23.477899999999995</v>
      </c>
      <c r="BZ14" s="37">
        <v>34.299999999999997</v>
      </c>
      <c r="CA14" s="13">
        <f t="shared" si="11"/>
        <v>13.136899999999999</v>
      </c>
      <c r="CB14" s="37">
        <v>4.1100000000000003</v>
      </c>
      <c r="CC14" s="13">
        <f t="shared" si="12"/>
        <v>1.57413</v>
      </c>
      <c r="CD14" s="13">
        <v>2.1000000000000001E-2</v>
      </c>
      <c r="CE14" s="54">
        <v>99.7</v>
      </c>
      <c r="CF14" s="54">
        <v>6987</v>
      </c>
      <c r="CG14" s="54">
        <v>98.1</v>
      </c>
      <c r="CH14" s="54">
        <v>5232</v>
      </c>
      <c r="CI14" s="54">
        <v>76.7</v>
      </c>
      <c r="CJ14" s="54">
        <v>98.1</v>
      </c>
      <c r="CK14" s="54">
        <v>6300</v>
      </c>
      <c r="CL14" s="19">
        <f t="shared" si="13"/>
        <v>1.7871720116618077</v>
      </c>
      <c r="CN14" s="84"/>
      <c r="DB14" s="56" t="s">
        <v>343</v>
      </c>
      <c r="DC14" s="67"/>
      <c r="DD14" s="74" t="s">
        <v>439</v>
      </c>
      <c r="DE14" s="84"/>
      <c r="DF14" s="84"/>
      <c r="DG14" s="84"/>
      <c r="DH14" s="84"/>
      <c r="DI14" s="3" t="s">
        <v>307</v>
      </c>
      <c r="DJ14" s="61" t="s">
        <v>324</v>
      </c>
      <c r="DK14" s="30">
        <v>2</v>
      </c>
      <c r="DL14" s="179" t="s">
        <v>311</v>
      </c>
      <c r="DM14" s="179" t="s">
        <v>645</v>
      </c>
      <c r="DN14" s="66"/>
      <c r="DO14" s="66"/>
      <c r="DP14" s="66"/>
      <c r="DQ14" s="66"/>
      <c r="DR14" s="298" t="s">
        <v>304</v>
      </c>
      <c r="DS14" s="178" t="s">
        <v>304</v>
      </c>
      <c r="DT14" s="178">
        <v>2927</v>
      </c>
      <c r="DU14" s="178">
        <v>45.3</v>
      </c>
      <c r="DV14" s="178">
        <v>54.7</v>
      </c>
      <c r="DW14" s="178" t="s">
        <v>304</v>
      </c>
      <c r="DX14" s="178" t="s">
        <v>304</v>
      </c>
      <c r="DY14" s="178" t="s">
        <v>304</v>
      </c>
      <c r="DZ14" s="178" t="s">
        <v>304</v>
      </c>
      <c r="EA14" s="178">
        <v>0</v>
      </c>
      <c r="EB14" s="178" t="s">
        <v>379</v>
      </c>
      <c r="EC14" s="105"/>
      <c r="ED14" s="105"/>
      <c r="EE14" s="105"/>
      <c r="EF14" s="239">
        <v>15</v>
      </c>
      <c r="EG14" s="105"/>
      <c r="EH14" s="239">
        <v>176</v>
      </c>
      <c r="EI14" s="239">
        <v>65</v>
      </c>
      <c r="EJ14" s="240">
        <f>EI14/(EH14*EH14*0.01*0.01)</f>
        <v>20.983987603305785</v>
      </c>
      <c r="EK14" s="105">
        <v>2</v>
      </c>
      <c r="EL14" s="105" t="s">
        <v>836</v>
      </c>
      <c r="EM14" s="179">
        <v>2</v>
      </c>
      <c r="EN14" s="179" t="s">
        <v>540</v>
      </c>
      <c r="EO14" s="179">
        <v>1</v>
      </c>
      <c r="EP14" s="241">
        <v>0</v>
      </c>
      <c r="EQ14" s="179">
        <v>0</v>
      </c>
      <c r="ER14" s="274">
        <v>12500</v>
      </c>
      <c r="ES14" s="273">
        <v>75</v>
      </c>
      <c r="ET14" s="273">
        <v>19648</v>
      </c>
      <c r="EU14" s="273">
        <v>4000</v>
      </c>
      <c r="EV14" s="273">
        <v>40560</v>
      </c>
      <c r="EW14" s="273">
        <v>16114</v>
      </c>
      <c r="EX14" s="247">
        <f t="shared" si="14"/>
        <v>2178.6128000000003</v>
      </c>
      <c r="EY14" s="247">
        <f t="shared" si="15"/>
        <v>23964.740800000003</v>
      </c>
      <c r="EZ14" s="248"/>
      <c r="FA14" s="248"/>
      <c r="FB14" s="248"/>
      <c r="FC14" s="248"/>
      <c r="FD14" s="249"/>
      <c r="FE14" s="249"/>
      <c r="FF14" s="249"/>
      <c r="FG14" s="250"/>
      <c r="FH14" s="251"/>
      <c r="FI14" s="251"/>
      <c r="FJ14" s="252"/>
      <c r="FK14" s="253"/>
      <c r="FL14" s="254"/>
      <c r="FM14" s="255"/>
      <c r="FN14" s="256">
        <f t="shared" si="16"/>
        <v>2.14</v>
      </c>
      <c r="FO14" s="254"/>
      <c r="FP14" s="257">
        <f t="shared" si="17"/>
        <v>82.013436482084686</v>
      </c>
      <c r="FQ14" s="258">
        <f t="shared" si="18"/>
        <v>2.1786128000000002</v>
      </c>
      <c r="FR14" s="254"/>
      <c r="FS14" s="262" t="s">
        <v>304</v>
      </c>
      <c r="FT14" s="262" t="s">
        <v>528</v>
      </c>
      <c r="FU14" s="259" t="s">
        <v>630</v>
      </c>
      <c r="FV14" s="178">
        <v>1</v>
      </c>
      <c r="FW14" s="178">
        <v>4</v>
      </c>
      <c r="FX14" s="178">
        <v>1</v>
      </c>
      <c r="FY14" s="262" t="s">
        <v>542</v>
      </c>
      <c r="FZ14" s="178">
        <v>1</v>
      </c>
      <c r="GA14" s="262" t="s">
        <v>745</v>
      </c>
      <c r="GB14" s="262" t="s">
        <v>543</v>
      </c>
      <c r="GC14" s="277">
        <v>1</v>
      </c>
      <c r="GD14" s="283" t="s">
        <v>579</v>
      </c>
      <c r="GE14" s="259" t="s">
        <v>865</v>
      </c>
      <c r="GF14" s="262" t="s">
        <v>567</v>
      </c>
      <c r="GG14" s="60" t="s">
        <v>744</v>
      </c>
      <c r="GH14" s="188" t="s">
        <v>673</v>
      </c>
      <c r="GI14" s="210" t="s">
        <v>681</v>
      </c>
      <c r="GJ14" s="28">
        <v>9</v>
      </c>
      <c r="GK14" s="238">
        <v>0</v>
      </c>
      <c r="GL14" s="238">
        <v>0</v>
      </c>
      <c r="GM14" s="238">
        <v>39936.5</v>
      </c>
      <c r="GN14" s="238">
        <v>0</v>
      </c>
      <c r="GO14" s="238">
        <v>19.21</v>
      </c>
      <c r="GP14" s="238">
        <v>0</v>
      </c>
      <c r="GQ14" s="238">
        <v>296045.59999999998</v>
      </c>
      <c r="GR14" s="238">
        <v>77.099999999999994</v>
      </c>
      <c r="GS14" s="238">
        <v>1490.2</v>
      </c>
      <c r="GT14" s="238">
        <v>0</v>
      </c>
      <c r="GU14" s="238">
        <v>0</v>
      </c>
      <c r="GV14" s="238">
        <v>0</v>
      </c>
      <c r="GW14" s="238">
        <v>708.46</v>
      </c>
    </row>
    <row r="15" spans="1:16359" ht="14.45" customHeight="1">
      <c r="A15" s="2">
        <v>97</v>
      </c>
      <c r="B15" s="2">
        <f>COUNTIFS($D$3:D15,D15,$F$3:F15,F15)</f>
        <v>1</v>
      </c>
      <c r="C15" s="47">
        <v>12524</v>
      </c>
      <c r="D15" s="70" t="s">
        <v>353</v>
      </c>
      <c r="E15" s="30" t="s">
        <v>350</v>
      </c>
      <c r="F15" s="6">
        <v>6107230591</v>
      </c>
      <c r="G15" s="3">
        <f t="shared" si="0"/>
        <v>59</v>
      </c>
      <c r="H15" s="6" t="s">
        <v>440</v>
      </c>
      <c r="I15" s="72" t="s">
        <v>311</v>
      </c>
      <c r="J15" s="51" t="s">
        <v>323</v>
      </c>
      <c r="K15" s="6" t="s">
        <v>303</v>
      </c>
      <c r="L15" s="3">
        <v>42</v>
      </c>
      <c r="M15" s="6">
        <v>2</v>
      </c>
      <c r="N15" s="108" t="s">
        <v>304</v>
      </c>
      <c r="O15" s="3"/>
      <c r="P15" s="3" t="s">
        <v>432</v>
      </c>
      <c r="Q15" s="52"/>
      <c r="R15" s="52"/>
      <c r="S15" s="6"/>
      <c r="T15" s="77" t="s">
        <v>401</v>
      </c>
      <c r="U15" s="77"/>
      <c r="V15" s="78" t="s">
        <v>402</v>
      </c>
      <c r="W15" s="89"/>
      <c r="X15" s="78"/>
      <c r="Y15" s="206"/>
      <c r="Z15" s="86" t="s">
        <v>398</v>
      </c>
      <c r="AA15" s="26" t="s">
        <v>380</v>
      </c>
      <c r="AB15" s="84"/>
      <c r="AC15" s="91">
        <v>317</v>
      </c>
      <c r="AD15" s="91">
        <v>13000</v>
      </c>
      <c r="AE15" s="92"/>
      <c r="AF15" s="92"/>
      <c r="AG15" s="92" t="s">
        <v>324</v>
      </c>
      <c r="AH15" s="91">
        <v>1000</v>
      </c>
      <c r="AI15"/>
      <c r="AJ15"/>
      <c r="AM15"/>
      <c r="AO15" s="94">
        <v>32.700000000000003</v>
      </c>
      <c r="AP15" s="14">
        <v>58</v>
      </c>
      <c r="AQ15" s="43">
        <v>8.2899999999999991</v>
      </c>
      <c r="AR15" s="15">
        <f t="shared" si="1"/>
        <v>98.990000000000009</v>
      </c>
      <c r="AS15" s="16">
        <f t="shared" si="2"/>
        <v>0.56379310344827593</v>
      </c>
      <c r="AT15" s="17">
        <f t="shared" si="3"/>
        <v>4.6738448275862075</v>
      </c>
      <c r="AU15" s="18">
        <f t="shared" si="4"/>
        <v>0.49328707195655463</v>
      </c>
      <c r="AV15" s="19">
        <f t="shared" si="19"/>
        <v>28.360410000000002</v>
      </c>
      <c r="AW15" s="19">
        <f t="shared" si="20"/>
        <v>86.729082568807343</v>
      </c>
      <c r="AX15" s="20">
        <v>2.9985900000000005</v>
      </c>
      <c r="AY15" s="19">
        <v>9.17</v>
      </c>
      <c r="AZ15" s="2" t="s">
        <v>305</v>
      </c>
      <c r="BA15" s="64">
        <v>50</v>
      </c>
      <c r="BB15" s="26" t="s">
        <v>305</v>
      </c>
      <c r="BC15" s="22">
        <v>0.23</v>
      </c>
      <c r="BD15" s="22"/>
      <c r="BE15" s="19"/>
      <c r="BF15" s="19"/>
      <c r="BG15" s="19"/>
      <c r="BH15" s="19"/>
      <c r="BI15" s="23">
        <v>0.33</v>
      </c>
      <c r="BJ15" s="19">
        <v>38.5</v>
      </c>
      <c r="BK15" s="2">
        <v>61.5</v>
      </c>
      <c r="BL15" s="24">
        <f t="shared" si="5"/>
        <v>0.62601626016260159</v>
      </c>
      <c r="BM15" s="25">
        <v>0.31</v>
      </c>
      <c r="BN15" s="22">
        <f t="shared" si="6"/>
        <v>0.94801223241590205</v>
      </c>
      <c r="BO15" s="2" t="s">
        <v>305</v>
      </c>
      <c r="BP15" s="2">
        <v>30</v>
      </c>
      <c r="BQ15" s="26">
        <v>64.900000000000006</v>
      </c>
      <c r="BS15" s="22">
        <f t="shared" si="7"/>
        <v>56</v>
      </c>
      <c r="BT15" s="37">
        <v>93.4</v>
      </c>
      <c r="BU15" s="37">
        <v>8186</v>
      </c>
      <c r="BV15" s="22">
        <f t="shared" si="8"/>
        <v>6.5999999999999943</v>
      </c>
      <c r="BW15" s="97">
        <f t="shared" si="9"/>
        <v>57.013999999999996</v>
      </c>
      <c r="BX15" s="37">
        <v>33</v>
      </c>
      <c r="BY15" s="13">
        <f t="shared" si="10"/>
        <v>19.14</v>
      </c>
      <c r="BZ15" s="37">
        <v>23</v>
      </c>
      <c r="CA15" s="13">
        <f t="shared" si="11"/>
        <v>13.34</v>
      </c>
      <c r="CB15" s="37">
        <v>42.3</v>
      </c>
      <c r="CC15" s="13">
        <f t="shared" si="12"/>
        <v>24.533999999999995</v>
      </c>
      <c r="CD15" s="13">
        <v>0.36</v>
      </c>
      <c r="CE15" s="54">
        <v>98.2</v>
      </c>
      <c r="CF15" s="54">
        <v>5264</v>
      </c>
      <c r="CG15" s="54">
        <v>90.5</v>
      </c>
      <c r="CH15" s="54">
        <v>3343</v>
      </c>
      <c r="CI15" s="54">
        <v>41</v>
      </c>
      <c r="CJ15" s="54">
        <v>72.2</v>
      </c>
      <c r="CK15" s="54">
        <v>3893</v>
      </c>
      <c r="CL15" s="19">
        <f t="shared" si="13"/>
        <v>1.4347826086956521</v>
      </c>
      <c r="CZ15" s="46">
        <v>3</v>
      </c>
      <c r="DB15" s="56" t="s">
        <v>310</v>
      </c>
      <c r="DC15" s="67"/>
      <c r="DD15" s="74" t="s">
        <v>441</v>
      </c>
      <c r="DE15" s="84"/>
      <c r="DF15" s="84"/>
      <c r="DG15" s="84"/>
      <c r="DH15" s="84"/>
      <c r="DI15" s="3" t="s">
        <v>307</v>
      </c>
      <c r="DJ15" s="61" t="s">
        <v>324</v>
      </c>
      <c r="DK15" s="30">
        <v>2</v>
      </c>
      <c r="DL15" s="179" t="s">
        <v>316</v>
      </c>
      <c r="DM15" s="179" t="s">
        <v>311</v>
      </c>
      <c r="DN15" s="66"/>
      <c r="DO15" s="66"/>
      <c r="DP15" s="66"/>
      <c r="DQ15" s="66"/>
      <c r="DR15" s="298" t="s">
        <v>304</v>
      </c>
      <c r="DS15" s="178" t="s">
        <v>304</v>
      </c>
      <c r="DT15" s="178">
        <v>328</v>
      </c>
      <c r="DU15" s="178">
        <v>3</v>
      </c>
      <c r="DV15" s="178">
        <v>97</v>
      </c>
      <c r="DW15" s="178" t="s">
        <v>304</v>
      </c>
      <c r="DX15" s="178" t="s">
        <v>304</v>
      </c>
      <c r="DY15" s="178" t="s">
        <v>304</v>
      </c>
      <c r="DZ15" s="178" t="s">
        <v>304</v>
      </c>
      <c r="EA15" s="178">
        <v>0</v>
      </c>
      <c r="EB15" s="178" t="s">
        <v>379</v>
      </c>
      <c r="EC15" s="105"/>
      <c r="ED15" s="105"/>
      <c r="EE15" s="105"/>
      <c r="EF15" s="239">
        <v>20</v>
      </c>
      <c r="EG15" s="66">
        <v>3</v>
      </c>
      <c r="EH15" s="239">
        <v>190</v>
      </c>
      <c r="EI15" s="239">
        <v>117</v>
      </c>
      <c r="EJ15" s="240">
        <f>EI15/(EH15*EH15*0.01*0.01)</f>
        <v>32.409972299168977</v>
      </c>
      <c r="EK15" s="105">
        <v>1</v>
      </c>
      <c r="EL15" s="105" t="s">
        <v>836</v>
      </c>
      <c r="EM15" s="179">
        <v>2</v>
      </c>
      <c r="EN15" s="179" t="s">
        <v>540</v>
      </c>
      <c r="EO15" s="179">
        <v>1</v>
      </c>
      <c r="EP15" s="241">
        <v>0</v>
      </c>
      <c r="EQ15" s="179">
        <v>0</v>
      </c>
      <c r="ER15" s="274">
        <v>12524</v>
      </c>
      <c r="ES15" s="273">
        <v>75</v>
      </c>
      <c r="ET15" s="273">
        <v>4203</v>
      </c>
      <c r="EU15" s="273">
        <v>4000</v>
      </c>
      <c r="EV15" s="273">
        <v>40560</v>
      </c>
      <c r="EW15" s="273">
        <v>2321</v>
      </c>
      <c r="EX15" s="247">
        <f t="shared" si="14"/>
        <v>313.79920000000004</v>
      </c>
      <c r="EY15" s="247">
        <f t="shared" si="15"/>
        <v>13179.566400000002</v>
      </c>
      <c r="EZ15" s="248"/>
      <c r="FA15" s="248"/>
      <c r="FB15" s="248"/>
      <c r="FC15" s="248"/>
      <c r="FD15" s="249"/>
      <c r="FE15" s="249"/>
      <c r="FF15" s="249"/>
      <c r="FG15" s="250"/>
      <c r="FH15" s="251"/>
      <c r="FI15" s="251"/>
      <c r="FJ15" s="252"/>
      <c r="FK15" s="253"/>
      <c r="FL15" s="254"/>
      <c r="FM15" s="255"/>
      <c r="FN15" s="256">
        <f t="shared" si="16"/>
        <v>0.317</v>
      </c>
      <c r="FO15" s="254"/>
      <c r="FP15" s="257">
        <f t="shared" si="17"/>
        <v>55.222460147513679</v>
      </c>
      <c r="FQ15" s="258">
        <f t="shared" si="18"/>
        <v>0.31379920000000006</v>
      </c>
      <c r="FR15" s="254"/>
      <c r="FS15" s="259" t="s">
        <v>570</v>
      </c>
      <c r="FT15" s="259" t="s">
        <v>554</v>
      </c>
      <c r="FU15" s="259" t="s">
        <v>630</v>
      </c>
      <c r="FV15" s="178">
        <v>0</v>
      </c>
      <c r="FW15" s="260" t="s">
        <v>544</v>
      </c>
      <c r="FX15" s="178">
        <v>1</v>
      </c>
      <c r="FY15" s="259" t="s">
        <v>551</v>
      </c>
      <c r="FZ15" s="178">
        <v>0</v>
      </c>
      <c r="GA15" s="277">
        <v>0</v>
      </c>
      <c r="GB15" s="277">
        <v>0</v>
      </c>
      <c r="GC15" s="277">
        <v>1</v>
      </c>
      <c r="GD15" s="278" t="s">
        <v>625</v>
      </c>
      <c r="GE15" s="262" t="s">
        <v>549</v>
      </c>
      <c r="GF15" s="259" t="s">
        <v>567</v>
      </c>
      <c r="GG15" s="60" t="s">
        <v>744</v>
      </c>
      <c r="GH15" s="188" t="s">
        <v>673</v>
      </c>
      <c r="GI15" s="212" t="s">
        <v>683</v>
      </c>
      <c r="GJ15" s="28">
        <v>6</v>
      </c>
      <c r="GK15" s="238">
        <v>0</v>
      </c>
      <c r="GL15" s="238">
        <v>0</v>
      </c>
      <c r="GM15" s="238">
        <v>447.43</v>
      </c>
      <c r="GN15" s="238">
        <v>0</v>
      </c>
      <c r="GO15" s="238">
        <v>0</v>
      </c>
      <c r="GP15" s="238">
        <v>0</v>
      </c>
      <c r="GQ15" s="238">
        <v>0</v>
      </c>
      <c r="GR15" s="238">
        <v>0</v>
      </c>
      <c r="GS15" s="238">
        <v>263.2</v>
      </c>
      <c r="GT15" s="238">
        <v>187.68</v>
      </c>
      <c r="GU15" s="238">
        <v>0</v>
      </c>
      <c r="GV15" s="238">
        <v>0</v>
      </c>
      <c r="GW15" s="238">
        <v>168.64</v>
      </c>
    </row>
    <row r="16" spans="1:16359" ht="14.45" customHeight="1">
      <c r="A16" s="2">
        <v>102</v>
      </c>
      <c r="B16" s="2">
        <f>COUNTIFS($D$3:D16,D16,$F$3:F16,F16)</f>
        <v>1</v>
      </c>
      <c r="C16" s="47">
        <v>12545</v>
      </c>
      <c r="D16" s="70" t="s">
        <v>442</v>
      </c>
      <c r="E16" s="30" t="s">
        <v>384</v>
      </c>
      <c r="F16" s="6">
        <v>506014268</v>
      </c>
      <c r="G16" s="3">
        <f t="shared" si="0"/>
        <v>70</v>
      </c>
      <c r="H16" s="6" t="s">
        <v>443</v>
      </c>
      <c r="I16" s="72" t="s">
        <v>316</v>
      </c>
      <c r="J16" s="51" t="s">
        <v>323</v>
      </c>
      <c r="K16" s="6" t="s">
        <v>303</v>
      </c>
      <c r="L16" s="3">
        <v>3.5</v>
      </c>
      <c r="M16" s="6" t="s">
        <v>366</v>
      </c>
      <c r="N16" s="108" t="s">
        <v>304</v>
      </c>
      <c r="O16" s="3"/>
      <c r="P16" s="3" t="s">
        <v>444</v>
      </c>
      <c r="Q16" s="52"/>
      <c r="R16" s="52"/>
      <c r="S16" s="6"/>
      <c r="T16" s="77" t="s">
        <v>401</v>
      </c>
      <c r="U16" s="77"/>
      <c r="V16" s="78" t="s">
        <v>402</v>
      </c>
      <c r="W16" s="89"/>
      <c r="X16" s="78"/>
      <c r="Y16" s="207"/>
      <c r="Z16" s="86"/>
      <c r="AA16" s="26" t="s">
        <v>382</v>
      </c>
      <c r="AB16" s="84"/>
      <c r="AC16" s="91">
        <v>400</v>
      </c>
      <c r="AD16" s="91">
        <v>1400</v>
      </c>
      <c r="AE16" s="92"/>
      <c r="AF16" s="92"/>
      <c r="AG16" s="92" t="s">
        <v>324</v>
      </c>
      <c r="AH16" s="34">
        <v>150</v>
      </c>
      <c r="AI16"/>
      <c r="AJ16"/>
      <c r="AM16"/>
      <c r="AO16" s="48">
        <v>42.9</v>
      </c>
      <c r="AP16" s="14">
        <v>54.6</v>
      </c>
      <c r="AQ16" s="43">
        <v>1.35</v>
      </c>
      <c r="AR16" s="15">
        <f t="shared" si="1"/>
        <v>98.85</v>
      </c>
      <c r="AS16" s="16">
        <f t="shared" si="2"/>
        <v>0.7857142857142857</v>
      </c>
      <c r="AT16" s="17">
        <f t="shared" si="3"/>
        <v>1.0607142857142857</v>
      </c>
      <c r="AU16" s="18">
        <f t="shared" si="4"/>
        <v>0.76675603217158173</v>
      </c>
      <c r="AV16" s="19">
        <f t="shared" si="19"/>
        <v>37.669720000000005</v>
      </c>
      <c r="AW16" s="19">
        <f t="shared" si="20"/>
        <v>87.808205128205131</v>
      </c>
      <c r="AX16" s="20">
        <v>1.85328</v>
      </c>
      <c r="AY16" s="19">
        <f t="shared" ref="AY16:AY44" si="21">AX16*100/AO16</f>
        <v>4.32</v>
      </c>
      <c r="AZ16" s="2" t="s">
        <v>305</v>
      </c>
      <c r="BA16" s="64">
        <v>36.200000000000003</v>
      </c>
      <c r="BB16" s="26" t="s">
        <v>305</v>
      </c>
      <c r="BC16" s="22">
        <v>3.5999999999999997E-2</v>
      </c>
      <c r="BD16" s="22"/>
      <c r="BE16" s="19"/>
      <c r="BF16" s="19"/>
      <c r="BG16" s="19"/>
      <c r="BH16" s="19"/>
      <c r="BI16" s="23">
        <v>1.52</v>
      </c>
      <c r="BJ16" s="19">
        <v>53.4</v>
      </c>
      <c r="BK16" s="2">
        <v>46.6</v>
      </c>
      <c r="BL16" s="24">
        <f t="shared" si="5"/>
        <v>1.1459227467811157</v>
      </c>
      <c r="BM16" s="25">
        <v>7.9000000000000001E-2</v>
      </c>
      <c r="BN16" s="22">
        <f t="shared" si="6"/>
        <v>0.18414918414918416</v>
      </c>
      <c r="BO16" s="2" t="s">
        <v>305</v>
      </c>
      <c r="BP16" s="2">
        <v>16.7</v>
      </c>
      <c r="BQ16" s="26">
        <v>33</v>
      </c>
      <c r="BS16" s="22">
        <f t="shared" si="7"/>
        <v>37</v>
      </c>
      <c r="BT16" s="37">
        <v>91</v>
      </c>
      <c r="BU16" s="37">
        <v>7679</v>
      </c>
      <c r="BV16" s="22">
        <f t="shared" si="8"/>
        <v>9</v>
      </c>
      <c r="BW16" s="97">
        <f t="shared" si="9"/>
        <v>54.326999999999998</v>
      </c>
      <c r="BX16" s="37">
        <v>21.8</v>
      </c>
      <c r="BY16" s="13">
        <f t="shared" si="10"/>
        <v>11.902799999999999</v>
      </c>
      <c r="BZ16" s="37">
        <v>15.2</v>
      </c>
      <c r="CA16" s="13">
        <f t="shared" si="11"/>
        <v>8.299199999999999</v>
      </c>
      <c r="CB16" s="37">
        <v>62.5</v>
      </c>
      <c r="CC16" s="13">
        <f t="shared" si="12"/>
        <v>34.125</v>
      </c>
      <c r="CD16" s="13">
        <v>2.09</v>
      </c>
      <c r="CE16" s="54">
        <v>97.4</v>
      </c>
      <c r="CF16" s="54">
        <v>4465</v>
      </c>
      <c r="CG16" s="54">
        <v>88.8</v>
      </c>
      <c r="CH16" s="54">
        <v>2888</v>
      </c>
      <c r="CI16" s="54">
        <v>58.4</v>
      </c>
      <c r="CJ16" s="54">
        <v>71.7</v>
      </c>
      <c r="CK16" s="54">
        <v>2320</v>
      </c>
      <c r="CL16" s="19">
        <f t="shared" si="13"/>
        <v>1.4342105263157896</v>
      </c>
      <c r="CN16" s="84"/>
      <c r="CZ16" s="46">
        <v>3</v>
      </c>
      <c r="DB16" s="56" t="s">
        <v>130</v>
      </c>
      <c r="DC16" s="67"/>
      <c r="DD16" s="74" t="s">
        <v>445</v>
      </c>
      <c r="DE16" s="84"/>
      <c r="DF16" s="84"/>
      <c r="DG16" s="84"/>
      <c r="DH16" s="84"/>
      <c r="DI16" s="3" t="s">
        <v>308</v>
      </c>
      <c r="DJ16" s="61" t="s">
        <v>324</v>
      </c>
      <c r="DK16" s="30">
        <v>2</v>
      </c>
      <c r="DL16" s="179" t="s">
        <v>316</v>
      </c>
      <c r="DM16" s="179" t="s">
        <v>311</v>
      </c>
      <c r="DN16" s="66"/>
      <c r="DO16" s="66"/>
      <c r="DP16" s="66"/>
      <c r="DQ16" s="66"/>
      <c r="DR16" s="298" t="s">
        <v>304</v>
      </c>
      <c r="DS16" s="178" t="s">
        <v>304</v>
      </c>
      <c r="DT16" s="178">
        <v>378</v>
      </c>
      <c r="DU16" s="178">
        <v>10.3</v>
      </c>
      <c r="DV16" s="178">
        <v>89.7</v>
      </c>
      <c r="DW16" s="178" t="s">
        <v>304</v>
      </c>
      <c r="DX16" s="178" t="s">
        <v>304</v>
      </c>
      <c r="DY16" s="178" t="s">
        <v>304</v>
      </c>
      <c r="DZ16" s="178" t="s">
        <v>304</v>
      </c>
      <c r="EA16" s="178">
        <v>0</v>
      </c>
      <c r="EB16" s="178" t="s">
        <v>379</v>
      </c>
      <c r="EC16" s="105"/>
      <c r="ED16" s="105"/>
      <c r="EE16" s="105"/>
      <c r="EF16" s="239">
        <v>9</v>
      </c>
      <c r="EG16" s="105"/>
      <c r="EH16" s="239">
        <v>165</v>
      </c>
      <c r="EI16" s="239">
        <v>64</v>
      </c>
      <c r="EJ16" s="240">
        <f>EI16/(EH16*EH16*0.01*0.01)</f>
        <v>23.507805325987142</v>
      </c>
      <c r="EK16" s="105">
        <v>1</v>
      </c>
      <c r="EL16" s="105" t="s">
        <v>836</v>
      </c>
      <c r="EM16" s="179">
        <v>2</v>
      </c>
      <c r="EN16" s="179" t="s">
        <v>540</v>
      </c>
      <c r="EO16" s="179">
        <v>1</v>
      </c>
      <c r="EP16" s="241" t="s">
        <v>589</v>
      </c>
      <c r="EQ16" s="268">
        <v>42951</v>
      </c>
      <c r="ER16" s="274">
        <v>12545</v>
      </c>
      <c r="ES16" s="273">
        <v>75</v>
      </c>
      <c r="ET16" s="273">
        <v>8135</v>
      </c>
      <c r="EU16" s="273">
        <v>4000</v>
      </c>
      <c r="EV16" s="273">
        <v>40560</v>
      </c>
      <c r="EW16" s="273">
        <v>2942</v>
      </c>
      <c r="EX16" s="247">
        <f t="shared" si="14"/>
        <v>397.75839999999999</v>
      </c>
      <c r="EY16" s="247">
        <f t="shared" si="15"/>
        <v>1392.1543999999999</v>
      </c>
      <c r="EZ16" s="248"/>
      <c r="FA16" s="248"/>
      <c r="FB16" s="248"/>
      <c r="FC16" s="248"/>
      <c r="FD16" s="249"/>
      <c r="FE16" s="249"/>
      <c r="FF16" s="249"/>
      <c r="FG16" s="250"/>
      <c r="FH16" s="251"/>
      <c r="FI16" s="251"/>
      <c r="FJ16" s="252"/>
      <c r="FK16" s="253"/>
      <c r="FL16" s="254"/>
      <c r="FM16" s="255"/>
      <c r="FN16" s="256">
        <f t="shared" si="16"/>
        <v>0.4</v>
      </c>
      <c r="FO16" s="254"/>
      <c r="FP16" s="257">
        <f t="shared" si="17"/>
        <v>36.164720344191764</v>
      </c>
      <c r="FQ16" s="258">
        <f t="shared" si="18"/>
        <v>0.39775840000000001</v>
      </c>
      <c r="FR16" s="254"/>
      <c r="FS16" s="259" t="s">
        <v>652</v>
      </c>
      <c r="FT16" s="259" t="s">
        <v>594</v>
      </c>
      <c r="FU16" s="259" t="s">
        <v>867</v>
      </c>
      <c r="FV16" s="178">
        <v>0</v>
      </c>
      <c r="FW16" s="260" t="s">
        <v>544</v>
      </c>
      <c r="FX16" s="178">
        <v>1</v>
      </c>
      <c r="FY16" s="259" t="s">
        <v>616</v>
      </c>
      <c r="FZ16" s="178">
        <v>0</v>
      </c>
      <c r="GA16" s="277">
        <v>0</v>
      </c>
      <c r="GB16" s="277">
        <v>0</v>
      </c>
      <c r="GC16" s="277">
        <v>1</v>
      </c>
      <c r="GD16" s="279">
        <v>43901</v>
      </c>
      <c r="GE16" s="262" t="s">
        <v>574</v>
      </c>
      <c r="GF16" s="259" t="s">
        <v>567</v>
      </c>
      <c r="GG16" s="60" t="s">
        <v>744</v>
      </c>
      <c r="GH16" s="188"/>
      <c r="GI16" s="213" t="s">
        <v>678</v>
      </c>
      <c r="GJ16" s="28">
        <v>8</v>
      </c>
      <c r="GK16" s="238">
        <v>0</v>
      </c>
      <c r="GL16" s="238">
        <v>0</v>
      </c>
      <c r="GM16" s="238">
        <v>1218.58</v>
      </c>
      <c r="GN16" s="238">
        <v>0</v>
      </c>
      <c r="GO16" s="238">
        <v>0</v>
      </c>
      <c r="GP16" s="238">
        <v>0</v>
      </c>
      <c r="GQ16" s="238">
        <v>7289.2</v>
      </c>
      <c r="GR16" s="238">
        <v>0</v>
      </c>
      <c r="GS16" s="238">
        <v>239.2</v>
      </c>
      <c r="GT16" s="238">
        <v>0</v>
      </c>
      <c r="GU16" s="238">
        <v>0</v>
      </c>
      <c r="GV16" s="238">
        <v>0</v>
      </c>
      <c r="GW16" s="238">
        <v>256.42</v>
      </c>
      <c r="IH16" s="175"/>
      <c r="II16" s="175"/>
      <c r="IJ16" s="175"/>
      <c r="IK16" s="175"/>
      <c r="IL16" s="175"/>
      <c r="IM16" s="175"/>
      <c r="IN16" s="175"/>
      <c r="IO16" s="175"/>
      <c r="IP16" s="175"/>
    </row>
    <row r="17" spans="1:205" ht="14.45" customHeight="1">
      <c r="A17" s="2">
        <v>107</v>
      </c>
      <c r="B17" s="2">
        <f>COUNTIFS($D$3:D17,D17,$F$3:F17,F17)</f>
        <v>1</v>
      </c>
      <c r="C17" s="47">
        <v>12690</v>
      </c>
      <c r="D17" s="70" t="s">
        <v>448</v>
      </c>
      <c r="E17" s="30" t="s">
        <v>315</v>
      </c>
      <c r="F17" s="6" t="s">
        <v>391</v>
      </c>
      <c r="G17" s="3">
        <f t="shared" si="0"/>
        <v>72</v>
      </c>
      <c r="H17" s="6" t="s">
        <v>447</v>
      </c>
      <c r="I17" s="72" t="s">
        <v>392</v>
      </c>
      <c r="J17" s="51" t="s">
        <v>323</v>
      </c>
      <c r="K17" s="6" t="s">
        <v>303</v>
      </c>
      <c r="L17" s="3">
        <v>15</v>
      </c>
      <c r="M17" s="6" t="s">
        <v>354</v>
      </c>
      <c r="N17" s="108" t="s">
        <v>363</v>
      </c>
      <c r="O17" s="3"/>
      <c r="P17" s="3" t="s">
        <v>432</v>
      </c>
      <c r="Q17" s="52"/>
      <c r="R17" s="52"/>
      <c r="S17" s="6"/>
      <c r="T17" s="77" t="s">
        <v>401</v>
      </c>
      <c r="U17" s="77"/>
      <c r="V17" s="80" t="s">
        <v>446</v>
      </c>
      <c r="W17" s="88"/>
      <c r="X17" s="80"/>
      <c r="Y17" s="206"/>
      <c r="Z17" s="86" t="s">
        <v>449</v>
      </c>
      <c r="AA17" s="26" t="s">
        <v>382</v>
      </c>
      <c r="AB17" s="84"/>
      <c r="AC17" s="91">
        <v>1769</v>
      </c>
      <c r="AD17" s="91">
        <v>26000</v>
      </c>
      <c r="AE17" s="92"/>
      <c r="AF17" s="92"/>
      <c r="AG17" s="92" t="s">
        <v>324</v>
      </c>
      <c r="AH17" s="34">
        <v>4000</v>
      </c>
      <c r="AI17"/>
      <c r="AJ17"/>
      <c r="AM17"/>
      <c r="AO17" s="48">
        <v>25.4</v>
      </c>
      <c r="AP17" s="14">
        <v>65.2</v>
      </c>
      <c r="AQ17" s="43">
        <v>7.48</v>
      </c>
      <c r="AR17" s="15">
        <f t="shared" si="1"/>
        <v>98.08</v>
      </c>
      <c r="AS17" s="16">
        <f t="shared" si="2"/>
        <v>0.38957055214723924</v>
      </c>
      <c r="AT17" s="17">
        <f t="shared" si="3"/>
        <v>2.9139877300613497</v>
      </c>
      <c r="AU17" s="18">
        <f t="shared" si="4"/>
        <v>0.34947716015410013</v>
      </c>
      <c r="AV17" s="19">
        <f t="shared" si="19"/>
        <v>21.811999999999998</v>
      </c>
      <c r="AW17" s="19">
        <f t="shared" ref="AW17:AW44" si="22">98-AY17-(CD17*100/AO17)</f>
        <v>85.874015748031496</v>
      </c>
      <c r="AX17" s="20">
        <v>1.87</v>
      </c>
      <c r="AY17" s="19">
        <f t="shared" si="21"/>
        <v>7.3622047244094491</v>
      </c>
      <c r="AZ17" s="2" t="s">
        <v>305</v>
      </c>
      <c r="BA17" s="64">
        <v>62.9</v>
      </c>
      <c r="BB17" s="26" t="s">
        <v>305</v>
      </c>
      <c r="BC17" s="22">
        <v>2.8000000000000001E-2</v>
      </c>
      <c r="BD17" s="22"/>
      <c r="BE17" s="19"/>
      <c r="BF17" s="19"/>
      <c r="BG17" s="19"/>
      <c r="BH17" s="19"/>
      <c r="BI17" s="23">
        <v>4.3499999999999996</v>
      </c>
      <c r="BJ17" s="19">
        <v>45.5</v>
      </c>
      <c r="BK17" s="2">
        <v>54.5</v>
      </c>
      <c r="BL17" s="24">
        <f t="shared" si="5"/>
        <v>0.83486238532110091</v>
      </c>
      <c r="BM17" s="25">
        <v>0.14000000000000001</v>
      </c>
      <c r="BN17" s="22">
        <f t="shared" si="6"/>
        <v>0.55118110236220486</v>
      </c>
      <c r="BO17" s="2" t="s">
        <v>305</v>
      </c>
      <c r="BP17" s="2">
        <v>34.200000000000003</v>
      </c>
      <c r="BQ17" s="26">
        <v>52.3</v>
      </c>
      <c r="BS17" s="22">
        <f t="shared" si="7"/>
        <v>54.8</v>
      </c>
      <c r="BT17" s="37">
        <v>88.3</v>
      </c>
      <c r="BU17" s="37">
        <v>10414</v>
      </c>
      <c r="BV17" s="22">
        <f t="shared" si="8"/>
        <v>11.700000000000003</v>
      </c>
      <c r="BW17" s="22">
        <f t="shared" si="9"/>
        <v>64.9392</v>
      </c>
      <c r="BX17" s="28">
        <v>22.5</v>
      </c>
      <c r="BY17" s="13">
        <f t="shared" si="10"/>
        <v>14.67</v>
      </c>
      <c r="BZ17" s="37">
        <v>32.299999999999997</v>
      </c>
      <c r="CA17" s="13">
        <f t="shared" si="11"/>
        <v>21.0596</v>
      </c>
      <c r="CB17" s="37">
        <v>44.8</v>
      </c>
      <c r="CC17" s="13">
        <f t="shared" si="12"/>
        <v>29.209600000000002</v>
      </c>
      <c r="CD17" s="13">
        <v>1.21</v>
      </c>
      <c r="CE17" s="54">
        <v>99.7</v>
      </c>
      <c r="CF17" s="54">
        <v>6757</v>
      </c>
      <c r="CG17" s="54">
        <v>97.9</v>
      </c>
      <c r="CH17" s="54">
        <v>4998</v>
      </c>
      <c r="CI17" s="54">
        <v>98.9</v>
      </c>
      <c r="CJ17" s="54">
        <v>98.7</v>
      </c>
      <c r="CK17" s="54">
        <v>5059</v>
      </c>
      <c r="CL17" s="19">
        <f t="shared" si="13"/>
        <v>0.69659442724458209</v>
      </c>
      <c r="CZ17" s="46">
        <v>3</v>
      </c>
      <c r="DB17" s="56" t="s">
        <v>310</v>
      </c>
      <c r="DC17" s="67"/>
      <c r="DD17" s="74" t="s">
        <v>422</v>
      </c>
      <c r="DE17" s="84"/>
      <c r="DF17" s="84"/>
      <c r="DG17" s="84"/>
      <c r="DH17" s="84"/>
      <c r="DI17" s="3" t="s">
        <v>307</v>
      </c>
      <c r="DJ17" s="61" t="s">
        <v>324</v>
      </c>
      <c r="DK17" s="30">
        <v>2</v>
      </c>
      <c r="DL17" s="179" t="s">
        <v>316</v>
      </c>
      <c r="DM17" s="179" t="s">
        <v>311</v>
      </c>
      <c r="DN17" s="66"/>
      <c r="DO17" s="66"/>
      <c r="DP17" s="66"/>
      <c r="DQ17" s="66"/>
      <c r="DR17" s="298" t="s">
        <v>304</v>
      </c>
      <c r="DS17" s="178" t="s">
        <v>304</v>
      </c>
      <c r="DT17" s="300">
        <v>285</v>
      </c>
      <c r="DU17" s="300">
        <v>35.1</v>
      </c>
      <c r="DV17" s="300">
        <v>64.900000000000006</v>
      </c>
      <c r="DW17" s="178" t="s">
        <v>304</v>
      </c>
      <c r="DX17" s="178" t="s">
        <v>304</v>
      </c>
      <c r="DY17" s="178" t="s">
        <v>304</v>
      </c>
      <c r="DZ17" s="178" t="s">
        <v>304</v>
      </c>
      <c r="EA17" s="178">
        <v>0</v>
      </c>
      <c r="EB17" s="260" t="s">
        <v>379</v>
      </c>
      <c r="EC17" s="105"/>
      <c r="ED17" s="105"/>
      <c r="EE17" s="105"/>
      <c r="EF17" s="239">
        <v>30</v>
      </c>
      <c r="EG17" s="105"/>
      <c r="EH17" s="239" t="s">
        <v>544</v>
      </c>
      <c r="EI17" s="239" t="s">
        <v>544</v>
      </c>
      <c r="EJ17" s="240" t="s">
        <v>544</v>
      </c>
      <c r="EK17" s="105">
        <v>3</v>
      </c>
      <c r="EL17" s="332" t="s">
        <v>882</v>
      </c>
      <c r="EM17" s="179">
        <v>3</v>
      </c>
      <c r="EN17" s="179" t="s">
        <v>540</v>
      </c>
      <c r="EO17" s="179">
        <v>1</v>
      </c>
      <c r="EP17" s="241" t="s">
        <v>595</v>
      </c>
      <c r="EQ17" s="268">
        <v>43889</v>
      </c>
      <c r="ER17" s="274">
        <v>12690</v>
      </c>
      <c r="ES17" s="273">
        <v>75</v>
      </c>
      <c r="ET17" s="273">
        <v>43216</v>
      </c>
      <c r="EU17" s="273">
        <v>12000</v>
      </c>
      <c r="EV17" s="273">
        <v>40560</v>
      </c>
      <c r="EW17" s="273">
        <v>2456</v>
      </c>
      <c r="EX17" s="247">
        <f t="shared" si="14"/>
        <v>110.68373333333334</v>
      </c>
      <c r="EY17" s="247">
        <f t="shared" si="15"/>
        <v>1660.2560000000001</v>
      </c>
      <c r="EZ17" s="248"/>
      <c r="FA17" s="248"/>
      <c r="FB17" s="248"/>
      <c r="FC17" s="248"/>
      <c r="FD17" s="249"/>
      <c r="FE17" s="249"/>
      <c r="FF17" s="249"/>
      <c r="FG17" s="250"/>
      <c r="FH17" s="251"/>
      <c r="FI17" s="251"/>
      <c r="FJ17" s="252"/>
      <c r="FK17" s="253"/>
      <c r="FL17" s="254"/>
      <c r="FM17" s="255"/>
      <c r="FN17" s="267">
        <f t="shared" si="16"/>
        <v>1.7689999999999999</v>
      </c>
      <c r="FO17" s="254"/>
      <c r="FP17" s="257">
        <f t="shared" si="17"/>
        <v>5.6830803406145876</v>
      </c>
      <c r="FQ17" s="258">
        <f t="shared" si="18"/>
        <v>0.11068373333333334</v>
      </c>
      <c r="FR17" s="254"/>
      <c r="FS17" s="262" t="s">
        <v>553</v>
      </c>
      <c r="FT17" s="259" t="s">
        <v>554</v>
      </c>
      <c r="FU17" s="259" t="s">
        <v>866</v>
      </c>
      <c r="FV17" s="178">
        <v>0</v>
      </c>
      <c r="FW17" s="260" t="s">
        <v>544</v>
      </c>
      <c r="FX17" s="178">
        <v>1</v>
      </c>
      <c r="FY17" s="259" t="s">
        <v>551</v>
      </c>
      <c r="FZ17" s="178">
        <v>0</v>
      </c>
      <c r="GA17" s="277">
        <v>0</v>
      </c>
      <c r="GB17" s="277">
        <v>0</v>
      </c>
      <c r="GC17" s="277">
        <v>1</v>
      </c>
      <c r="GD17" s="278" t="s">
        <v>601</v>
      </c>
      <c r="GE17" s="262" t="s">
        <v>574</v>
      </c>
      <c r="GF17" s="259" t="s">
        <v>879</v>
      </c>
      <c r="GG17" s="60" t="s">
        <v>744</v>
      </c>
      <c r="GH17" s="188" t="s">
        <v>673</v>
      </c>
      <c r="GI17" s="194" t="s">
        <v>676</v>
      </c>
      <c r="GJ17" s="28">
        <v>2</v>
      </c>
      <c r="GK17" s="238">
        <v>0</v>
      </c>
      <c r="GL17" s="238">
        <v>0</v>
      </c>
      <c r="GM17" s="238">
        <v>800.9</v>
      </c>
      <c r="GN17" s="238">
        <v>0</v>
      </c>
      <c r="GO17" s="238">
        <v>0</v>
      </c>
      <c r="GP17" s="238">
        <v>0</v>
      </c>
      <c r="GQ17" s="238">
        <v>5114.3</v>
      </c>
      <c r="GR17" s="238">
        <v>0</v>
      </c>
      <c r="GS17" s="238">
        <v>313.8</v>
      </c>
      <c r="GT17" s="238">
        <v>258.23</v>
      </c>
      <c r="GU17" s="238">
        <v>16.98</v>
      </c>
      <c r="GV17" s="238">
        <v>0</v>
      </c>
      <c r="GW17" s="238">
        <v>152.57</v>
      </c>
    </row>
    <row r="18" spans="1:205" ht="14.45" customHeight="1">
      <c r="A18" s="2">
        <v>110</v>
      </c>
      <c r="B18" s="2">
        <f>COUNTIFS($D$3:D18,D18,$F$3:F18,F18)</f>
        <v>1</v>
      </c>
      <c r="C18" s="47">
        <v>12703</v>
      </c>
      <c r="D18" s="70" t="s">
        <v>367</v>
      </c>
      <c r="E18" s="30" t="s">
        <v>331</v>
      </c>
      <c r="F18" s="6" t="s">
        <v>452</v>
      </c>
      <c r="G18" s="3">
        <f t="shared" si="0"/>
        <v>80</v>
      </c>
      <c r="H18" s="6" t="s">
        <v>453</v>
      </c>
      <c r="I18" s="72" t="s">
        <v>311</v>
      </c>
      <c r="J18" s="51" t="s">
        <v>323</v>
      </c>
      <c r="K18" s="6" t="s">
        <v>303</v>
      </c>
      <c r="L18" s="3">
        <v>22</v>
      </c>
      <c r="M18" s="6" t="s">
        <v>366</v>
      </c>
      <c r="N18" s="108" t="s">
        <v>304</v>
      </c>
      <c r="O18" s="3"/>
      <c r="P18" s="3" t="s">
        <v>432</v>
      </c>
      <c r="Q18" s="52"/>
      <c r="R18" s="52"/>
      <c r="S18" s="6"/>
      <c r="T18" s="77" t="s">
        <v>401</v>
      </c>
      <c r="U18" s="77"/>
      <c r="V18" s="80" t="s">
        <v>446</v>
      </c>
      <c r="W18" s="88"/>
      <c r="X18" s="80"/>
      <c r="Y18" s="206"/>
      <c r="Z18" s="86"/>
      <c r="AA18" s="26" t="s">
        <v>382</v>
      </c>
      <c r="AB18" s="84"/>
      <c r="AC18" s="91">
        <v>190</v>
      </c>
      <c r="AD18" s="91">
        <v>4000</v>
      </c>
      <c r="AE18" s="92"/>
      <c r="AF18" s="92"/>
      <c r="AG18" s="92" t="s">
        <v>324</v>
      </c>
      <c r="AH18" s="34">
        <v>350</v>
      </c>
      <c r="AI18"/>
      <c r="AJ18"/>
      <c r="AM18"/>
      <c r="AO18" s="48">
        <v>25.6</v>
      </c>
      <c r="AP18" s="14">
        <v>44.7</v>
      </c>
      <c r="AQ18" s="43">
        <v>29.2</v>
      </c>
      <c r="AR18" s="15">
        <f t="shared" si="1"/>
        <v>99.500000000000014</v>
      </c>
      <c r="AS18" s="16">
        <f t="shared" si="2"/>
        <v>0.57270693512304249</v>
      </c>
      <c r="AT18" s="17">
        <f t="shared" si="3"/>
        <v>16.72304250559284</v>
      </c>
      <c r="AU18" s="18">
        <f t="shared" si="4"/>
        <v>0.34641407307171851</v>
      </c>
      <c r="AV18" s="19">
        <f t="shared" si="19"/>
        <v>22.098000000000003</v>
      </c>
      <c r="AW18" s="19">
        <f t="shared" si="22"/>
        <v>86.3203125</v>
      </c>
      <c r="AX18" s="20">
        <v>1.33</v>
      </c>
      <c r="AY18" s="19">
        <f t="shared" si="21"/>
        <v>5.1953125</v>
      </c>
      <c r="AZ18" s="2" t="s">
        <v>305</v>
      </c>
      <c r="BA18" s="64">
        <v>25</v>
      </c>
      <c r="BB18" s="26" t="s">
        <v>305</v>
      </c>
      <c r="BC18" s="22">
        <v>0.55000000000000004</v>
      </c>
      <c r="BD18" s="22"/>
      <c r="BE18" s="19"/>
      <c r="BF18" s="19"/>
      <c r="BG18" s="19"/>
      <c r="BH18" s="19"/>
      <c r="BI18" s="23">
        <v>0.32</v>
      </c>
      <c r="BJ18" s="19">
        <v>58.1</v>
      </c>
      <c r="BK18" s="2">
        <v>41.9</v>
      </c>
      <c r="BL18" s="24">
        <f t="shared" si="5"/>
        <v>1.3866348448687351</v>
      </c>
      <c r="BM18" s="25">
        <v>0.61</v>
      </c>
      <c r="BN18" s="22">
        <f t="shared" si="6"/>
        <v>2.3828125</v>
      </c>
      <c r="BO18" s="2" t="s">
        <v>305</v>
      </c>
      <c r="BP18" s="2">
        <v>34.9</v>
      </c>
      <c r="BQ18" s="26">
        <v>44.9</v>
      </c>
      <c r="BS18" s="22">
        <f t="shared" si="7"/>
        <v>64.3</v>
      </c>
      <c r="BT18" s="37">
        <v>90.9</v>
      </c>
      <c r="BU18" s="37">
        <v>7426</v>
      </c>
      <c r="BV18" s="22">
        <f t="shared" si="8"/>
        <v>9.0999999999999943</v>
      </c>
      <c r="BW18" s="97">
        <f t="shared" si="9"/>
        <v>44.5212</v>
      </c>
      <c r="BX18" s="28">
        <v>29.4</v>
      </c>
      <c r="BY18" s="13">
        <f t="shared" si="10"/>
        <v>13.1418</v>
      </c>
      <c r="BZ18" s="37">
        <v>34.9</v>
      </c>
      <c r="CA18" s="13">
        <f t="shared" si="11"/>
        <v>15.600299999999999</v>
      </c>
      <c r="CB18" s="37">
        <v>35.299999999999997</v>
      </c>
      <c r="CC18" s="13">
        <f t="shared" si="12"/>
        <v>15.779100000000001</v>
      </c>
      <c r="CD18" s="13">
        <v>1.66</v>
      </c>
      <c r="CE18" s="54">
        <v>98.5</v>
      </c>
      <c r="CF18" s="54">
        <v>5946</v>
      </c>
      <c r="CG18" s="54">
        <v>95.3</v>
      </c>
      <c r="CH18" s="54">
        <v>3586</v>
      </c>
      <c r="CI18" s="54">
        <v>83</v>
      </c>
      <c r="CJ18" s="54">
        <v>91.8</v>
      </c>
      <c r="CK18" s="54">
        <v>3542</v>
      </c>
      <c r="CL18" s="19">
        <f t="shared" si="13"/>
        <v>0.84240687679083093</v>
      </c>
      <c r="CZ18" s="46">
        <v>3</v>
      </c>
      <c r="DB18" s="56" t="s">
        <v>310</v>
      </c>
      <c r="DC18" s="67"/>
      <c r="DD18" s="74" t="s">
        <v>454</v>
      </c>
      <c r="DE18" s="84"/>
      <c r="DF18" s="84"/>
      <c r="DG18" s="84"/>
      <c r="DH18" s="84"/>
      <c r="DI18" s="3" t="s">
        <v>307</v>
      </c>
      <c r="DJ18" s="61" t="s">
        <v>324</v>
      </c>
      <c r="DK18" s="30">
        <v>2</v>
      </c>
      <c r="DL18" s="179" t="s">
        <v>311</v>
      </c>
      <c r="DM18" s="179" t="s">
        <v>311</v>
      </c>
      <c r="DN18" s="66"/>
      <c r="DO18" s="66"/>
      <c r="DP18" s="66"/>
      <c r="DQ18" s="66"/>
      <c r="DR18" s="298" t="s">
        <v>304</v>
      </c>
      <c r="DS18" s="178" t="s">
        <v>304</v>
      </c>
      <c r="DT18" s="300">
        <v>437</v>
      </c>
      <c r="DU18" s="300">
        <v>40.700000000000003</v>
      </c>
      <c r="DV18" s="300">
        <v>59.3</v>
      </c>
      <c r="DW18" s="178" t="s">
        <v>304</v>
      </c>
      <c r="DX18" s="178" t="s">
        <v>304</v>
      </c>
      <c r="DY18" s="178" t="s">
        <v>304</v>
      </c>
      <c r="DZ18" s="178" t="s">
        <v>304</v>
      </c>
      <c r="EA18" s="178">
        <v>0</v>
      </c>
      <c r="EB18" s="260" t="s">
        <v>379</v>
      </c>
      <c r="EC18" s="105"/>
      <c r="ED18" s="105"/>
      <c r="EE18" s="105"/>
      <c r="EF18" s="239">
        <v>70</v>
      </c>
      <c r="EG18" s="105"/>
      <c r="EH18" s="239" t="s">
        <v>544</v>
      </c>
      <c r="EI18" s="239" t="s">
        <v>544</v>
      </c>
      <c r="EJ18" s="240" t="s">
        <v>544</v>
      </c>
      <c r="EK18" s="105">
        <v>2</v>
      </c>
      <c r="EL18" s="332" t="s">
        <v>881</v>
      </c>
      <c r="EM18" s="179">
        <v>3</v>
      </c>
      <c r="EN18" s="179" t="s">
        <v>550</v>
      </c>
      <c r="EO18" s="179">
        <v>1</v>
      </c>
      <c r="EP18" s="241">
        <v>0</v>
      </c>
      <c r="EQ18" s="179">
        <v>0</v>
      </c>
      <c r="ER18" s="274">
        <v>12703</v>
      </c>
      <c r="ES18" s="273">
        <v>75</v>
      </c>
      <c r="ET18" s="273">
        <v>14443</v>
      </c>
      <c r="EU18" s="273">
        <v>8000</v>
      </c>
      <c r="EV18" s="273">
        <v>40560</v>
      </c>
      <c r="EW18" s="273">
        <v>2570</v>
      </c>
      <c r="EX18" s="247">
        <f t="shared" si="14"/>
        <v>173.732</v>
      </c>
      <c r="EY18" s="247">
        <f t="shared" si="15"/>
        <v>3822.1039999999998</v>
      </c>
      <c r="EZ18" s="248"/>
      <c r="FA18" s="248"/>
      <c r="FB18" s="248"/>
      <c r="FC18" s="248"/>
      <c r="FD18" s="249"/>
      <c r="FE18" s="249"/>
      <c r="FF18" s="249"/>
      <c r="FG18" s="250"/>
      <c r="FH18" s="251"/>
      <c r="FI18" s="251"/>
      <c r="FJ18" s="252"/>
      <c r="FK18" s="253"/>
      <c r="FL18" s="254"/>
      <c r="FM18" s="255"/>
      <c r="FN18" s="256">
        <f t="shared" si="16"/>
        <v>0.19</v>
      </c>
      <c r="FO18" s="254"/>
      <c r="FP18" s="257">
        <f t="shared" si="17"/>
        <v>17.794087101017794</v>
      </c>
      <c r="FQ18" s="258">
        <f t="shared" si="18"/>
        <v>0.173732</v>
      </c>
      <c r="FR18" s="254"/>
      <c r="FS18" s="262" t="s">
        <v>304</v>
      </c>
      <c r="FT18" s="262" t="s">
        <v>571</v>
      </c>
      <c r="FU18" s="259" t="s">
        <v>870</v>
      </c>
      <c r="FV18" s="178">
        <v>0</v>
      </c>
      <c r="FW18" s="266" t="s">
        <v>544</v>
      </c>
      <c r="FX18" s="178">
        <v>1</v>
      </c>
      <c r="FY18" s="262" t="s">
        <v>551</v>
      </c>
      <c r="FZ18" s="178">
        <v>0</v>
      </c>
      <c r="GA18" s="277">
        <v>0</v>
      </c>
      <c r="GB18" s="277">
        <v>0</v>
      </c>
      <c r="GC18" s="277">
        <v>1</v>
      </c>
      <c r="GD18" s="279">
        <v>43987</v>
      </c>
      <c r="GE18" s="262" t="s">
        <v>574</v>
      </c>
      <c r="GF18" s="262" t="s">
        <v>572</v>
      </c>
      <c r="GG18" s="60" t="s">
        <v>744</v>
      </c>
      <c r="GH18" s="188"/>
      <c r="GI18" s="211" t="s">
        <v>684</v>
      </c>
      <c r="GJ18" s="28">
        <v>5</v>
      </c>
      <c r="GK18" s="238">
        <v>0</v>
      </c>
      <c r="GL18" s="238">
        <v>0</v>
      </c>
      <c r="GM18" s="238">
        <v>1728.9</v>
      </c>
      <c r="GN18" s="238">
        <v>0</v>
      </c>
      <c r="GO18" s="238">
        <v>0</v>
      </c>
      <c r="GP18" s="238">
        <v>0</v>
      </c>
      <c r="GQ18" s="238">
        <v>6478</v>
      </c>
      <c r="GR18" s="238">
        <v>0</v>
      </c>
      <c r="GS18" s="238">
        <v>319.39999999999998</v>
      </c>
      <c r="GT18" s="238">
        <v>0</v>
      </c>
      <c r="GU18" s="238">
        <v>0</v>
      </c>
      <c r="GV18" s="238">
        <v>0</v>
      </c>
      <c r="GW18" s="238">
        <v>171.55</v>
      </c>
    </row>
    <row r="19" spans="1:205" ht="14.45" customHeight="1">
      <c r="A19" s="2">
        <v>117</v>
      </c>
      <c r="B19" s="2">
        <f>COUNTIFS($D$3:D19,D19,$F$3:F19,F19)</f>
        <v>1</v>
      </c>
      <c r="C19" s="47">
        <v>12720</v>
      </c>
      <c r="D19" s="70" t="s">
        <v>456</v>
      </c>
      <c r="E19" s="30" t="s">
        <v>339</v>
      </c>
      <c r="F19" s="6">
        <v>7257025765</v>
      </c>
      <c r="G19" s="3">
        <f t="shared" si="0"/>
        <v>48</v>
      </c>
      <c r="H19" s="6" t="s">
        <v>457</v>
      </c>
      <c r="I19" s="72" t="s">
        <v>314</v>
      </c>
      <c r="J19" s="51" t="s">
        <v>323</v>
      </c>
      <c r="K19" s="6" t="s">
        <v>303</v>
      </c>
      <c r="L19" s="3">
        <v>14</v>
      </c>
      <c r="M19" s="6" t="s">
        <v>376</v>
      </c>
      <c r="N19" s="108" t="s">
        <v>363</v>
      </c>
      <c r="O19" s="3"/>
      <c r="P19" s="3" t="s">
        <v>455</v>
      </c>
      <c r="Q19" s="52"/>
      <c r="R19" s="52"/>
      <c r="S19" s="6"/>
      <c r="T19" s="77" t="s">
        <v>401</v>
      </c>
      <c r="U19" s="77"/>
      <c r="V19" s="80" t="s">
        <v>446</v>
      </c>
      <c r="W19" s="88"/>
      <c r="X19" s="80"/>
      <c r="Y19" s="207"/>
      <c r="Z19" s="86"/>
      <c r="AA19" s="26" t="s">
        <v>382</v>
      </c>
      <c r="AB19" s="84"/>
      <c r="AC19" s="91">
        <v>337</v>
      </c>
      <c r="AD19" s="91">
        <v>4700</v>
      </c>
      <c r="AE19" s="92"/>
      <c r="AF19" s="92"/>
      <c r="AG19" s="92" t="s">
        <v>324</v>
      </c>
      <c r="AH19" s="34">
        <v>350</v>
      </c>
      <c r="AI19"/>
      <c r="AJ19"/>
      <c r="AM19"/>
      <c r="AO19" s="48">
        <v>57.6</v>
      </c>
      <c r="AP19" s="14">
        <v>26.9</v>
      </c>
      <c r="AQ19" s="43">
        <v>14.8</v>
      </c>
      <c r="AR19" s="15">
        <f t="shared" si="1"/>
        <v>99.3</v>
      </c>
      <c r="AS19" s="16">
        <f t="shared" si="2"/>
        <v>2.1412639405204463</v>
      </c>
      <c r="AT19" s="17">
        <f t="shared" si="3"/>
        <v>31.690706319702606</v>
      </c>
      <c r="AU19" s="18">
        <f t="shared" si="4"/>
        <v>1.3812949640287768</v>
      </c>
      <c r="AV19" s="19">
        <f t="shared" si="19"/>
        <v>46.048000000000002</v>
      </c>
      <c r="AW19" s="19">
        <f t="shared" si="22"/>
        <v>79.944444444444443</v>
      </c>
      <c r="AX19" s="45">
        <v>7.39</v>
      </c>
      <c r="AY19" s="19">
        <f t="shared" si="21"/>
        <v>12.829861111111111</v>
      </c>
      <c r="AZ19" s="2" t="s">
        <v>305</v>
      </c>
      <c r="BA19" s="64">
        <v>15.4</v>
      </c>
      <c r="BB19" s="26" t="s">
        <v>305</v>
      </c>
      <c r="BC19" s="22">
        <v>0.51</v>
      </c>
      <c r="BD19" s="22"/>
      <c r="BE19" s="19"/>
      <c r="BF19" s="19"/>
      <c r="BG19" s="19"/>
      <c r="BH19" s="19"/>
      <c r="BI19" s="23">
        <v>1.18</v>
      </c>
      <c r="BJ19" s="19">
        <v>40.6</v>
      </c>
      <c r="BK19" s="2">
        <v>59.4</v>
      </c>
      <c r="BL19" s="24">
        <f t="shared" si="5"/>
        <v>0.6835016835016835</v>
      </c>
      <c r="BM19" s="25">
        <v>0.66</v>
      </c>
      <c r="BN19" s="22">
        <f t="shared" si="6"/>
        <v>1.1458333333333333</v>
      </c>
      <c r="BO19" s="2" t="s">
        <v>305</v>
      </c>
      <c r="BP19" s="2">
        <v>27.7</v>
      </c>
      <c r="BQ19" s="26">
        <v>18.8</v>
      </c>
      <c r="BS19" s="22">
        <f t="shared" si="7"/>
        <v>45.8</v>
      </c>
      <c r="BT19" s="37">
        <v>91</v>
      </c>
      <c r="BU19" s="37">
        <v>7160</v>
      </c>
      <c r="BV19" s="22">
        <f t="shared" si="8"/>
        <v>9</v>
      </c>
      <c r="BW19" s="97">
        <f t="shared" si="9"/>
        <v>26.684799999999996</v>
      </c>
      <c r="BX19" s="28">
        <v>15.3</v>
      </c>
      <c r="BY19" s="13">
        <f t="shared" si="10"/>
        <v>4.1157000000000004</v>
      </c>
      <c r="BZ19" s="37">
        <v>30.5</v>
      </c>
      <c r="CA19" s="13">
        <f t="shared" si="11"/>
        <v>8.2044999999999995</v>
      </c>
      <c r="CB19" s="37">
        <v>53.4</v>
      </c>
      <c r="CC19" s="13">
        <f t="shared" si="12"/>
        <v>14.364599999999998</v>
      </c>
      <c r="CD19" s="13">
        <v>3.01</v>
      </c>
      <c r="CE19" s="54">
        <v>99.9</v>
      </c>
      <c r="CF19" s="54">
        <v>6186</v>
      </c>
      <c r="CG19" s="54">
        <v>99.2</v>
      </c>
      <c r="CH19" s="54">
        <v>4438</v>
      </c>
      <c r="CI19" s="54">
        <v>81.2</v>
      </c>
      <c r="CJ19" s="54">
        <v>89.6</v>
      </c>
      <c r="CK19" s="54">
        <v>3303</v>
      </c>
      <c r="CL19" s="19">
        <f t="shared" si="13"/>
        <v>0.50163934426229506</v>
      </c>
      <c r="CZ19" s="46"/>
      <c r="DB19" s="56" t="s">
        <v>131</v>
      </c>
      <c r="DC19" s="67"/>
      <c r="DD19" s="74" t="s">
        <v>458</v>
      </c>
      <c r="DE19" s="84"/>
      <c r="DF19" s="84"/>
      <c r="DG19" s="84"/>
      <c r="DH19" s="84"/>
      <c r="DI19" s="3" t="s">
        <v>308</v>
      </c>
      <c r="DJ19" s="61" t="s">
        <v>324</v>
      </c>
      <c r="DK19" s="30">
        <v>2</v>
      </c>
      <c r="DL19" s="179" t="s">
        <v>311</v>
      </c>
      <c r="DM19" s="179" t="s">
        <v>314</v>
      </c>
      <c r="DN19" s="66"/>
      <c r="DO19" s="66"/>
      <c r="DP19" s="66"/>
      <c r="DQ19" s="66"/>
      <c r="DR19" s="298" t="s">
        <v>304</v>
      </c>
      <c r="DS19" s="178" t="s">
        <v>304</v>
      </c>
      <c r="DT19" s="300">
        <v>487</v>
      </c>
      <c r="DU19" s="300">
        <v>16.399999999999999</v>
      </c>
      <c r="DV19" s="300">
        <v>83.6</v>
      </c>
      <c r="DW19" s="178" t="s">
        <v>304</v>
      </c>
      <c r="DX19" s="178" t="s">
        <v>304</v>
      </c>
      <c r="DY19" s="178" t="s">
        <v>304</v>
      </c>
      <c r="DZ19" s="178" t="s">
        <v>304</v>
      </c>
      <c r="EA19" s="178">
        <v>0</v>
      </c>
      <c r="EB19" s="260" t="s">
        <v>379</v>
      </c>
      <c r="EC19" s="105"/>
      <c r="ED19" s="105"/>
      <c r="EE19" s="105"/>
      <c r="EF19" s="239" t="s">
        <v>544</v>
      </c>
      <c r="EG19" s="105"/>
      <c r="EH19" s="239" t="s">
        <v>544</v>
      </c>
      <c r="EI19" s="239" t="s">
        <v>544</v>
      </c>
      <c r="EJ19" s="240" t="s">
        <v>544</v>
      </c>
      <c r="EK19" s="105">
        <v>1</v>
      </c>
      <c r="EL19" s="105" t="s">
        <v>836</v>
      </c>
      <c r="EM19" s="179">
        <v>1</v>
      </c>
      <c r="EN19" s="179" t="s">
        <v>540</v>
      </c>
      <c r="EO19" s="179">
        <v>2</v>
      </c>
      <c r="EP19" s="241" t="s">
        <v>609</v>
      </c>
      <c r="EQ19" s="268">
        <v>43949</v>
      </c>
      <c r="ER19" s="274">
        <v>12720</v>
      </c>
      <c r="ES19" s="273">
        <v>75</v>
      </c>
      <c r="ET19" s="273">
        <v>125673</v>
      </c>
      <c r="EU19" s="273">
        <v>4000</v>
      </c>
      <c r="EV19" s="273">
        <v>40560</v>
      </c>
      <c r="EW19" s="273">
        <v>2365</v>
      </c>
      <c r="EX19" s="247">
        <f t="shared" si="14"/>
        <v>319.74800000000005</v>
      </c>
      <c r="EY19" s="247">
        <f t="shared" si="15"/>
        <v>4476.4720000000007</v>
      </c>
      <c r="EZ19" s="248"/>
      <c r="FA19" s="248"/>
      <c r="FB19" s="248"/>
      <c r="FC19" s="248"/>
      <c r="FD19" s="249"/>
      <c r="FE19" s="249"/>
      <c r="FF19" s="249"/>
      <c r="FG19" s="250"/>
      <c r="FH19" s="251"/>
      <c r="FI19" s="251"/>
      <c r="FJ19" s="252"/>
      <c r="FK19" s="253"/>
      <c r="FL19" s="254"/>
      <c r="FM19" s="255"/>
      <c r="FN19" s="256">
        <f t="shared" si="16"/>
        <v>0.33700000000000002</v>
      </c>
      <c r="FO19" s="254"/>
      <c r="FP19" s="257">
        <f t="shared" si="17"/>
        <v>1.8818680225665019</v>
      </c>
      <c r="FQ19" s="258">
        <f t="shared" si="18"/>
        <v>0.31974800000000003</v>
      </c>
      <c r="FR19" s="254"/>
      <c r="FS19" s="259" t="s">
        <v>304</v>
      </c>
      <c r="FT19" s="259" t="s">
        <v>554</v>
      </c>
      <c r="FU19" s="259" t="s">
        <v>650</v>
      </c>
      <c r="FV19" s="178">
        <v>0</v>
      </c>
      <c r="FW19" s="260" t="s">
        <v>544</v>
      </c>
      <c r="FX19" s="178">
        <v>1</v>
      </c>
      <c r="FY19" s="259" t="s">
        <v>551</v>
      </c>
      <c r="FZ19" s="178">
        <v>0</v>
      </c>
      <c r="GA19" s="277">
        <v>0</v>
      </c>
      <c r="GB19" s="277">
        <v>0</v>
      </c>
      <c r="GC19" s="277">
        <v>0</v>
      </c>
      <c r="GD19" s="280">
        <v>0</v>
      </c>
      <c r="GE19" s="277">
        <v>0</v>
      </c>
      <c r="GF19" s="259" t="s">
        <v>610</v>
      </c>
      <c r="GG19" s="60" t="s">
        <v>744</v>
      </c>
      <c r="GH19" s="188"/>
      <c r="GI19" s="215" t="s">
        <v>682</v>
      </c>
      <c r="GJ19" s="28">
        <v>4</v>
      </c>
      <c r="GK19" s="238">
        <v>0</v>
      </c>
      <c r="GL19" s="238">
        <v>0</v>
      </c>
      <c r="GM19" s="238">
        <v>1998.12</v>
      </c>
      <c r="GN19" s="238">
        <v>0</v>
      </c>
      <c r="GO19" s="238">
        <v>0</v>
      </c>
      <c r="GP19" s="238">
        <v>0</v>
      </c>
      <c r="GQ19" s="238">
        <v>6665.1</v>
      </c>
      <c r="GR19" s="238">
        <v>0</v>
      </c>
      <c r="GS19" s="238">
        <v>331.7</v>
      </c>
      <c r="GT19" s="238">
        <v>116.12</v>
      </c>
      <c r="GU19" s="238">
        <v>0</v>
      </c>
      <c r="GV19" s="238">
        <v>0</v>
      </c>
      <c r="GW19" s="238">
        <v>345.8</v>
      </c>
    </row>
    <row r="20" spans="1:205" ht="14.45" customHeight="1">
      <c r="A20" s="2">
        <v>118</v>
      </c>
      <c r="B20" s="2">
        <f>COUNTIFS($D$3:D20,D20,$F$3:F20,F20)</f>
        <v>1</v>
      </c>
      <c r="C20" s="47">
        <v>12721</v>
      </c>
      <c r="D20" s="70" t="s">
        <v>386</v>
      </c>
      <c r="E20" s="30" t="s">
        <v>387</v>
      </c>
      <c r="F20" s="6">
        <v>490813281</v>
      </c>
      <c r="G20" s="3">
        <f t="shared" si="0"/>
        <v>71</v>
      </c>
      <c r="H20" s="6" t="s">
        <v>457</v>
      </c>
      <c r="I20" s="72" t="s">
        <v>311</v>
      </c>
      <c r="J20" s="51" t="s">
        <v>323</v>
      </c>
      <c r="K20" s="6" t="s">
        <v>303</v>
      </c>
      <c r="L20" s="3">
        <v>22</v>
      </c>
      <c r="M20" s="6" t="s">
        <v>366</v>
      </c>
      <c r="N20" s="108" t="s">
        <v>304</v>
      </c>
      <c r="O20" s="3"/>
      <c r="P20" s="3" t="s">
        <v>455</v>
      </c>
      <c r="Q20" s="52"/>
      <c r="R20" s="52"/>
      <c r="S20" s="6"/>
      <c r="T20" s="77" t="s">
        <v>401</v>
      </c>
      <c r="U20" s="77"/>
      <c r="V20" s="80" t="s">
        <v>446</v>
      </c>
      <c r="W20" s="88"/>
      <c r="X20" s="80"/>
      <c r="Y20" s="207"/>
      <c r="Z20" s="40"/>
      <c r="AA20" s="26" t="s">
        <v>382</v>
      </c>
      <c r="AB20" s="84"/>
      <c r="AC20" s="34">
        <v>121</v>
      </c>
      <c r="AD20" s="34">
        <v>2600</v>
      </c>
      <c r="AE20"/>
      <c r="AF20"/>
      <c r="AG20" t="s">
        <v>324</v>
      </c>
      <c r="AH20" s="34">
        <v>150</v>
      </c>
      <c r="AI20"/>
      <c r="AJ20"/>
      <c r="AM20"/>
      <c r="AO20" s="48">
        <v>30</v>
      </c>
      <c r="AP20" s="14">
        <v>66.2</v>
      </c>
      <c r="AQ20" s="43">
        <v>2.89</v>
      </c>
      <c r="AR20" s="15">
        <f t="shared" si="1"/>
        <v>99.09</v>
      </c>
      <c r="AS20" s="16">
        <f t="shared" si="2"/>
        <v>0.45317220543806647</v>
      </c>
      <c r="AT20" s="17">
        <f t="shared" si="3"/>
        <v>1.3096676737160122</v>
      </c>
      <c r="AU20" s="18">
        <f t="shared" si="4"/>
        <v>0.43421623968736428</v>
      </c>
      <c r="AV20" s="19">
        <f t="shared" si="19"/>
        <v>22.2</v>
      </c>
      <c r="AW20" s="19">
        <f t="shared" si="22"/>
        <v>74</v>
      </c>
      <c r="AX20" s="20">
        <v>6.31</v>
      </c>
      <c r="AY20" s="19">
        <f t="shared" si="21"/>
        <v>21.033333333333335</v>
      </c>
      <c r="AZ20" s="2" t="s">
        <v>305</v>
      </c>
      <c r="BA20" s="64">
        <v>16.100000000000001</v>
      </c>
      <c r="BB20" s="26" t="s">
        <v>305</v>
      </c>
      <c r="BC20" s="22">
        <v>5.5E-2</v>
      </c>
      <c r="BD20" s="22"/>
      <c r="BE20" s="19"/>
      <c r="BF20" s="19"/>
      <c r="BG20" s="19"/>
      <c r="BH20" s="19"/>
      <c r="BI20" s="23">
        <v>0.28000000000000003</v>
      </c>
      <c r="BJ20" s="19">
        <v>45</v>
      </c>
      <c r="BK20" s="2">
        <v>55</v>
      </c>
      <c r="BL20" s="24">
        <f t="shared" si="5"/>
        <v>0.81818181818181823</v>
      </c>
      <c r="BM20" s="25">
        <v>0.4</v>
      </c>
      <c r="BN20" s="22">
        <f t="shared" si="6"/>
        <v>1.3333333333333333</v>
      </c>
      <c r="BO20" s="2" t="s">
        <v>305</v>
      </c>
      <c r="BP20" s="2">
        <v>30.1</v>
      </c>
      <c r="BQ20" s="26">
        <v>33</v>
      </c>
      <c r="BS20" s="22">
        <f t="shared" si="7"/>
        <v>44.900000000000006</v>
      </c>
      <c r="BT20" s="37">
        <v>88.2</v>
      </c>
      <c r="BU20" s="37">
        <v>5312</v>
      </c>
      <c r="BV20" s="22">
        <f t="shared" si="8"/>
        <v>11.799999999999997</v>
      </c>
      <c r="BW20" s="97">
        <f t="shared" si="9"/>
        <v>65.869</v>
      </c>
      <c r="BX20" s="28">
        <v>26.1</v>
      </c>
      <c r="BY20" s="13">
        <f t="shared" si="10"/>
        <v>17.278200000000002</v>
      </c>
      <c r="BZ20" s="37">
        <v>18.8</v>
      </c>
      <c r="CA20" s="13">
        <f t="shared" si="11"/>
        <v>12.445600000000002</v>
      </c>
      <c r="CB20" s="37">
        <v>54.6</v>
      </c>
      <c r="CC20" s="13">
        <f t="shared" si="12"/>
        <v>36.145200000000003</v>
      </c>
      <c r="CD20" s="13">
        <v>0.89</v>
      </c>
      <c r="CE20" s="54">
        <v>97.8</v>
      </c>
      <c r="CF20" s="54">
        <v>4331</v>
      </c>
      <c r="CG20" s="54">
        <v>93.1</v>
      </c>
      <c r="CH20" s="54">
        <v>2669</v>
      </c>
      <c r="CI20" s="54">
        <v>71.900000000000006</v>
      </c>
      <c r="CJ20" s="54">
        <v>82.8</v>
      </c>
      <c r="CK20" s="54">
        <v>2257</v>
      </c>
      <c r="CL20" s="19">
        <f t="shared" si="13"/>
        <v>1.3882978723404256</v>
      </c>
      <c r="CN20" s="84"/>
      <c r="CZ20" s="46">
        <v>3</v>
      </c>
      <c r="DB20" s="56" t="s">
        <v>310</v>
      </c>
      <c r="DC20" s="67"/>
      <c r="DD20" s="74" t="s">
        <v>459</v>
      </c>
      <c r="DE20" s="84"/>
      <c r="DF20" s="84"/>
      <c r="DG20" s="84"/>
      <c r="DH20" s="84"/>
      <c r="DI20" s="3" t="s">
        <v>307</v>
      </c>
      <c r="DJ20" s="61" t="s">
        <v>324</v>
      </c>
      <c r="DK20" s="30">
        <v>2</v>
      </c>
      <c r="DL20" s="179" t="s">
        <v>311</v>
      </c>
      <c r="DM20" s="179" t="s">
        <v>311</v>
      </c>
      <c r="DN20" s="66"/>
      <c r="DO20" s="66"/>
      <c r="DP20" s="66"/>
      <c r="DQ20" s="66"/>
      <c r="DR20" s="298" t="s">
        <v>304</v>
      </c>
      <c r="DS20" s="178" t="s">
        <v>304</v>
      </c>
      <c r="DT20" s="300">
        <v>225</v>
      </c>
      <c r="DU20" s="300">
        <v>42.7</v>
      </c>
      <c r="DV20" s="300">
        <v>57.3</v>
      </c>
      <c r="DW20" s="178" t="s">
        <v>304</v>
      </c>
      <c r="DX20" s="178" t="s">
        <v>304</v>
      </c>
      <c r="DY20" s="178" t="s">
        <v>304</v>
      </c>
      <c r="DZ20" s="178" t="s">
        <v>304</v>
      </c>
      <c r="EA20" s="178">
        <v>0</v>
      </c>
      <c r="EB20" s="260" t="s">
        <v>379</v>
      </c>
      <c r="EC20" s="105"/>
      <c r="ED20" s="105"/>
      <c r="EE20" s="105"/>
      <c r="EF20" s="239">
        <v>40</v>
      </c>
      <c r="EG20" s="105"/>
      <c r="EH20" s="239" t="s">
        <v>544</v>
      </c>
      <c r="EI20" s="239" t="s">
        <v>544</v>
      </c>
      <c r="EJ20" s="240" t="s">
        <v>544</v>
      </c>
      <c r="EK20" s="105">
        <v>2</v>
      </c>
      <c r="EL20" s="332" t="s">
        <v>883</v>
      </c>
      <c r="EM20" s="179">
        <v>3</v>
      </c>
      <c r="EN20" s="179" t="s">
        <v>588</v>
      </c>
      <c r="EO20" s="179">
        <v>3</v>
      </c>
      <c r="EP20" s="241" t="s">
        <v>609</v>
      </c>
      <c r="EQ20" s="268">
        <v>39930</v>
      </c>
      <c r="ER20" s="274">
        <v>12721</v>
      </c>
      <c r="ES20" s="273">
        <v>75</v>
      </c>
      <c r="ET20" s="273">
        <v>9322</v>
      </c>
      <c r="EU20" s="273">
        <v>12000</v>
      </c>
      <c r="EV20" s="273">
        <v>40560</v>
      </c>
      <c r="EW20" s="273">
        <v>2556</v>
      </c>
      <c r="EX20" s="247">
        <f t="shared" si="14"/>
        <v>115.19040000000001</v>
      </c>
      <c r="EY20" s="247">
        <f t="shared" si="15"/>
        <v>2534.1888000000004</v>
      </c>
      <c r="EZ20" s="254"/>
      <c r="FA20" s="254"/>
      <c r="FB20" s="254"/>
      <c r="FC20" s="254"/>
      <c r="FD20" s="263"/>
      <c r="FE20" s="263"/>
      <c r="FF20" s="263"/>
      <c r="FG20" s="250"/>
      <c r="FH20" s="264"/>
      <c r="FI20" s="251"/>
      <c r="FJ20" s="252"/>
      <c r="FK20" s="265"/>
      <c r="FL20" s="254"/>
      <c r="FM20" s="255"/>
      <c r="FN20" s="256">
        <f t="shared" si="16"/>
        <v>0.121</v>
      </c>
      <c r="FO20" s="254"/>
      <c r="FP20" s="257">
        <f t="shared" si="17"/>
        <v>27.419008796395623</v>
      </c>
      <c r="FQ20" s="258">
        <f t="shared" si="18"/>
        <v>0.11519040000000001</v>
      </c>
      <c r="FR20" s="254"/>
      <c r="FS20" s="259" t="s">
        <v>570</v>
      </c>
      <c r="FT20" s="259" t="s">
        <v>304</v>
      </c>
      <c r="FU20" s="259" t="s">
        <v>866</v>
      </c>
      <c r="FV20" s="178">
        <v>0</v>
      </c>
      <c r="FW20" s="260" t="s">
        <v>544</v>
      </c>
      <c r="FX20" s="178">
        <v>1</v>
      </c>
      <c r="FY20" s="259" t="s">
        <v>551</v>
      </c>
      <c r="FZ20" s="178">
        <v>0</v>
      </c>
      <c r="GA20" s="277">
        <v>0</v>
      </c>
      <c r="GB20" s="277">
        <v>0</v>
      </c>
      <c r="GC20" s="277">
        <v>1</v>
      </c>
      <c r="GD20" s="279">
        <v>43962</v>
      </c>
      <c r="GE20" s="262" t="s">
        <v>549</v>
      </c>
      <c r="GF20" s="259" t="s">
        <v>620</v>
      </c>
      <c r="GG20" s="60" t="s">
        <v>744</v>
      </c>
      <c r="GH20" s="188"/>
      <c r="GI20" s="194" t="s">
        <v>676</v>
      </c>
      <c r="GJ20" s="28">
        <v>2</v>
      </c>
      <c r="GK20" s="238">
        <v>0</v>
      </c>
      <c r="GL20" s="238">
        <v>0</v>
      </c>
      <c r="GM20" s="238">
        <v>352.74</v>
      </c>
      <c r="GN20" s="238">
        <v>0</v>
      </c>
      <c r="GO20" s="238">
        <v>0</v>
      </c>
      <c r="GP20" s="238">
        <v>0</v>
      </c>
      <c r="GQ20" s="238">
        <v>0</v>
      </c>
      <c r="GR20" s="238">
        <v>0</v>
      </c>
      <c r="GS20" s="238">
        <v>256.10000000000002</v>
      </c>
      <c r="GT20" s="238">
        <v>193.76</v>
      </c>
      <c r="GU20" s="238">
        <v>0</v>
      </c>
      <c r="GV20" s="238">
        <v>0</v>
      </c>
      <c r="GW20" s="238">
        <v>154.87</v>
      </c>
    </row>
    <row r="21" spans="1:205">
      <c r="A21" s="2">
        <v>120</v>
      </c>
      <c r="B21" s="2">
        <f>COUNTIFS($D$3:D21,D21,$F$3:F21,F21)</f>
        <v>1</v>
      </c>
      <c r="C21" s="47">
        <v>12737</v>
      </c>
      <c r="D21" s="70" t="s">
        <v>393</v>
      </c>
      <c r="E21" s="30" t="s">
        <v>318</v>
      </c>
      <c r="F21" s="6">
        <v>500215082</v>
      </c>
      <c r="G21" s="3">
        <f t="shared" si="0"/>
        <v>70</v>
      </c>
      <c r="H21" s="6" t="s">
        <v>460</v>
      </c>
      <c r="I21" s="72" t="s">
        <v>461</v>
      </c>
      <c r="J21" s="51" t="s">
        <v>323</v>
      </c>
      <c r="K21" s="6" t="s">
        <v>303</v>
      </c>
      <c r="L21" s="3">
        <v>14</v>
      </c>
      <c r="M21" s="6" t="s">
        <v>366</v>
      </c>
      <c r="N21" s="108" t="s">
        <v>363</v>
      </c>
      <c r="O21" s="3"/>
      <c r="P21" s="3" t="s">
        <v>455</v>
      </c>
      <c r="Q21" s="52"/>
      <c r="R21" s="52"/>
      <c r="S21" s="6"/>
      <c r="T21" s="77" t="s">
        <v>401</v>
      </c>
      <c r="U21" s="77"/>
      <c r="V21" s="80" t="s">
        <v>446</v>
      </c>
      <c r="W21" s="88"/>
      <c r="X21" s="80"/>
      <c r="Y21" s="207"/>
      <c r="Z21" s="86"/>
      <c r="AA21" s="26" t="s">
        <v>382</v>
      </c>
      <c r="AB21" s="84"/>
      <c r="AC21" s="91">
        <v>112</v>
      </c>
      <c r="AD21" s="91">
        <v>1500</v>
      </c>
      <c r="AE21" s="92"/>
      <c r="AF21" s="92"/>
      <c r="AG21" s="92" t="s">
        <v>324</v>
      </c>
      <c r="AH21" s="34">
        <v>150</v>
      </c>
      <c r="AI21"/>
      <c r="AJ21"/>
      <c r="AM21"/>
      <c r="AO21" s="48">
        <v>35.1</v>
      </c>
      <c r="AP21" s="14">
        <v>59.2</v>
      </c>
      <c r="AQ21" s="43">
        <v>1.77</v>
      </c>
      <c r="AR21" s="15">
        <f t="shared" si="1"/>
        <v>96.070000000000007</v>
      </c>
      <c r="AS21" s="16">
        <f t="shared" si="2"/>
        <v>0.59290540540540537</v>
      </c>
      <c r="AT21" s="17">
        <f t="shared" si="3"/>
        <v>1.0494425675675676</v>
      </c>
      <c r="AU21" s="18">
        <f t="shared" si="4"/>
        <v>0.57569296375266521</v>
      </c>
      <c r="AV21" s="19">
        <f t="shared" si="19"/>
        <v>20.658000000000001</v>
      </c>
      <c r="AW21" s="19">
        <f t="shared" si="22"/>
        <v>58.854700854700859</v>
      </c>
      <c r="AX21" s="45">
        <v>13.1</v>
      </c>
      <c r="AY21" s="19">
        <f t="shared" si="21"/>
        <v>37.32193732193732</v>
      </c>
      <c r="AZ21" s="2" t="s">
        <v>305</v>
      </c>
      <c r="BA21" s="64">
        <v>62.9</v>
      </c>
      <c r="BB21" s="26" t="s">
        <v>305</v>
      </c>
      <c r="BC21" s="22">
        <v>1.4999999999999999E-2</v>
      </c>
      <c r="BD21" s="22"/>
      <c r="BE21" s="19"/>
      <c r="BF21" s="19"/>
      <c r="BG21" s="19"/>
      <c r="BH21" s="19"/>
      <c r="BI21" s="23">
        <v>5.29</v>
      </c>
      <c r="BJ21" s="19">
        <v>32.200000000000003</v>
      </c>
      <c r="BK21" s="2">
        <v>67.8</v>
      </c>
      <c r="BL21" s="44">
        <f t="shared" si="5"/>
        <v>0.47492625368731567</v>
      </c>
      <c r="BM21" s="25">
        <v>0.47</v>
      </c>
      <c r="BN21" s="22">
        <f t="shared" si="6"/>
        <v>1.3390313390313391</v>
      </c>
      <c r="BO21" s="2" t="s">
        <v>305</v>
      </c>
      <c r="BP21" s="2">
        <v>30.5</v>
      </c>
      <c r="BQ21" s="26">
        <v>39.5</v>
      </c>
      <c r="BS21" s="22">
        <f t="shared" si="7"/>
        <v>52.2</v>
      </c>
      <c r="BT21" s="37">
        <v>77.599999999999994</v>
      </c>
      <c r="BU21" s="37">
        <v>4371</v>
      </c>
      <c r="BV21" s="22">
        <f t="shared" si="8"/>
        <v>22.400000000000006</v>
      </c>
      <c r="BW21" s="97">
        <f t="shared" si="9"/>
        <v>58.430400000000006</v>
      </c>
      <c r="BX21" s="28">
        <v>28.3</v>
      </c>
      <c r="BY21" s="13">
        <f t="shared" si="10"/>
        <v>16.753600000000002</v>
      </c>
      <c r="BZ21" s="37">
        <v>23.9</v>
      </c>
      <c r="CA21" s="13">
        <f t="shared" si="11"/>
        <v>14.1488</v>
      </c>
      <c r="CB21" s="37">
        <v>46.5</v>
      </c>
      <c r="CC21" s="13">
        <f t="shared" si="12"/>
        <v>27.528000000000002</v>
      </c>
      <c r="CD21" s="13">
        <v>0.64</v>
      </c>
      <c r="CE21" s="54">
        <v>96.2</v>
      </c>
      <c r="CF21" s="54">
        <v>2987</v>
      </c>
      <c r="CG21" s="54">
        <v>91.7</v>
      </c>
      <c r="CH21" s="54">
        <v>1962</v>
      </c>
      <c r="CI21" s="54">
        <v>62.8</v>
      </c>
      <c r="CJ21" s="54">
        <v>79.400000000000006</v>
      </c>
      <c r="CK21" s="54">
        <v>1674</v>
      </c>
      <c r="CL21" s="19">
        <f t="shared" si="13"/>
        <v>1.1841004184100419</v>
      </c>
      <c r="CN21" s="84"/>
      <c r="CZ21" s="46"/>
      <c r="DB21" s="56" t="s">
        <v>310</v>
      </c>
      <c r="DC21" s="67"/>
      <c r="DD21" s="74" t="s">
        <v>462</v>
      </c>
      <c r="DE21" s="84"/>
      <c r="DF21" s="84"/>
      <c r="DG21" s="84"/>
      <c r="DH21" s="84"/>
      <c r="DI21" s="3" t="s">
        <v>307</v>
      </c>
      <c r="DJ21" s="61" t="s">
        <v>324</v>
      </c>
      <c r="DK21" s="30">
        <v>2</v>
      </c>
      <c r="DL21" s="179" t="s">
        <v>316</v>
      </c>
      <c r="DM21" s="179" t="s">
        <v>309</v>
      </c>
      <c r="DN21" s="66"/>
      <c r="DO21" s="66"/>
      <c r="DP21" s="66"/>
      <c r="DQ21" s="66"/>
      <c r="DR21" s="298" t="s">
        <v>304</v>
      </c>
      <c r="DS21" s="178" t="s">
        <v>304</v>
      </c>
      <c r="DT21" s="300">
        <v>153</v>
      </c>
      <c r="DU21" s="300">
        <v>12.4</v>
      </c>
      <c r="DV21" s="300">
        <v>87.6</v>
      </c>
      <c r="DW21" s="178" t="s">
        <v>304</v>
      </c>
      <c r="DX21" s="178" t="s">
        <v>304</v>
      </c>
      <c r="DY21" s="178" t="s">
        <v>304</v>
      </c>
      <c r="DZ21" s="178" t="s">
        <v>304</v>
      </c>
      <c r="EA21" s="178">
        <v>0</v>
      </c>
      <c r="EB21" s="260" t="s">
        <v>379</v>
      </c>
      <c r="EC21" s="105"/>
      <c r="ED21" s="105"/>
      <c r="EE21" s="105"/>
      <c r="EF21" s="239">
        <v>40</v>
      </c>
      <c r="EG21" s="105"/>
      <c r="EH21" s="239">
        <v>182</v>
      </c>
      <c r="EI21" s="239">
        <v>80</v>
      </c>
      <c r="EJ21" s="240">
        <f>EI21/(EH21*EH21*0.01*0.01)</f>
        <v>24.151672503320853</v>
      </c>
      <c r="EK21" s="105">
        <v>2</v>
      </c>
      <c r="EL21" s="332" t="s">
        <v>881</v>
      </c>
      <c r="EM21" s="179">
        <v>3</v>
      </c>
      <c r="EN21" s="179" t="s">
        <v>588</v>
      </c>
      <c r="EO21" s="179">
        <v>3</v>
      </c>
      <c r="EP21" s="241" t="s">
        <v>626</v>
      </c>
      <c r="EQ21" s="261">
        <v>43804</v>
      </c>
      <c r="ER21" s="243">
        <v>12737</v>
      </c>
      <c r="ES21" s="272">
        <v>75</v>
      </c>
      <c r="ET21" s="273">
        <v>8778</v>
      </c>
      <c r="EU21" s="273">
        <v>16000</v>
      </c>
      <c r="EV21" s="273">
        <v>40560</v>
      </c>
      <c r="EW21" s="273">
        <v>3343</v>
      </c>
      <c r="EX21" s="247">
        <f t="shared" si="14"/>
        <v>112.99339999999999</v>
      </c>
      <c r="EY21" s="247">
        <f t="shared" si="15"/>
        <v>1581.9076</v>
      </c>
      <c r="EZ21" s="248"/>
      <c r="FA21" s="248"/>
      <c r="FB21" s="248"/>
      <c r="FC21" s="248"/>
      <c r="FD21" s="249"/>
      <c r="FE21" s="263"/>
      <c r="FF21" s="263"/>
      <c r="FG21" s="250"/>
      <c r="FH21" s="264"/>
      <c r="FI21" s="251"/>
      <c r="FJ21" s="252"/>
      <c r="FK21" s="253"/>
      <c r="FL21" s="254"/>
      <c r="FM21" s="255"/>
      <c r="FN21" s="256">
        <f t="shared" si="16"/>
        <v>0.112</v>
      </c>
      <c r="FO21" s="254"/>
      <c r="FP21" s="257">
        <f t="shared" si="17"/>
        <v>38.083845978582822</v>
      </c>
      <c r="FQ21" s="258">
        <f t="shared" si="18"/>
        <v>0.11299339999999999</v>
      </c>
      <c r="FR21" s="254"/>
      <c r="FS21" s="259" t="s">
        <v>304</v>
      </c>
      <c r="FT21" s="259" t="s">
        <v>612</v>
      </c>
      <c r="FU21" s="259" t="s">
        <v>657</v>
      </c>
      <c r="FV21" s="178">
        <v>0</v>
      </c>
      <c r="FW21" s="260" t="s">
        <v>544</v>
      </c>
      <c r="FX21" s="178">
        <v>1</v>
      </c>
      <c r="FY21" s="259" t="s">
        <v>551</v>
      </c>
      <c r="FZ21" s="178">
        <v>0</v>
      </c>
      <c r="GA21" s="277">
        <v>0</v>
      </c>
      <c r="GB21" s="277">
        <v>0</v>
      </c>
      <c r="GC21" s="277">
        <v>1</v>
      </c>
      <c r="GD21" s="278" t="s">
        <v>622</v>
      </c>
      <c r="GE21" s="262" t="s">
        <v>549</v>
      </c>
      <c r="GF21" s="259" t="s">
        <v>885</v>
      </c>
      <c r="GG21" s="60" t="s">
        <v>744</v>
      </c>
      <c r="GH21" s="188"/>
      <c r="GI21" s="212" t="s">
        <v>683</v>
      </c>
      <c r="GJ21" s="28">
        <v>6</v>
      </c>
      <c r="GK21" s="238">
        <v>0</v>
      </c>
      <c r="GL21" s="238">
        <v>0</v>
      </c>
      <c r="GM21" s="238">
        <v>96.82</v>
      </c>
      <c r="GN21" s="238">
        <v>0</v>
      </c>
      <c r="GO21" s="238">
        <v>0</v>
      </c>
      <c r="GP21" s="238">
        <v>0</v>
      </c>
      <c r="GQ21" s="238">
        <v>0</v>
      </c>
      <c r="GR21" s="238">
        <v>0</v>
      </c>
      <c r="GS21" s="238">
        <v>0</v>
      </c>
      <c r="GT21" s="238">
        <v>0</v>
      </c>
      <c r="GU21" s="238">
        <v>0</v>
      </c>
      <c r="GV21" s="238">
        <v>0</v>
      </c>
      <c r="GW21" s="238">
        <v>308.33999999999997</v>
      </c>
    </row>
    <row r="22" spans="1:205">
      <c r="A22" s="2">
        <v>128</v>
      </c>
      <c r="B22" s="2">
        <f>COUNTIFS($D$3:D22,D22,$F$3:F22,F22)</f>
        <v>1</v>
      </c>
      <c r="C22" s="47">
        <v>12777</v>
      </c>
      <c r="D22" s="70" t="s">
        <v>463</v>
      </c>
      <c r="E22" s="30" t="s">
        <v>338</v>
      </c>
      <c r="F22" s="6">
        <v>445113447</v>
      </c>
      <c r="G22" s="3">
        <f t="shared" si="0"/>
        <v>76</v>
      </c>
      <c r="H22" s="6" t="s">
        <v>464</v>
      </c>
      <c r="I22" s="72" t="s">
        <v>465</v>
      </c>
      <c r="J22" s="51" t="s">
        <v>323</v>
      </c>
      <c r="K22" s="6" t="s">
        <v>303</v>
      </c>
      <c r="L22" s="3">
        <v>10</v>
      </c>
      <c r="M22" s="6" t="s">
        <v>366</v>
      </c>
      <c r="N22" s="108" t="s">
        <v>363</v>
      </c>
      <c r="O22" s="3"/>
      <c r="P22" s="3" t="s">
        <v>455</v>
      </c>
      <c r="Q22" s="52"/>
      <c r="R22" s="52"/>
      <c r="S22" s="6"/>
      <c r="T22" s="77" t="s">
        <v>401</v>
      </c>
      <c r="U22" s="77"/>
      <c r="V22" s="80" t="s">
        <v>446</v>
      </c>
      <c r="W22" s="88"/>
      <c r="X22" s="80"/>
      <c r="Y22" s="207"/>
      <c r="Z22" s="86"/>
      <c r="AA22" s="26" t="s">
        <v>382</v>
      </c>
      <c r="AB22" s="84"/>
      <c r="AC22" s="91">
        <v>207</v>
      </c>
      <c r="AD22" s="91">
        <v>2000</v>
      </c>
      <c r="AE22" s="92"/>
      <c r="AF22" s="92"/>
      <c r="AG22" s="92" t="s">
        <v>329</v>
      </c>
      <c r="AH22" s="34">
        <v>150</v>
      </c>
      <c r="AI22"/>
      <c r="AJ22"/>
      <c r="AM22"/>
      <c r="AO22" s="48">
        <v>46.6</v>
      </c>
      <c r="AP22" s="14">
        <v>24.9</v>
      </c>
      <c r="AQ22" s="43">
        <v>27.2</v>
      </c>
      <c r="AR22" s="15">
        <f t="shared" si="1"/>
        <v>98.7</v>
      </c>
      <c r="AS22" s="16">
        <f t="shared" si="2"/>
        <v>1.8714859437751006</v>
      </c>
      <c r="AT22" s="17">
        <f t="shared" si="3"/>
        <v>50.904417670682733</v>
      </c>
      <c r="AU22" s="18">
        <f t="shared" si="4"/>
        <v>0.89443378119001937</v>
      </c>
      <c r="AV22" s="19">
        <f t="shared" si="19"/>
        <v>37.208000000000006</v>
      </c>
      <c r="AW22" s="19">
        <f t="shared" si="22"/>
        <v>79.845493562231766</v>
      </c>
      <c r="AX22" s="20">
        <v>6.58</v>
      </c>
      <c r="AY22" s="19">
        <f t="shared" si="21"/>
        <v>14.120171673819742</v>
      </c>
      <c r="AZ22" s="2" t="s">
        <v>305</v>
      </c>
      <c r="BA22" s="64">
        <v>30.9</v>
      </c>
      <c r="BB22" s="26" t="s">
        <v>305</v>
      </c>
      <c r="BC22" s="22">
        <v>2.87</v>
      </c>
      <c r="BD22" s="22"/>
      <c r="BE22" s="19"/>
      <c r="BF22" s="19"/>
      <c r="BG22" s="19"/>
      <c r="BH22" s="19"/>
      <c r="BI22" s="23">
        <v>2.2200000000000002</v>
      </c>
      <c r="BJ22" s="19">
        <v>21.2</v>
      </c>
      <c r="BK22" s="2">
        <v>78.8</v>
      </c>
      <c r="BL22" s="44">
        <f t="shared" si="5"/>
        <v>0.26903553299492383</v>
      </c>
      <c r="BM22" s="25">
        <v>0.33</v>
      </c>
      <c r="BN22" s="22">
        <f t="shared" si="6"/>
        <v>0.70815450643776823</v>
      </c>
      <c r="BO22" s="2" t="s">
        <v>305</v>
      </c>
      <c r="BP22" s="19">
        <v>31.1</v>
      </c>
      <c r="BQ22" s="23">
        <v>23.2</v>
      </c>
      <c r="BS22" s="22">
        <f t="shared" si="7"/>
        <v>28.53</v>
      </c>
      <c r="BT22" s="37">
        <v>85.1</v>
      </c>
      <c r="BU22" s="37">
        <v>7336</v>
      </c>
      <c r="BV22" s="22">
        <f t="shared" si="8"/>
        <v>14.900000000000006</v>
      </c>
      <c r="BW22" s="22">
        <f t="shared" si="9"/>
        <v>24.633570000000002</v>
      </c>
      <c r="BX22" s="28">
        <v>5.93</v>
      </c>
      <c r="BY22" s="13">
        <f t="shared" si="10"/>
        <v>1.4765699999999997</v>
      </c>
      <c r="BZ22" s="37">
        <v>22.6</v>
      </c>
      <c r="CA22" s="13">
        <f t="shared" si="11"/>
        <v>5.6273999999999997</v>
      </c>
      <c r="CB22" s="37">
        <v>70.400000000000006</v>
      </c>
      <c r="CC22" s="13">
        <f t="shared" si="12"/>
        <v>17.529600000000002</v>
      </c>
      <c r="CD22" s="13">
        <v>1.88</v>
      </c>
      <c r="CE22" s="54">
        <v>99.1</v>
      </c>
      <c r="CF22" s="54">
        <v>8915</v>
      </c>
      <c r="CG22" s="54">
        <v>99.4</v>
      </c>
      <c r="CH22" s="54">
        <v>7116</v>
      </c>
      <c r="CI22" s="54">
        <v>85.3</v>
      </c>
      <c r="CJ22" s="54">
        <v>89.2</v>
      </c>
      <c r="CK22" s="54">
        <v>4398</v>
      </c>
      <c r="CL22" s="19">
        <f t="shared" si="13"/>
        <v>0.26238938053097344</v>
      </c>
      <c r="CN22" s="84"/>
      <c r="CZ22" s="46"/>
      <c r="DB22" s="56" t="s">
        <v>130</v>
      </c>
      <c r="DC22" s="67"/>
      <c r="DD22" s="74" t="s">
        <v>466</v>
      </c>
      <c r="DE22" s="84"/>
      <c r="DF22" s="84"/>
      <c r="DG22" s="84"/>
      <c r="DH22" s="84"/>
      <c r="DI22" s="3" t="s">
        <v>308</v>
      </c>
      <c r="DJ22" s="62" t="s">
        <v>329</v>
      </c>
      <c r="DK22" s="30">
        <v>2</v>
      </c>
      <c r="DL22" s="179" t="s">
        <v>316</v>
      </c>
      <c r="DM22" s="179" t="s">
        <v>311</v>
      </c>
      <c r="DN22" s="66"/>
      <c r="DO22" s="66"/>
      <c r="DP22" s="66"/>
      <c r="DQ22" s="66"/>
      <c r="DR22" s="302">
        <v>12.5</v>
      </c>
      <c r="DS22" s="178" t="s">
        <v>304</v>
      </c>
      <c r="DT22" s="300">
        <v>370</v>
      </c>
      <c r="DU22" s="300">
        <v>24.3</v>
      </c>
      <c r="DV22" s="300">
        <v>75.7</v>
      </c>
      <c r="DW22" s="178" t="s">
        <v>304</v>
      </c>
      <c r="DX22" s="178" t="s">
        <v>304</v>
      </c>
      <c r="DY22" s="178" t="s">
        <v>304</v>
      </c>
      <c r="DZ22" s="178" t="s">
        <v>304</v>
      </c>
      <c r="EA22" s="178">
        <v>0</v>
      </c>
      <c r="EB22" s="301" t="s">
        <v>379</v>
      </c>
      <c r="EC22" s="105"/>
      <c r="ED22" s="105"/>
      <c r="EE22" s="105"/>
      <c r="EF22" s="239">
        <v>20</v>
      </c>
      <c r="EG22" s="105"/>
      <c r="EH22" s="239">
        <v>172</v>
      </c>
      <c r="EI22" s="239">
        <v>100</v>
      </c>
      <c r="EJ22" s="240">
        <f>EI22/(EH22*EH22*0.01*0.01)</f>
        <v>33.80205516495402</v>
      </c>
      <c r="EK22" s="105">
        <v>2</v>
      </c>
      <c r="EL22" s="105" t="s">
        <v>836</v>
      </c>
      <c r="EM22" s="179">
        <v>2</v>
      </c>
      <c r="EN22" s="179" t="s">
        <v>540</v>
      </c>
      <c r="EO22" s="179">
        <v>1</v>
      </c>
      <c r="EP22" s="241">
        <v>0</v>
      </c>
      <c r="EQ22" s="242">
        <v>0</v>
      </c>
      <c r="ER22" s="243">
        <v>12777</v>
      </c>
      <c r="ES22" s="272">
        <v>75</v>
      </c>
      <c r="ET22" s="273">
        <v>6869</v>
      </c>
      <c r="EU22" s="273">
        <v>8000</v>
      </c>
      <c r="EV22" s="273">
        <v>40560</v>
      </c>
      <c r="EW22" s="273">
        <v>3483</v>
      </c>
      <c r="EX22" s="247">
        <f t="shared" si="14"/>
        <v>235.45080000000002</v>
      </c>
      <c r="EY22" s="247">
        <f t="shared" si="15"/>
        <v>2354.5080000000003</v>
      </c>
      <c r="EZ22" s="254"/>
      <c r="FA22" s="254"/>
      <c r="FB22" s="254"/>
      <c r="FC22" s="254"/>
      <c r="FD22" s="263"/>
      <c r="FE22" s="263"/>
      <c r="FF22" s="263"/>
      <c r="FG22" s="250"/>
      <c r="FH22" s="264"/>
      <c r="FI22" s="251"/>
      <c r="FJ22" s="252"/>
      <c r="FK22" s="265"/>
      <c r="FL22" s="254"/>
      <c r="FM22" s="255"/>
      <c r="FN22" s="256">
        <f t="shared" si="16"/>
        <v>0.20699999999999999</v>
      </c>
      <c r="FO22" s="254"/>
      <c r="FP22" s="257">
        <f t="shared" si="17"/>
        <v>50.706070752656863</v>
      </c>
      <c r="FQ22" s="258">
        <f t="shared" si="18"/>
        <v>0.23545080000000002</v>
      </c>
      <c r="FR22" s="254"/>
      <c r="FS22" s="262" t="s">
        <v>528</v>
      </c>
      <c r="FT22" s="262" t="s">
        <v>528</v>
      </c>
      <c r="FU22" s="262" t="s">
        <v>541</v>
      </c>
      <c r="FV22" s="178">
        <v>0</v>
      </c>
      <c r="FW22" s="178">
        <v>2</v>
      </c>
      <c r="FX22" s="178">
        <v>1</v>
      </c>
      <c r="FY22" s="262" t="s">
        <v>565</v>
      </c>
      <c r="FZ22" s="178">
        <v>0</v>
      </c>
      <c r="GA22" s="282">
        <v>0</v>
      </c>
      <c r="GB22" s="277">
        <v>0</v>
      </c>
      <c r="GC22" s="277">
        <v>1</v>
      </c>
      <c r="GD22" s="283" t="s">
        <v>566</v>
      </c>
      <c r="GE22" s="262" t="s">
        <v>549</v>
      </c>
      <c r="GF22" s="262" t="s">
        <v>567</v>
      </c>
      <c r="GG22" s="60" t="s">
        <v>744</v>
      </c>
      <c r="GH22" s="188"/>
      <c r="GI22" s="215" t="s">
        <v>679</v>
      </c>
      <c r="GJ22" s="28">
        <v>4</v>
      </c>
      <c r="GK22" s="238">
        <v>0</v>
      </c>
      <c r="GL22" s="238">
        <v>0</v>
      </c>
      <c r="GM22" s="238">
        <v>2633.68</v>
      </c>
      <c r="GN22" s="238">
        <v>0</v>
      </c>
      <c r="GO22" s="238">
        <v>0</v>
      </c>
      <c r="GP22" s="238">
        <v>0</v>
      </c>
      <c r="GQ22" s="238">
        <v>3576</v>
      </c>
      <c r="GR22" s="238">
        <v>42.44</v>
      </c>
      <c r="GS22" s="238">
        <v>0</v>
      </c>
      <c r="GT22" s="238">
        <v>0</v>
      </c>
      <c r="GU22" s="238">
        <v>0</v>
      </c>
      <c r="GV22" s="238">
        <v>17.75</v>
      </c>
      <c r="GW22" s="238">
        <v>244.14</v>
      </c>
    </row>
    <row r="23" spans="1:205">
      <c r="A23" s="2">
        <v>129</v>
      </c>
      <c r="B23" s="2">
        <f>COUNTIFS($D$3:D23,D23,$F$3:F23,F23)</f>
        <v>1</v>
      </c>
      <c r="C23" s="47">
        <v>12778</v>
      </c>
      <c r="D23" s="70" t="s">
        <v>467</v>
      </c>
      <c r="E23" s="30" t="s">
        <v>345</v>
      </c>
      <c r="F23" s="6">
        <v>6204300608</v>
      </c>
      <c r="G23" s="3">
        <f t="shared" si="0"/>
        <v>58</v>
      </c>
      <c r="H23" s="6" t="s">
        <v>464</v>
      </c>
      <c r="I23" s="72" t="s">
        <v>311</v>
      </c>
      <c r="J23" s="51" t="s">
        <v>323</v>
      </c>
      <c r="K23" s="6" t="s">
        <v>303</v>
      </c>
      <c r="L23" s="3">
        <v>14</v>
      </c>
      <c r="M23" s="6" t="s">
        <v>366</v>
      </c>
      <c r="N23" s="108" t="s">
        <v>304</v>
      </c>
      <c r="O23" s="3"/>
      <c r="P23" s="3" t="s">
        <v>455</v>
      </c>
      <c r="Q23" s="52"/>
      <c r="R23" s="52"/>
      <c r="S23" s="6"/>
      <c r="T23" s="77" t="s">
        <v>401</v>
      </c>
      <c r="U23" s="77"/>
      <c r="V23" s="80" t="s">
        <v>446</v>
      </c>
      <c r="W23" s="88"/>
      <c r="X23" s="80"/>
      <c r="Y23" s="207"/>
      <c r="Z23" s="86"/>
      <c r="AA23" s="26" t="s">
        <v>382</v>
      </c>
      <c r="AC23" s="91">
        <v>135</v>
      </c>
      <c r="AD23" s="91">
        <v>1900</v>
      </c>
      <c r="AE23" s="92"/>
      <c r="AF23" s="92"/>
      <c r="AG23" s="92" t="s">
        <v>329</v>
      </c>
      <c r="AH23" s="34">
        <v>150</v>
      </c>
      <c r="AI23"/>
      <c r="AJ23"/>
      <c r="AM23"/>
      <c r="AO23" s="48">
        <v>53.3</v>
      </c>
      <c r="AP23" s="14">
        <v>43.5</v>
      </c>
      <c r="AQ23" s="43">
        <v>2</v>
      </c>
      <c r="AR23" s="15">
        <f t="shared" si="1"/>
        <v>98.8</v>
      </c>
      <c r="AS23" s="16">
        <f t="shared" si="2"/>
        <v>1.2252873563218389</v>
      </c>
      <c r="AT23" s="17">
        <f t="shared" si="3"/>
        <v>2.4505747126436779</v>
      </c>
      <c r="AU23" s="18">
        <f t="shared" si="4"/>
        <v>1.1714285714285713</v>
      </c>
      <c r="AV23" s="19">
        <f t="shared" si="19"/>
        <v>43.753999999999998</v>
      </c>
      <c r="AW23" s="19">
        <f t="shared" si="22"/>
        <v>82.090056285178235</v>
      </c>
      <c r="AX23" s="20">
        <v>6.78</v>
      </c>
      <c r="AY23" s="19">
        <f t="shared" si="21"/>
        <v>12.720450281425892</v>
      </c>
      <c r="AZ23" s="2" t="s">
        <v>305</v>
      </c>
      <c r="BA23" s="64">
        <v>17.600000000000001</v>
      </c>
      <c r="BB23" s="26" t="s">
        <v>305</v>
      </c>
      <c r="BC23" s="22">
        <v>3.7999999999999999E-2</v>
      </c>
      <c r="BD23" s="22"/>
      <c r="BE23" s="19"/>
      <c r="BF23" s="19"/>
      <c r="BG23" s="19"/>
      <c r="BH23" s="19"/>
      <c r="BI23" s="23">
        <v>0.42</v>
      </c>
      <c r="BJ23" s="19">
        <v>40.200000000000003</v>
      </c>
      <c r="BK23" s="2">
        <v>59.8</v>
      </c>
      <c r="BL23" s="24">
        <f t="shared" si="5"/>
        <v>0.67224080267558539</v>
      </c>
      <c r="BM23" s="25">
        <v>0.46</v>
      </c>
      <c r="BN23" s="22">
        <f t="shared" si="6"/>
        <v>0.8630393996247655</v>
      </c>
      <c r="BO23" s="2" t="s">
        <v>305</v>
      </c>
      <c r="BP23" s="19">
        <v>56.5</v>
      </c>
      <c r="BQ23" s="23">
        <v>66.7</v>
      </c>
      <c r="BS23" s="22">
        <f t="shared" si="7"/>
        <v>31.240000000000002</v>
      </c>
      <c r="BT23" s="37">
        <v>95.9</v>
      </c>
      <c r="BU23" s="37">
        <v>4804</v>
      </c>
      <c r="BV23" s="22">
        <f t="shared" si="8"/>
        <v>4.0999999999999943</v>
      </c>
      <c r="BW23" s="97">
        <f t="shared" si="9"/>
        <v>43.4739</v>
      </c>
      <c r="BX23" s="28">
        <v>3.64</v>
      </c>
      <c r="BY23" s="13">
        <f t="shared" si="10"/>
        <v>1.5834000000000001</v>
      </c>
      <c r="BZ23" s="37">
        <v>27.6</v>
      </c>
      <c r="CA23" s="13">
        <f t="shared" si="11"/>
        <v>12.006000000000002</v>
      </c>
      <c r="CB23" s="37">
        <v>68.7</v>
      </c>
      <c r="CC23" s="13">
        <f t="shared" si="12"/>
        <v>29.884500000000003</v>
      </c>
      <c r="CD23" s="13">
        <v>1.7</v>
      </c>
      <c r="CE23" s="54">
        <v>90.5</v>
      </c>
      <c r="CF23" s="54">
        <v>4214</v>
      </c>
      <c r="CG23" s="54">
        <v>80.8</v>
      </c>
      <c r="CH23" s="54">
        <v>3489</v>
      </c>
      <c r="CI23" s="54">
        <v>58.1</v>
      </c>
      <c r="CJ23" s="54">
        <v>65.599999999999994</v>
      </c>
      <c r="CK23" s="54">
        <v>2573</v>
      </c>
      <c r="CL23" s="19">
        <f t="shared" si="13"/>
        <v>0.13188405797101449</v>
      </c>
      <c r="CN23" s="84"/>
      <c r="CZ23" s="46">
        <v>3</v>
      </c>
      <c r="DB23" s="56" t="s">
        <v>312</v>
      </c>
      <c r="DC23" s="67"/>
      <c r="DD23" s="74" t="s">
        <v>468</v>
      </c>
      <c r="DE23" s="84"/>
      <c r="DF23" s="84"/>
      <c r="DG23" s="84"/>
      <c r="DH23" s="84"/>
      <c r="DI23" s="3" t="s">
        <v>307</v>
      </c>
      <c r="DJ23" s="62" t="s">
        <v>329</v>
      </c>
      <c r="DK23" s="30">
        <v>2</v>
      </c>
      <c r="DL23" s="179" t="s">
        <v>316</v>
      </c>
      <c r="DM23" s="179" t="s">
        <v>311</v>
      </c>
      <c r="DN23" s="66"/>
      <c r="DO23" s="66"/>
      <c r="DP23" s="66"/>
      <c r="DQ23" s="66"/>
      <c r="DR23" s="298" t="s">
        <v>304</v>
      </c>
      <c r="DS23" s="178" t="s">
        <v>304</v>
      </c>
      <c r="DT23" s="300">
        <v>236</v>
      </c>
      <c r="DU23" s="300">
        <v>22</v>
      </c>
      <c r="DV23" s="300">
        <v>78</v>
      </c>
      <c r="DW23" s="178" t="s">
        <v>304</v>
      </c>
      <c r="DX23" s="178" t="s">
        <v>304</v>
      </c>
      <c r="DY23" s="178" t="s">
        <v>304</v>
      </c>
      <c r="DZ23" s="178" t="s">
        <v>304</v>
      </c>
      <c r="EA23" s="178">
        <v>0</v>
      </c>
      <c r="EB23" s="260" t="s">
        <v>379</v>
      </c>
      <c r="EC23" s="105"/>
      <c r="ED23" s="105"/>
      <c r="EE23" s="105"/>
      <c r="EF23" s="239">
        <v>35</v>
      </c>
      <c r="EG23" s="105"/>
      <c r="EH23" s="239">
        <v>173</v>
      </c>
      <c r="EI23" s="239">
        <v>109</v>
      </c>
      <c r="EJ23" s="240">
        <f>EI23/(EH23*EH23*0.01*0.01)</f>
        <v>36.419526212035152</v>
      </c>
      <c r="EK23" s="105">
        <v>3</v>
      </c>
      <c r="EL23" s="105" t="s">
        <v>836</v>
      </c>
      <c r="EM23" s="179">
        <v>2</v>
      </c>
      <c r="EN23" s="179" t="s">
        <v>546</v>
      </c>
      <c r="EO23" s="179">
        <v>1</v>
      </c>
      <c r="EP23" s="241">
        <v>0</v>
      </c>
      <c r="EQ23" s="242">
        <v>0</v>
      </c>
      <c r="ER23" s="243">
        <v>12778</v>
      </c>
      <c r="ES23" s="272">
        <v>75</v>
      </c>
      <c r="ET23" s="273">
        <v>12917</v>
      </c>
      <c r="EU23" s="273">
        <v>8139</v>
      </c>
      <c r="EV23" s="273">
        <v>40560</v>
      </c>
      <c r="EW23" s="273">
        <v>2134</v>
      </c>
      <c r="EX23" s="247">
        <f t="shared" si="14"/>
        <v>141.79471679567516</v>
      </c>
      <c r="EY23" s="247">
        <f t="shared" si="15"/>
        <v>1985.1260351394521</v>
      </c>
      <c r="EZ23" s="254"/>
      <c r="FA23" s="254"/>
      <c r="FB23" s="254"/>
      <c r="FC23" s="254"/>
      <c r="FD23" s="263"/>
      <c r="FE23" s="263"/>
      <c r="FF23" s="263"/>
      <c r="FG23" s="250"/>
      <c r="FH23" s="264"/>
      <c r="FI23" s="251"/>
      <c r="FJ23" s="252"/>
      <c r="FK23" s="265"/>
      <c r="FL23" s="254"/>
      <c r="FM23" s="255"/>
      <c r="FN23" s="256">
        <f t="shared" si="16"/>
        <v>0.13500000000000001</v>
      </c>
      <c r="FO23" s="254"/>
      <c r="FP23" s="257">
        <f t="shared" si="17"/>
        <v>16.520863977703801</v>
      </c>
      <c r="FQ23" s="258">
        <f t="shared" si="18"/>
        <v>0.14179471679567515</v>
      </c>
      <c r="FR23" s="254"/>
      <c r="FS23" s="262" t="s">
        <v>556</v>
      </c>
      <c r="FT23" s="262" t="s">
        <v>304</v>
      </c>
      <c r="FU23" s="259" t="s">
        <v>630</v>
      </c>
      <c r="FV23" s="178">
        <v>0</v>
      </c>
      <c r="FW23" s="266" t="s">
        <v>544</v>
      </c>
      <c r="FX23" s="178">
        <v>1</v>
      </c>
      <c r="FY23" s="262" t="s">
        <v>584</v>
      </c>
      <c r="FZ23" s="178">
        <v>0</v>
      </c>
      <c r="GA23" s="277">
        <v>0</v>
      </c>
      <c r="GB23" s="277">
        <v>0</v>
      </c>
      <c r="GC23" s="277">
        <v>1</v>
      </c>
      <c r="GD23" s="279">
        <v>43971</v>
      </c>
      <c r="GE23" s="262" t="s">
        <v>574</v>
      </c>
      <c r="GF23" s="262" t="s">
        <v>567</v>
      </c>
      <c r="GG23" s="60" t="s">
        <v>744</v>
      </c>
      <c r="GH23" s="188"/>
      <c r="GI23" s="213" t="s">
        <v>678</v>
      </c>
      <c r="GJ23" s="28">
        <v>8</v>
      </c>
      <c r="GK23" s="238">
        <v>0</v>
      </c>
      <c r="GL23" s="238">
        <v>0</v>
      </c>
      <c r="GM23" s="238">
        <v>314.76</v>
      </c>
      <c r="GN23" s="238">
        <v>0</v>
      </c>
      <c r="GO23" s="238">
        <v>0</v>
      </c>
      <c r="GP23" s="238">
        <v>0</v>
      </c>
      <c r="GQ23" s="238">
        <v>0</v>
      </c>
      <c r="GR23" s="238">
        <v>0</v>
      </c>
      <c r="GS23" s="238">
        <v>0</v>
      </c>
      <c r="GT23" s="238">
        <v>0</v>
      </c>
      <c r="GU23" s="238">
        <v>0</v>
      </c>
      <c r="GV23" s="238">
        <v>0</v>
      </c>
      <c r="GW23" s="238">
        <v>240.98</v>
      </c>
    </row>
    <row r="24" spans="1:205">
      <c r="A24" s="2">
        <v>131</v>
      </c>
      <c r="B24" s="2">
        <f>COUNTIFS($D$3:D24,D24,$F$3:F24,F24)</f>
        <v>1</v>
      </c>
      <c r="C24" s="47">
        <v>12780</v>
      </c>
      <c r="D24" s="70" t="s">
        <v>374</v>
      </c>
      <c r="E24" s="30" t="s">
        <v>325</v>
      </c>
      <c r="F24" s="6">
        <v>5904130001</v>
      </c>
      <c r="G24" s="3">
        <f t="shared" si="0"/>
        <v>61</v>
      </c>
      <c r="H24" s="6" t="s">
        <v>464</v>
      </c>
      <c r="I24" s="72" t="s">
        <v>388</v>
      </c>
      <c r="J24" s="51" t="s">
        <v>323</v>
      </c>
      <c r="K24" s="6" t="s">
        <v>303</v>
      </c>
      <c r="L24" s="3">
        <v>26</v>
      </c>
      <c r="M24" s="6" t="s">
        <v>357</v>
      </c>
      <c r="N24" s="108" t="s">
        <v>304</v>
      </c>
      <c r="O24" s="3"/>
      <c r="P24" s="3" t="s">
        <v>455</v>
      </c>
      <c r="Q24" s="52"/>
      <c r="R24" s="52"/>
      <c r="S24" s="6"/>
      <c r="T24" s="77" t="s">
        <v>401</v>
      </c>
      <c r="U24" s="77"/>
      <c r="V24" s="80" t="s">
        <v>446</v>
      </c>
      <c r="W24" s="88"/>
      <c r="X24" s="80"/>
      <c r="Y24" s="207"/>
      <c r="Z24" s="86" t="s">
        <v>398</v>
      </c>
      <c r="AA24" s="26" t="s">
        <v>382</v>
      </c>
      <c r="AC24" s="91">
        <v>230</v>
      </c>
      <c r="AD24" s="91">
        <v>6000</v>
      </c>
      <c r="AE24" s="92"/>
      <c r="AF24" s="92"/>
      <c r="AG24" s="92" t="s">
        <v>329</v>
      </c>
      <c r="AH24" s="34">
        <v>450</v>
      </c>
      <c r="AI24"/>
      <c r="AJ24"/>
      <c r="AM24"/>
      <c r="AO24" s="94">
        <v>16.3</v>
      </c>
      <c r="AP24" s="14">
        <v>29.3</v>
      </c>
      <c r="AQ24" s="43">
        <v>53.2</v>
      </c>
      <c r="AR24" s="15">
        <f t="shared" si="1"/>
        <v>98.800000000000011</v>
      </c>
      <c r="AS24" s="16">
        <f t="shared" si="2"/>
        <v>0.55631399317406149</v>
      </c>
      <c r="AT24" s="17">
        <f t="shared" si="3"/>
        <v>29.595904436860074</v>
      </c>
      <c r="AU24" s="18">
        <f t="shared" si="4"/>
        <v>0.19757575757575757</v>
      </c>
      <c r="AV24" s="19">
        <f t="shared" si="19"/>
        <v>13.214</v>
      </c>
      <c r="AW24" s="19">
        <f t="shared" si="22"/>
        <v>81.067484662576689</v>
      </c>
      <c r="AX24" s="20">
        <v>2.5299999999999998</v>
      </c>
      <c r="AY24" s="19">
        <f t="shared" si="21"/>
        <v>15.521472392638035</v>
      </c>
      <c r="AZ24" s="2" t="s">
        <v>305</v>
      </c>
      <c r="BA24" s="64">
        <v>20.8</v>
      </c>
      <c r="BB24" s="26" t="s">
        <v>305</v>
      </c>
      <c r="BC24" s="22">
        <v>0.98</v>
      </c>
      <c r="BD24" s="22"/>
      <c r="BE24" s="19"/>
      <c r="BF24" s="19"/>
      <c r="BG24" s="19"/>
      <c r="BH24" s="19"/>
      <c r="BI24" s="23">
        <v>0.47</v>
      </c>
      <c r="BJ24" s="19">
        <v>47.6</v>
      </c>
      <c r="BK24" s="2">
        <v>52.4</v>
      </c>
      <c r="BL24" s="24">
        <f t="shared" si="5"/>
        <v>0.90839694656488557</v>
      </c>
      <c r="BM24" s="25">
        <v>0.53</v>
      </c>
      <c r="BN24" s="22">
        <f t="shared" si="6"/>
        <v>3.2515337423312882</v>
      </c>
      <c r="BO24" s="2" t="s">
        <v>305</v>
      </c>
      <c r="BP24" s="19">
        <v>60.5</v>
      </c>
      <c r="BQ24" s="23">
        <v>51.1</v>
      </c>
      <c r="BS24" s="22">
        <f t="shared" si="7"/>
        <v>75.7</v>
      </c>
      <c r="BT24" s="37">
        <v>88.6</v>
      </c>
      <c r="BU24" s="37">
        <v>11272</v>
      </c>
      <c r="BV24" s="22">
        <f t="shared" si="8"/>
        <v>11.400000000000006</v>
      </c>
      <c r="BW24" s="97">
        <f t="shared" si="9"/>
        <v>28.772600000000004</v>
      </c>
      <c r="BX24" s="28">
        <v>28.1</v>
      </c>
      <c r="BY24" s="13">
        <f t="shared" si="10"/>
        <v>8.2332999999999998</v>
      </c>
      <c r="BZ24" s="37">
        <v>47.6</v>
      </c>
      <c r="CA24" s="13">
        <f t="shared" si="11"/>
        <v>13.946800000000001</v>
      </c>
      <c r="CB24" s="37">
        <v>22.5</v>
      </c>
      <c r="CC24" s="13">
        <f t="shared" si="12"/>
        <v>6.5925000000000002</v>
      </c>
      <c r="CD24" s="13">
        <v>0.23</v>
      </c>
      <c r="CE24" s="54">
        <v>95.9</v>
      </c>
      <c r="CF24" s="54">
        <v>6495</v>
      </c>
      <c r="CG24" s="54">
        <v>89.3</v>
      </c>
      <c r="CH24" s="54">
        <v>4075</v>
      </c>
      <c r="CI24" s="54">
        <v>73.099999999999994</v>
      </c>
      <c r="CJ24" s="54">
        <v>86.5</v>
      </c>
      <c r="CK24" s="54">
        <v>4358</v>
      </c>
      <c r="CL24" s="19">
        <f t="shared" si="13"/>
        <v>0.59033613445378152</v>
      </c>
      <c r="CN24" s="84"/>
      <c r="CZ24" s="46"/>
      <c r="DB24" s="56" t="s">
        <v>343</v>
      </c>
      <c r="DC24" s="67"/>
      <c r="DD24" s="74" t="s">
        <v>469</v>
      </c>
      <c r="DE24" s="84"/>
      <c r="DF24" s="84"/>
      <c r="DG24" s="84"/>
      <c r="DH24" s="84"/>
      <c r="DI24" s="3" t="s">
        <v>307</v>
      </c>
      <c r="DJ24" s="62" t="s">
        <v>329</v>
      </c>
      <c r="DK24" s="30">
        <v>2</v>
      </c>
      <c r="DL24" s="179" t="s">
        <v>316</v>
      </c>
      <c r="DM24" s="179" t="s">
        <v>311</v>
      </c>
      <c r="DN24" s="66"/>
      <c r="DO24" s="66"/>
      <c r="DP24" s="66"/>
      <c r="DQ24" s="66"/>
      <c r="DR24" s="298" t="s">
        <v>304</v>
      </c>
      <c r="DS24" s="178" t="s">
        <v>304</v>
      </c>
      <c r="DT24" s="300">
        <v>487</v>
      </c>
      <c r="DU24" s="300">
        <v>31.4</v>
      </c>
      <c r="DV24" s="300">
        <v>68.599999999999994</v>
      </c>
      <c r="DW24" s="178" t="s">
        <v>304</v>
      </c>
      <c r="DX24" s="178" t="s">
        <v>304</v>
      </c>
      <c r="DY24" s="178" t="s">
        <v>304</v>
      </c>
      <c r="DZ24" s="178" t="s">
        <v>304</v>
      </c>
      <c r="EA24" s="178">
        <v>0</v>
      </c>
      <c r="EB24" s="260" t="s">
        <v>379</v>
      </c>
      <c r="EC24" s="105"/>
      <c r="ED24" s="105"/>
      <c r="EE24" s="105"/>
      <c r="EF24" s="239">
        <v>60</v>
      </c>
      <c r="EG24" s="105"/>
      <c r="EH24" s="239">
        <v>180</v>
      </c>
      <c r="EI24" s="239">
        <v>120</v>
      </c>
      <c r="EJ24" s="240">
        <f>EI24/(EH24*EH24*0.01*0.01)</f>
        <v>37.037037037037038</v>
      </c>
      <c r="EK24" s="105">
        <v>3</v>
      </c>
      <c r="EL24" s="105" t="s">
        <v>836</v>
      </c>
      <c r="EM24" s="179">
        <v>2</v>
      </c>
      <c r="EN24" s="179" t="s">
        <v>550</v>
      </c>
      <c r="EO24" s="179">
        <v>1</v>
      </c>
      <c r="EP24" s="241">
        <v>0</v>
      </c>
      <c r="EQ24" s="242">
        <v>0</v>
      </c>
      <c r="ER24" s="243">
        <v>12780</v>
      </c>
      <c r="ES24" s="244">
        <v>75</v>
      </c>
      <c r="ET24" s="245">
        <v>18981</v>
      </c>
      <c r="EU24" s="245">
        <v>8000</v>
      </c>
      <c r="EV24" s="245">
        <v>40560</v>
      </c>
      <c r="EW24" s="245">
        <v>3406</v>
      </c>
      <c r="EX24" s="246">
        <f t="shared" si="14"/>
        <v>230.24560000000002</v>
      </c>
      <c r="EY24" s="247">
        <f t="shared" si="15"/>
        <v>5986.3856000000005</v>
      </c>
      <c r="EZ24" s="248"/>
      <c r="FA24" s="248"/>
      <c r="FB24" s="248"/>
      <c r="FC24" s="248"/>
      <c r="FD24" s="249"/>
      <c r="FE24" s="249"/>
      <c r="FF24" s="249"/>
      <c r="FG24" s="250"/>
      <c r="FH24" s="251"/>
      <c r="FI24" s="251"/>
      <c r="FJ24" s="252"/>
      <c r="FK24" s="253"/>
      <c r="FL24" s="254"/>
      <c r="FM24" s="255"/>
      <c r="FN24" s="256">
        <f t="shared" si="16"/>
        <v>0.23</v>
      </c>
      <c r="FO24" s="254"/>
      <c r="FP24" s="257">
        <f t="shared" si="17"/>
        <v>17.944260049523209</v>
      </c>
      <c r="FQ24" s="258">
        <f t="shared" si="18"/>
        <v>0.23024560000000002</v>
      </c>
      <c r="FR24" s="254"/>
      <c r="FS24" s="259" t="s">
        <v>528</v>
      </c>
      <c r="FT24" s="259" t="s">
        <v>528</v>
      </c>
      <c r="FU24" s="259" t="s">
        <v>866</v>
      </c>
      <c r="FV24" s="178">
        <v>0</v>
      </c>
      <c r="FW24" s="260" t="s">
        <v>544</v>
      </c>
      <c r="FX24" s="178">
        <v>1</v>
      </c>
      <c r="FY24" s="259" t="s">
        <v>592</v>
      </c>
      <c r="FZ24" s="178">
        <v>0</v>
      </c>
      <c r="GA24" s="277">
        <v>0</v>
      </c>
      <c r="GB24" s="277">
        <v>0</v>
      </c>
      <c r="GC24" s="277">
        <v>1</v>
      </c>
      <c r="GD24" s="278" t="s">
        <v>642</v>
      </c>
      <c r="GE24" s="259" t="s">
        <v>574</v>
      </c>
      <c r="GF24" s="259" t="s">
        <v>603</v>
      </c>
      <c r="GG24" s="60" t="s">
        <v>744</v>
      </c>
      <c r="GH24" s="188" t="s">
        <v>673</v>
      </c>
      <c r="GI24" s="210" t="s">
        <v>681</v>
      </c>
      <c r="GJ24" s="28">
        <v>9</v>
      </c>
      <c r="GK24" s="238">
        <v>0</v>
      </c>
      <c r="GL24" s="238">
        <v>0</v>
      </c>
      <c r="GM24" s="238">
        <v>3941.94</v>
      </c>
      <c r="GN24" s="238">
        <v>0</v>
      </c>
      <c r="GO24" s="238">
        <v>0</v>
      </c>
      <c r="GP24" s="238">
        <v>0</v>
      </c>
      <c r="GQ24" s="238">
        <v>70626.8</v>
      </c>
      <c r="GR24" s="238">
        <v>0</v>
      </c>
      <c r="GS24" s="238">
        <v>1023.7</v>
      </c>
      <c r="GT24" s="238">
        <v>0</v>
      </c>
      <c r="GU24" s="238">
        <v>0</v>
      </c>
      <c r="GV24" s="238">
        <v>0</v>
      </c>
      <c r="GW24" s="238">
        <v>313.68</v>
      </c>
    </row>
    <row r="25" spans="1:205">
      <c r="A25" s="2">
        <v>136</v>
      </c>
      <c r="B25" s="2">
        <f>COUNTIFS($D$3:D25,D25,$F$3:F25,F25)</f>
        <v>1</v>
      </c>
      <c r="C25" s="47">
        <v>12790</v>
      </c>
      <c r="D25" s="70" t="s">
        <v>394</v>
      </c>
      <c r="E25" s="30" t="s">
        <v>327</v>
      </c>
      <c r="F25" s="6">
        <v>7811075448</v>
      </c>
      <c r="G25" s="3">
        <f t="shared" si="0"/>
        <v>42</v>
      </c>
      <c r="H25" s="6" t="s">
        <v>470</v>
      </c>
      <c r="I25" s="72" t="s">
        <v>341</v>
      </c>
      <c r="J25" s="51" t="s">
        <v>323</v>
      </c>
      <c r="K25" s="6" t="s">
        <v>303</v>
      </c>
      <c r="L25" s="3">
        <v>15</v>
      </c>
      <c r="M25" s="6" t="s">
        <v>360</v>
      </c>
      <c r="N25" s="108" t="s">
        <v>304</v>
      </c>
      <c r="O25" s="3"/>
      <c r="P25" s="3" t="s">
        <v>455</v>
      </c>
      <c r="Q25" s="52"/>
      <c r="R25" s="52"/>
      <c r="S25" s="6"/>
      <c r="T25" s="77" t="s">
        <v>401</v>
      </c>
      <c r="U25" s="77"/>
      <c r="V25" s="80" t="s">
        <v>446</v>
      </c>
      <c r="W25" s="88"/>
      <c r="X25" s="80"/>
      <c r="Y25" s="207"/>
      <c r="Z25" s="86"/>
      <c r="AA25" s="26" t="s">
        <v>382</v>
      </c>
      <c r="AC25" s="91">
        <v>344</v>
      </c>
      <c r="AD25" s="91">
        <v>5000</v>
      </c>
      <c r="AE25" s="92"/>
      <c r="AF25" s="92"/>
      <c r="AG25" s="92" t="s">
        <v>329</v>
      </c>
      <c r="AH25" s="34">
        <v>350</v>
      </c>
      <c r="AI25"/>
      <c r="AJ25"/>
      <c r="AM25"/>
      <c r="AO25" s="48">
        <v>17.8</v>
      </c>
      <c r="AP25" s="14">
        <v>75.599999999999994</v>
      </c>
      <c r="AQ25" s="43">
        <v>5.5</v>
      </c>
      <c r="AR25" s="15">
        <f t="shared" si="1"/>
        <v>98.899999999999991</v>
      </c>
      <c r="AS25" s="16">
        <f t="shared" si="2"/>
        <v>0.23544973544973546</v>
      </c>
      <c r="AT25" s="17">
        <f t="shared" si="3"/>
        <v>1.2949735449735451</v>
      </c>
      <c r="AU25" s="18">
        <f t="shared" si="4"/>
        <v>0.21948212083847105</v>
      </c>
      <c r="AV25" s="19">
        <f t="shared" si="19"/>
        <v>13.784000000000001</v>
      </c>
      <c r="AW25" s="19">
        <f t="shared" si="22"/>
        <v>77.438202247191015</v>
      </c>
      <c r="AX25" s="20">
        <v>2.16</v>
      </c>
      <c r="AY25" s="19">
        <f t="shared" si="21"/>
        <v>12.134831460674157</v>
      </c>
      <c r="AZ25" s="2" t="s">
        <v>305</v>
      </c>
      <c r="BA25" s="64">
        <v>38.5</v>
      </c>
      <c r="BB25" s="26" t="s">
        <v>305</v>
      </c>
      <c r="BC25" s="22">
        <v>0.19</v>
      </c>
      <c r="BD25" s="22"/>
      <c r="BE25" s="19"/>
      <c r="BF25" s="19"/>
      <c r="BG25" s="19"/>
      <c r="BH25" s="19"/>
      <c r="BI25" s="23">
        <v>1.03</v>
      </c>
      <c r="BJ25" s="19">
        <v>50.4</v>
      </c>
      <c r="BK25" s="19">
        <f t="shared" ref="BK25:BK39" si="23">100-BJ25</f>
        <v>49.6</v>
      </c>
      <c r="BL25" s="24">
        <f t="shared" si="5"/>
        <v>1.0161290322580645</v>
      </c>
      <c r="BM25" s="25">
        <v>0.22</v>
      </c>
      <c r="BN25" s="22">
        <f t="shared" si="6"/>
        <v>1.2359550561797752</v>
      </c>
      <c r="BO25" s="2" t="s">
        <v>305</v>
      </c>
      <c r="BP25" s="19">
        <v>22.5</v>
      </c>
      <c r="BQ25" s="23">
        <v>19.899999999999999</v>
      </c>
      <c r="BS25" s="22">
        <f t="shared" si="7"/>
        <v>35.35</v>
      </c>
      <c r="BT25" s="37">
        <v>84.8</v>
      </c>
      <c r="BU25" s="37">
        <v>4998</v>
      </c>
      <c r="BV25" s="22">
        <f t="shared" si="8"/>
        <v>15.200000000000003</v>
      </c>
      <c r="BW25" s="97">
        <f t="shared" si="9"/>
        <v>75.335399999999993</v>
      </c>
      <c r="BX25" s="28">
        <v>3.65</v>
      </c>
      <c r="BY25" s="13">
        <f t="shared" si="10"/>
        <v>2.7593999999999999</v>
      </c>
      <c r="BZ25" s="37">
        <v>31.7</v>
      </c>
      <c r="CA25" s="13">
        <f t="shared" si="11"/>
        <v>23.965199999999999</v>
      </c>
      <c r="CB25" s="37">
        <v>64.3</v>
      </c>
      <c r="CC25" s="13">
        <f t="shared" si="12"/>
        <v>48.61079999999999</v>
      </c>
      <c r="CD25" s="13">
        <v>1.5</v>
      </c>
      <c r="CE25" s="54">
        <v>93.9</v>
      </c>
      <c r="CF25" s="54">
        <v>4063</v>
      </c>
      <c r="CG25" s="54">
        <v>88.3</v>
      </c>
      <c r="CH25" s="54">
        <v>3051</v>
      </c>
      <c r="CI25" s="54">
        <v>63.5</v>
      </c>
      <c r="CJ25" s="54">
        <v>72.5</v>
      </c>
      <c r="CK25" s="54">
        <v>2216</v>
      </c>
      <c r="CL25" s="19">
        <f t="shared" si="13"/>
        <v>0.11514195583596215</v>
      </c>
      <c r="CN25" s="84"/>
      <c r="CZ25" s="46"/>
      <c r="DB25" s="56" t="s">
        <v>310</v>
      </c>
      <c r="DC25" s="67"/>
      <c r="DD25" s="74" t="s">
        <v>471</v>
      </c>
      <c r="DE25" s="84"/>
      <c r="DF25" s="84"/>
      <c r="DG25" s="84"/>
      <c r="DH25" s="84"/>
      <c r="DI25" s="3" t="s">
        <v>307</v>
      </c>
      <c r="DJ25" s="62" t="s">
        <v>329</v>
      </c>
      <c r="DK25" s="30">
        <v>2</v>
      </c>
      <c r="DL25" s="179" t="s">
        <v>311</v>
      </c>
      <c r="DM25" s="179" t="s">
        <v>341</v>
      </c>
      <c r="DN25" s="66"/>
      <c r="DO25" s="66"/>
      <c r="DP25" s="66"/>
      <c r="DQ25" s="66"/>
      <c r="DR25" s="298" t="s">
        <v>304</v>
      </c>
      <c r="DS25" s="178" t="s">
        <v>304</v>
      </c>
      <c r="DT25" s="300">
        <v>497</v>
      </c>
      <c r="DU25" s="300">
        <v>10.3</v>
      </c>
      <c r="DV25" s="300">
        <v>89.7</v>
      </c>
      <c r="DW25" s="259" t="s">
        <v>451</v>
      </c>
      <c r="DX25" s="259"/>
      <c r="DY25" s="259"/>
      <c r="DZ25" s="178" t="s">
        <v>304</v>
      </c>
      <c r="EA25" s="178">
        <v>0</v>
      </c>
      <c r="EB25" s="260" t="s">
        <v>379</v>
      </c>
      <c r="EC25" s="105"/>
      <c r="ED25" s="105"/>
      <c r="EE25" s="105"/>
      <c r="EF25" s="239">
        <v>50</v>
      </c>
      <c r="EG25" s="105"/>
      <c r="EH25" s="239">
        <v>182</v>
      </c>
      <c r="EI25" s="239">
        <v>110</v>
      </c>
      <c r="EJ25" s="240">
        <f>EI25/(EH25*EH25*0.01*0.01)</f>
        <v>33.208549692066171</v>
      </c>
      <c r="EK25" s="105">
        <v>2</v>
      </c>
      <c r="EL25" s="332" t="s">
        <v>886</v>
      </c>
      <c r="EM25" s="179">
        <v>2</v>
      </c>
      <c r="EN25" s="179" t="s">
        <v>540</v>
      </c>
      <c r="EO25" s="179">
        <v>1</v>
      </c>
      <c r="EP25" s="241" t="s">
        <v>590</v>
      </c>
      <c r="EQ25" s="261">
        <v>43731</v>
      </c>
      <c r="ER25" s="243">
        <v>12790</v>
      </c>
      <c r="ES25" s="244">
        <v>75</v>
      </c>
      <c r="ET25" s="245">
        <v>6839</v>
      </c>
      <c r="EU25" s="245">
        <v>4000</v>
      </c>
      <c r="EV25" s="245">
        <v>40560</v>
      </c>
      <c r="EW25" s="245">
        <v>2510</v>
      </c>
      <c r="EX25" s="246">
        <f t="shared" si="14"/>
        <v>339.35199999999998</v>
      </c>
      <c r="EY25" s="247">
        <f t="shared" si="15"/>
        <v>5090.28</v>
      </c>
      <c r="EZ25" s="254"/>
      <c r="FA25" s="254"/>
      <c r="FB25" s="254"/>
      <c r="FC25" s="254"/>
      <c r="FD25" s="263"/>
      <c r="FE25" s="263"/>
      <c r="FF25" s="263"/>
      <c r="FG25" s="250"/>
      <c r="FH25" s="264"/>
      <c r="FI25" s="251"/>
      <c r="FJ25" s="252"/>
      <c r="FK25" s="265"/>
      <c r="FL25" s="254"/>
      <c r="FM25" s="255"/>
      <c r="FN25" s="256">
        <f t="shared" si="16"/>
        <v>0.34399999999999997</v>
      </c>
      <c r="FO25" s="254"/>
      <c r="FP25" s="257">
        <f t="shared" si="17"/>
        <v>36.701272115806404</v>
      </c>
      <c r="FQ25" s="258">
        <f t="shared" si="18"/>
        <v>0.33935199999999999</v>
      </c>
      <c r="FR25" s="254"/>
      <c r="FS25" s="259" t="s">
        <v>554</v>
      </c>
      <c r="FT25" s="259" t="s">
        <v>304</v>
      </c>
      <c r="FU25" s="259" t="s">
        <v>630</v>
      </c>
      <c r="FV25" s="178">
        <v>1</v>
      </c>
      <c r="FW25" s="260" t="s">
        <v>544</v>
      </c>
      <c r="FX25" s="178">
        <v>1</v>
      </c>
      <c r="FY25" s="259" t="s">
        <v>551</v>
      </c>
      <c r="FZ25" s="178">
        <v>0</v>
      </c>
      <c r="GA25" s="277">
        <v>0</v>
      </c>
      <c r="GB25" s="277">
        <v>0</v>
      </c>
      <c r="GC25" s="277"/>
      <c r="GD25" s="280">
        <v>0</v>
      </c>
      <c r="GE25" s="277">
        <v>0</v>
      </c>
      <c r="GF25" s="259" t="s">
        <v>591</v>
      </c>
      <c r="GG25" s="60" t="s">
        <v>744</v>
      </c>
      <c r="GH25" s="188"/>
      <c r="GI25" s="194" t="s">
        <v>676</v>
      </c>
      <c r="GJ25" s="28">
        <v>2</v>
      </c>
      <c r="GK25" s="238">
        <v>0</v>
      </c>
      <c r="GL25" s="238">
        <v>0</v>
      </c>
      <c r="GM25" s="238">
        <v>1048.6199999999999</v>
      </c>
      <c r="GN25" s="238">
        <v>0</v>
      </c>
      <c r="GO25" s="238">
        <v>0</v>
      </c>
      <c r="GP25" s="238">
        <v>0</v>
      </c>
      <c r="GQ25" s="238">
        <v>2811.8</v>
      </c>
      <c r="GR25" s="238">
        <v>0</v>
      </c>
      <c r="GS25" s="238">
        <v>0</v>
      </c>
      <c r="GT25" s="238">
        <v>0</v>
      </c>
      <c r="GU25" s="238">
        <v>0</v>
      </c>
      <c r="GV25" s="238">
        <v>0</v>
      </c>
      <c r="GW25" s="238">
        <v>136.81</v>
      </c>
    </row>
    <row r="26" spans="1:205">
      <c r="A26" s="2">
        <v>137</v>
      </c>
      <c r="B26" s="2">
        <f>COUNTIFS($D$3:D26,D26,$F$3:F26,F26)</f>
        <v>1</v>
      </c>
      <c r="C26" s="47">
        <v>12798</v>
      </c>
      <c r="D26" s="70" t="s">
        <v>472</v>
      </c>
      <c r="E26" s="30" t="s">
        <v>344</v>
      </c>
      <c r="F26" s="6">
        <v>7702083488</v>
      </c>
      <c r="G26" s="3">
        <f t="shared" si="0"/>
        <v>43</v>
      </c>
      <c r="H26" s="6" t="s">
        <v>470</v>
      </c>
      <c r="I26" s="72" t="s">
        <v>311</v>
      </c>
      <c r="J26" s="51" t="s">
        <v>323</v>
      </c>
      <c r="K26" s="6" t="s">
        <v>303</v>
      </c>
      <c r="L26" s="3">
        <v>10</v>
      </c>
      <c r="M26" s="6" t="s">
        <v>342</v>
      </c>
      <c r="N26" s="108" t="s">
        <v>304</v>
      </c>
      <c r="O26" s="3"/>
      <c r="P26" s="3" t="s">
        <v>455</v>
      </c>
      <c r="Q26" s="52"/>
      <c r="R26" s="52"/>
      <c r="S26" s="6"/>
      <c r="T26" s="77" t="s">
        <v>401</v>
      </c>
      <c r="U26" s="77"/>
      <c r="V26" s="80" t="s">
        <v>446</v>
      </c>
      <c r="W26" s="88"/>
      <c r="X26" s="80"/>
      <c r="Y26" s="207"/>
      <c r="Z26" s="40"/>
      <c r="AA26" s="26" t="s">
        <v>382</v>
      </c>
      <c r="AC26" s="34">
        <v>185</v>
      </c>
      <c r="AD26" s="34">
        <v>1800</v>
      </c>
      <c r="AE26"/>
      <c r="AF26"/>
      <c r="AG26" t="s">
        <v>324</v>
      </c>
      <c r="AH26" s="34">
        <v>150</v>
      </c>
      <c r="AI26"/>
      <c r="AJ26"/>
      <c r="AM26"/>
      <c r="AO26" s="48">
        <v>37.5</v>
      </c>
      <c r="AP26" s="14">
        <v>52.8</v>
      </c>
      <c r="AQ26" s="43">
        <v>9.6999999999999993</v>
      </c>
      <c r="AR26" s="15">
        <f t="shared" si="1"/>
        <v>100</v>
      </c>
      <c r="AS26" s="16">
        <f t="shared" si="2"/>
        <v>0.71022727272727282</v>
      </c>
      <c r="AT26" s="17">
        <f t="shared" si="3"/>
        <v>6.8892045454545459</v>
      </c>
      <c r="AU26" s="18">
        <f t="shared" si="4"/>
        <v>0.6</v>
      </c>
      <c r="AV26" s="19">
        <f t="shared" si="19"/>
        <v>30.93</v>
      </c>
      <c r="AW26" s="19">
        <f t="shared" si="22"/>
        <v>82.48</v>
      </c>
      <c r="AX26" s="20">
        <v>5.64</v>
      </c>
      <c r="AY26" s="19">
        <f t="shared" si="21"/>
        <v>15.04</v>
      </c>
      <c r="AZ26" s="2" t="s">
        <v>305</v>
      </c>
      <c r="BA26" s="64">
        <v>30.8</v>
      </c>
      <c r="BB26" s="26" t="s">
        <v>305</v>
      </c>
      <c r="BC26" s="22">
        <v>6.7000000000000004E-2</v>
      </c>
      <c r="BD26" s="22"/>
      <c r="BE26" s="19"/>
      <c r="BF26" s="19"/>
      <c r="BG26" s="19"/>
      <c r="BH26" s="19"/>
      <c r="BI26" s="23">
        <v>0.74</v>
      </c>
      <c r="BJ26" s="19">
        <v>40.1</v>
      </c>
      <c r="BK26" s="19">
        <f t="shared" si="23"/>
        <v>59.9</v>
      </c>
      <c r="BL26" s="24">
        <f t="shared" si="5"/>
        <v>0.669449081803005</v>
      </c>
      <c r="BM26" s="25">
        <v>0.26</v>
      </c>
      <c r="BN26" s="22">
        <f t="shared" si="6"/>
        <v>0.69333333333333336</v>
      </c>
      <c r="BO26" s="2" t="s">
        <v>305</v>
      </c>
      <c r="BP26" s="19">
        <v>19.3</v>
      </c>
      <c r="BQ26" s="23">
        <v>22.4</v>
      </c>
      <c r="BS26" s="22">
        <f t="shared" si="7"/>
        <v>47.400000000000006</v>
      </c>
      <c r="BT26" s="37">
        <v>82.8</v>
      </c>
      <c r="BU26" s="37">
        <v>7030</v>
      </c>
      <c r="BV26" s="22">
        <f t="shared" si="8"/>
        <v>17.200000000000003</v>
      </c>
      <c r="BW26" s="22">
        <f t="shared" si="9"/>
        <v>52.324800000000003</v>
      </c>
      <c r="BX26" s="28">
        <v>20.100000000000001</v>
      </c>
      <c r="BY26" s="13">
        <f t="shared" si="10"/>
        <v>10.6128</v>
      </c>
      <c r="BZ26" s="37">
        <v>27.3</v>
      </c>
      <c r="CA26" s="13">
        <f t="shared" si="11"/>
        <v>14.414400000000001</v>
      </c>
      <c r="CB26" s="37">
        <v>51.7</v>
      </c>
      <c r="CC26" s="13">
        <f t="shared" si="12"/>
        <v>27.297600000000003</v>
      </c>
      <c r="CD26" s="13">
        <v>0.18</v>
      </c>
      <c r="CE26" s="54">
        <v>92.6</v>
      </c>
      <c r="CF26" s="54">
        <v>3005</v>
      </c>
      <c r="CG26" s="54">
        <v>83.5</v>
      </c>
      <c r="CH26" s="54">
        <v>2435</v>
      </c>
      <c r="CI26" s="54">
        <v>37.9</v>
      </c>
      <c r="CJ26" s="54">
        <v>61.8</v>
      </c>
      <c r="CK26" s="54">
        <v>2176</v>
      </c>
      <c r="CL26" s="19">
        <f t="shared" si="13"/>
        <v>0.73626373626373631</v>
      </c>
      <c r="CN26" s="84"/>
      <c r="CZ26" s="46">
        <v>3</v>
      </c>
      <c r="DB26" s="56" t="s">
        <v>310</v>
      </c>
      <c r="DC26" s="67"/>
      <c r="DD26" s="74" t="s">
        <v>473</v>
      </c>
      <c r="DE26" s="84"/>
      <c r="DF26" s="84"/>
      <c r="DG26" s="84"/>
      <c r="DH26" s="84"/>
      <c r="DI26" s="3" t="s">
        <v>307</v>
      </c>
      <c r="DJ26" s="61" t="s">
        <v>324</v>
      </c>
      <c r="DK26" s="30">
        <v>2</v>
      </c>
      <c r="DL26" s="179" t="s">
        <v>311</v>
      </c>
      <c r="DM26" s="179" t="s">
        <v>309</v>
      </c>
      <c r="DN26" s="66"/>
      <c r="DO26" s="66"/>
      <c r="DP26" s="66"/>
      <c r="DQ26" s="66"/>
      <c r="DR26" s="298" t="s">
        <v>304</v>
      </c>
      <c r="DS26" s="178" t="s">
        <v>304</v>
      </c>
      <c r="DT26" s="300">
        <v>286</v>
      </c>
      <c r="DU26" s="300">
        <v>17.8</v>
      </c>
      <c r="DV26" s="300">
        <v>82.2</v>
      </c>
      <c r="DW26" s="178" t="s">
        <v>304</v>
      </c>
      <c r="DX26" s="178" t="s">
        <v>304</v>
      </c>
      <c r="DY26" s="178" t="s">
        <v>304</v>
      </c>
      <c r="DZ26" s="178" t="s">
        <v>304</v>
      </c>
      <c r="EA26" s="178">
        <v>0</v>
      </c>
      <c r="EB26" s="260" t="s">
        <v>379</v>
      </c>
      <c r="EC26" s="105"/>
      <c r="ED26" s="105"/>
      <c r="EE26" s="105"/>
      <c r="EF26" s="239">
        <v>35</v>
      </c>
      <c r="EG26" s="105"/>
      <c r="EH26" s="239" t="s">
        <v>544</v>
      </c>
      <c r="EI26" s="239" t="s">
        <v>544</v>
      </c>
      <c r="EJ26" s="240" t="s">
        <v>544</v>
      </c>
      <c r="EK26" s="105">
        <v>2</v>
      </c>
      <c r="EL26" s="332" t="s">
        <v>887</v>
      </c>
      <c r="EM26" s="179">
        <v>1</v>
      </c>
      <c r="EN26" s="179" t="s">
        <v>546</v>
      </c>
      <c r="EO26" s="179">
        <v>2</v>
      </c>
      <c r="EP26" s="241" t="s">
        <v>873</v>
      </c>
      <c r="EQ26" s="261">
        <v>44223</v>
      </c>
      <c r="ER26" s="243">
        <v>12798</v>
      </c>
      <c r="ES26" s="244">
        <v>75</v>
      </c>
      <c r="ET26" s="245">
        <v>19783</v>
      </c>
      <c r="EU26" s="245">
        <v>8000</v>
      </c>
      <c r="EV26" s="245">
        <v>40560</v>
      </c>
      <c r="EW26" s="245">
        <v>2660</v>
      </c>
      <c r="EX26" s="246">
        <f t="shared" si="14"/>
        <v>179.816</v>
      </c>
      <c r="EY26" s="247">
        <f t="shared" si="15"/>
        <v>1798.16</v>
      </c>
      <c r="EZ26" s="254"/>
      <c r="FA26" s="254"/>
      <c r="FB26" s="254"/>
      <c r="FC26" s="254"/>
      <c r="FD26" s="263"/>
      <c r="FE26" s="263"/>
      <c r="FF26" s="263"/>
      <c r="FG26" s="250"/>
      <c r="FH26" s="264"/>
      <c r="FI26" s="251"/>
      <c r="FJ26" s="252"/>
      <c r="FK26" s="265"/>
      <c r="FL26" s="254"/>
      <c r="FM26" s="255"/>
      <c r="FN26" s="256">
        <f t="shared" si="16"/>
        <v>0.185</v>
      </c>
      <c r="FO26" s="254"/>
      <c r="FP26" s="257">
        <f t="shared" si="17"/>
        <v>13.44588788353637</v>
      </c>
      <c r="FQ26" s="258">
        <f t="shared" si="18"/>
        <v>0.179816</v>
      </c>
      <c r="FR26" s="254"/>
      <c r="FS26" s="259" t="s">
        <v>304</v>
      </c>
      <c r="FT26" s="259" t="s">
        <v>617</v>
      </c>
      <c r="FU26" s="259" t="s">
        <v>549</v>
      </c>
      <c r="FV26" s="178">
        <v>0</v>
      </c>
      <c r="FW26" s="260" t="s">
        <v>544</v>
      </c>
      <c r="FX26" s="178">
        <v>1</v>
      </c>
      <c r="FY26" s="259" t="s">
        <v>653</v>
      </c>
      <c r="FZ26" s="178">
        <v>0</v>
      </c>
      <c r="GA26" s="277">
        <v>0</v>
      </c>
      <c r="GB26" s="277">
        <v>0</v>
      </c>
      <c r="GC26" s="277">
        <v>1</v>
      </c>
      <c r="GD26" s="278" t="s">
        <v>618</v>
      </c>
      <c r="GE26" s="262" t="s">
        <v>549</v>
      </c>
      <c r="GF26" s="259" t="s">
        <v>599</v>
      </c>
      <c r="GG26" s="60" t="s">
        <v>744</v>
      </c>
      <c r="GH26" s="188"/>
      <c r="GI26" s="212" t="s">
        <v>683</v>
      </c>
      <c r="GJ26" s="28">
        <v>6</v>
      </c>
      <c r="GK26" s="238">
        <v>0</v>
      </c>
      <c r="GL26" s="238">
        <v>0</v>
      </c>
      <c r="GM26" s="238">
        <v>85.02</v>
      </c>
      <c r="GN26" s="238">
        <v>0</v>
      </c>
      <c r="GO26" s="238">
        <v>0</v>
      </c>
      <c r="GP26" s="238">
        <v>0</v>
      </c>
      <c r="GQ26" s="238">
        <v>6985.4</v>
      </c>
      <c r="GR26" s="238">
        <v>0</v>
      </c>
      <c r="GS26" s="238">
        <v>699.6</v>
      </c>
      <c r="GT26" s="238">
        <v>111.77</v>
      </c>
      <c r="GU26" s="238">
        <v>9.81</v>
      </c>
      <c r="GV26" s="238">
        <v>0</v>
      </c>
      <c r="GW26" s="238">
        <v>267.75</v>
      </c>
    </row>
    <row r="27" spans="1:205">
      <c r="A27" s="2">
        <v>148</v>
      </c>
      <c r="B27" s="2">
        <f>COUNTIFS($D$3:D27,D27,$F$3:F27,F27)</f>
        <v>1</v>
      </c>
      <c r="C27" s="47">
        <v>12842</v>
      </c>
      <c r="D27" s="70" t="s">
        <v>414</v>
      </c>
      <c r="E27" s="30" t="s">
        <v>348</v>
      </c>
      <c r="F27" s="6">
        <v>461113172</v>
      </c>
      <c r="G27" s="3">
        <v>74</v>
      </c>
      <c r="H27" s="6" t="s">
        <v>476</v>
      </c>
      <c r="I27" s="72" t="s">
        <v>477</v>
      </c>
      <c r="J27" s="51" t="s">
        <v>323</v>
      </c>
      <c r="K27" s="6" t="s">
        <v>303</v>
      </c>
      <c r="L27" s="3">
        <v>36</v>
      </c>
      <c r="M27" s="6">
        <v>1</v>
      </c>
      <c r="N27" s="108" t="s">
        <v>304</v>
      </c>
      <c r="O27" s="3"/>
      <c r="P27" s="3" t="s">
        <v>475</v>
      </c>
      <c r="Q27" s="52"/>
      <c r="R27" s="52"/>
      <c r="S27" s="6"/>
      <c r="T27" s="77" t="s">
        <v>401</v>
      </c>
      <c r="U27" s="77"/>
      <c r="V27" s="80" t="s">
        <v>474</v>
      </c>
      <c r="W27" s="88"/>
      <c r="X27" s="80"/>
      <c r="Y27" s="207"/>
      <c r="Z27" s="86"/>
      <c r="AA27" s="26" t="s">
        <v>382</v>
      </c>
      <c r="AC27" s="91">
        <v>74</v>
      </c>
      <c r="AD27" s="91">
        <v>2600</v>
      </c>
      <c r="AE27" s="92"/>
      <c r="AF27" s="92"/>
      <c r="AG27" s="92" t="s">
        <v>324</v>
      </c>
      <c r="AH27" s="34">
        <v>150</v>
      </c>
      <c r="AI27"/>
      <c r="AJ27"/>
      <c r="AM27"/>
      <c r="AO27" s="48">
        <v>55.3</v>
      </c>
      <c r="AP27" s="14">
        <v>42.3</v>
      </c>
      <c r="AQ27" s="43">
        <v>1.62</v>
      </c>
      <c r="AR27" s="15">
        <f t="shared" si="1"/>
        <v>99.22</v>
      </c>
      <c r="AS27" s="16">
        <f t="shared" si="2"/>
        <v>1.3073286052009456</v>
      </c>
      <c r="AT27" s="17">
        <f t="shared" si="3"/>
        <v>2.117872340425532</v>
      </c>
      <c r="AU27" s="18">
        <f t="shared" si="4"/>
        <v>1.2591074681238617</v>
      </c>
      <c r="AV27" s="19">
        <f t="shared" si="19"/>
        <v>45.503999999999998</v>
      </c>
      <c r="AW27" s="19">
        <f t="shared" si="22"/>
        <v>82.285714285714278</v>
      </c>
      <c r="AX27" s="45">
        <v>7.33</v>
      </c>
      <c r="AY27" s="19">
        <f t="shared" si="21"/>
        <v>13.25497287522604</v>
      </c>
      <c r="AZ27" s="2" t="s">
        <v>305</v>
      </c>
      <c r="BA27" s="64">
        <v>13.5</v>
      </c>
      <c r="BB27" s="26" t="s">
        <v>305</v>
      </c>
      <c r="BC27" s="22">
        <v>8.7999999999999995E-2</v>
      </c>
      <c r="BD27" s="22"/>
      <c r="BE27" s="19"/>
      <c r="BF27" s="19"/>
      <c r="BG27" s="19"/>
      <c r="BH27" s="19"/>
      <c r="BI27" s="23">
        <v>1.64</v>
      </c>
      <c r="BJ27" s="19">
        <v>46.8</v>
      </c>
      <c r="BK27" s="19">
        <f t="shared" si="23"/>
        <v>53.2</v>
      </c>
      <c r="BL27" s="24">
        <f t="shared" si="5"/>
        <v>0.87969924812030065</v>
      </c>
      <c r="BM27" s="25">
        <v>0.3</v>
      </c>
      <c r="BN27" s="22">
        <f t="shared" si="6"/>
        <v>0.54249547920433994</v>
      </c>
      <c r="BO27" s="2" t="s">
        <v>305</v>
      </c>
      <c r="BP27" s="19">
        <v>42.5</v>
      </c>
      <c r="BQ27" s="23">
        <v>26.1</v>
      </c>
      <c r="BS27" s="22">
        <f t="shared" si="7"/>
        <v>69.2</v>
      </c>
      <c r="BT27" s="37">
        <v>84.5</v>
      </c>
      <c r="BU27" s="37">
        <v>11272</v>
      </c>
      <c r="BV27" s="22">
        <f t="shared" si="8"/>
        <v>15.5</v>
      </c>
      <c r="BW27" s="97">
        <f t="shared" si="9"/>
        <v>42.173099999999991</v>
      </c>
      <c r="BX27" s="28">
        <v>25.2</v>
      </c>
      <c r="BY27" s="13">
        <f t="shared" si="10"/>
        <v>10.659599999999998</v>
      </c>
      <c r="BZ27" s="37">
        <v>44</v>
      </c>
      <c r="CA27" s="13">
        <f t="shared" si="11"/>
        <v>18.611999999999998</v>
      </c>
      <c r="CB27" s="37">
        <v>30.5</v>
      </c>
      <c r="CC27" s="13">
        <f t="shared" si="12"/>
        <v>12.901499999999999</v>
      </c>
      <c r="CD27" s="13">
        <v>1.36</v>
      </c>
      <c r="CE27" s="54">
        <v>99.7</v>
      </c>
      <c r="CF27" s="54">
        <v>7449</v>
      </c>
      <c r="CG27" s="54">
        <v>96.8</v>
      </c>
      <c r="CH27" s="54">
        <v>4760</v>
      </c>
      <c r="CI27" s="54">
        <v>59.2</v>
      </c>
      <c r="CJ27" s="54">
        <v>86</v>
      </c>
      <c r="CK27" s="54">
        <v>4819</v>
      </c>
      <c r="CL27" s="19">
        <f t="shared" si="13"/>
        <v>0.57272727272727275</v>
      </c>
      <c r="CN27" s="84"/>
      <c r="CZ27" s="46"/>
      <c r="DB27" s="56" t="s">
        <v>312</v>
      </c>
      <c r="DC27" s="67"/>
      <c r="DD27" s="74" t="s">
        <v>478</v>
      </c>
      <c r="DE27" s="84"/>
      <c r="DF27" s="84"/>
      <c r="DG27" s="84"/>
      <c r="DH27" s="84"/>
      <c r="DI27" s="3" t="s">
        <v>307</v>
      </c>
      <c r="DJ27" s="61" t="s">
        <v>324</v>
      </c>
      <c r="DK27" s="30">
        <v>2</v>
      </c>
      <c r="DL27" s="179" t="s">
        <v>311</v>
      </c>
      <c r="DM27" s="179" t="s">
        <v>555</v>
      </c>
      <c r="DN27" s="66"/>
      <c r="DO27" s="66"/>
      <c r="DP27" s="66"/>
      <c r="DQ27" s="66"/>
      <c r="DR27" s="298" t="s">
        <v>304</v>
      </c>
      <c r="DS27" s="178" t="s">
        <v>304</v>
      </c>
      <c r="DT27" s="300">
        <v>144</v>
      </c>
      <c r="DU27" s="300">
        <v>18.100000000000001</v>
      </c>
      <c r="DV27" s="300">
        <v>81.900000000000006</v>
      </c>
      <c r="DW27" s="178" t="s">
        <v>304</v>
      </c>
      <c r="DX27" s="178" t="s">
        <v>304</v>
      </c>
      <c r="DY27" s="178" t="s">
        <v>304</v>
      </c>
      <c r="DZ27" s="178" t="s">
        <v>304</v>
      </c>
      <c r="EA27" s="178">
        <v>0</v>
      </c>
      <c r="EB27" s="260" t="s">
        <v>379</v>
      </c>
      <c r="EC27" s="105"/>
      <c r="ED27" s="105"/>
      <c r="EE27" s="105"/>
      <c r="EF27" s="239">
        <v>40</v>
      </c>
      <c r="EG27" s="105"/>
      <c r="EH27" s="239" t="s">
        <v>544</v>
      </c>
      <c r="EI27" s="239">
        <v>105</v>
      </c>
      <c r="EJ27" s="240" t="s">
        <v>544</v>
      </c>
      <c r="EK27" s="105">
        <v>1</v>
      </c>
      <c r="EL27" s="105" t="s">
        <v>836</v>
      </c>
      <c r="EM27" s="179">
        <v>2</v>
      </c>
      <c r="EN27" s="179" t="s">
        <v>540</v>
      </c>
      <c r="EO27" s="179">
        <v>1</v>
      </c>
      <c r="EP27" s="241">
        <v>0</v>
      </c>
      <c r="EQ27" s="242">
        <v>0</v>
      </c>
      <c r="ER27" s="243">
        <v>12842</v>
      </c>
      <c r="ES27" s="244">
        <v>75</v>
      </c>
      <c r="ET27" s="245">
        <v>8120</v>
      </c>
      <c r="EU27" s="245">
        <v>16000</v>
      </c>
      <c r="EV27" s="245">
        <v>40560</v>
      </c>
      <c r="EW27" s="245">
        <v>2066</v>
      </c>
      <c r="EX27" s="246">
        <f t="shared" si="14"/>
        <v>69.830799999999996</v>
      </c>
      <c r="EY27" s="247">
        <f t="shared" si="15"/>
        <v>2513.9087999999997</v>
      </c>
      <c r="EZ27" s="248"/>
      <c r="FA27" s="248"/>
      <c r="FB27" s="248"/>
      <c r="FC27" s="248"/>
      <c r="FD27" s="249"/>
      <c r="FE27" s="249"/>
      <c r="FF27" s="249"/>
      <c r="FG27" s="250"/>
      <c r="FH27" s="251"/>
      <c r="FI27" s="251"/>
      <c r="FJ27" s="252"/>
      <c r="FK27" s="253"/>
      <c r="FL27" s="254"/>
      <c r="FM27" s="255"/>
      <c r="FN27" s="256">
        <f t="shared" si="16"/>
        <v>7.3999999999999996E-2</v>
      </c>
      <c r="FO27" s="254"/>
      <c r="FP27" s="257">
        <f t="shared" si="17"/>
        <v>25.44334975369458</v>
      </c>
      <c r="FQ27" s="258">
        <f t="shared" si="18"/>
        <v>6.9830799999999998E-2</v>
      </c>
      <c r="FR27" s="254"/>
      <c r="FS27" s="259" t="s">
        <v>304</v>
      </c>
      <c r="FT27" s="259" t="s">
        <v>554</v>
      </c>
      <c r="FU27" s="259" t="s">
        <v>630</v>
      </c>
      <c r="FV27" s="178">
        <v>0</v>
      </c>
      <c r="FW27" s="260" t="s">
        <v>544</v>
      </c>
      <c r="FX27" s="178">
        <v>1</v>
      </c>
      <c r="FY27" s="259" t="s">
        <v>636</v>
      </c>
      <c r="FZ27" s="178">
        <v>0</v>
      </c>
      <c r="GA27" s="277">
        <v>0</v>
      </c>
      <c r="GB27" s="277">
        <v>0</v>
      </c>
      <c r="GC27" s="277">
        <v>1</v>
      </c>
      <c r="GD27" s="278" t="s">
        <v>637</v>
      </c>
      <c r="GE27" s="277" t="s">
        <v>549</v>
      </c>
      <c r="GF27" s="259" t="s">
        <v>567</v>
      </c>
      <c r="GG27" s="60" t="s">
        <v>744</v>
      </c>
      <c r="GH27" s="188"/>
      <c r="GI27" s="213" t="s">
        <v>678</v>
      </c>
      <c r="GJ27" s="28">
        <v>8</v>
      </c>
      <c r="GK27" s="238">
        <v>0</v>
      </c>
      <c r="GL27" s="238">
        <v>0</v>
      </c>
      <c r="GM27" s="238">
        <v>1477.3</v>
      </c>
      <c r="GN27" s="238">
        <v>0</v>
      </c>
      <c r="GO27" s="238">
        <v>0</v>
      </c>
      <c r="GP27" s="238">
        <v>0</v>
      </c>
      <c r="GQ27" s="238">
        <v>0</v>
      </c>
      <c r="GR27" s="238">
        <v>0</v>
      </c>
      <c r="GS27" s="238">
        <v>0</v>
      </c>
      <c r="GT27" s="238">
        <v>0</v>
      </c>
      <c r="GU27" s="238">
        <v>0</v>
      </c>
      <c r="GV27" s="238">
        <v>0</v>
      </c>
      <c r="GW27" s="238">
        <v>112.91</v>
      </c>
    </row>
    <row r="28" spans="1:205">
      <c r="A28" s="2">
        <v>155</v>
      </c>
      <c r="B28" s="2">
        <f>COUNTIFS($D$3:D28,D28,$F$3:F28,F28)</f>
        <v>1</v>
      </c>
      <c r="C28" s="47">
        <v>12886</v>
      </c>
      <c r="D28" s="70" t="s">
        <v>352</v>
      </c>
      <c r="E28" s="30" t="s">
        <v>315</v>
      </c>
      <c r="F28" s="6">
        <v>491010075</v>
      </c>
      <c r="G28" s="3">
        <f t="shared" ref="G28:G44" si="24">LEFT(H28,4)-CONCATENATE(IF(LEFT(F28, 2)&lt;MID(H28, 3, 4), 20, 19),LEFT(F28,2))</f>
        <v>71</v>
      </c>
      <c r="H28" s="6" t="s">
        <v>479</v>
      </c>
      <c r="I28" s="72" t="s">
        <v>480</v>
      </c>
      <c r="J28" s="51" t="s">
        <v>323</v>
      </c>
      <c r="K28" s="6" t="s">
        <v>303</v>
      </c>
      <c r="L28" s="3">
        <v>27</v>
      </c>
      <c r="M28" s="6" t="s">
        <v>366</v>
      </c>
      <c r="N28" s="108" t="s">
        <v>304</v>
      </c>
      <c r="O28" s="3"/>
      <c r="P28" s="3" t="s">
        <v>475</v>
      </c>
      <c r="Q28" s="52"/>
      <c r="R28" s="52"/>
      <c r="S28" s="6"/>
      <c r="T28" s="77" t="s">
        <v>401</v>
      </c>
      <c r="U28" s="77"/>
      <c r="V28" s="80" t="s">
        <v>446</v>
      </c>
      <c r="W28" s="88"/>
      <c r="X28" s="80"/>
      <c r="Y28" s="207"/>
      <c r="Z28" s="86"/>
      <c r="AA28" s="26" t="s">
        <v>382</v>
      </c>
      <c r="AC28" s="91">
        <v>102</v>
      </c>
      <c r="AD28" s="91">
        <v>2700</v>
      </c>
      <c r="AE28" s="92"/>
      <c r="AF28" s="92"/>
      <c r="AG28" s="92" t="s">
        <v>324</v>
      </c>
      <c r="AH28" s="34">
        <v>150</v>
      </c>
      <c r="AI28"/>
      <c r="AJ28"/>
      <c r="AM28"/>
      <c r="AO28" s="48">
        <v>47.5</v>
      </c>
      <c r="AP28" s="14">
        <v>49.7</v>
      </c>
      <c r="AQ28" s="43">
        <v>1.66</v>
      </c>
      <c r="AR28" s="15">
        <f t="shared" si="1"/>
        <v>98.86</v>
      </c>
      <c r="AS28" s="16">
        <f t="shared" si="2"/>
        <v>0.95573440643863172</v>
      </c>
      <c r="AT28" s="17">
        <f t="shared" si="3"/>
        <v>1.5865191146881286</v>
      </c>
      <c r="AU28" s="18">
        <f t="shared" si="4"/>
        <v>0.92484423676012462</v>
      </c>
      <c r="AV28" s="19">
        <f t="shared" si="19"/>
        <v>37.97</v>
      </c>
      <c r="AW28" s="19">
        <f t="shared" si="22"/>
        <v>79.936842105263153</v>
      </c>
      <c r="AX28" s="45">
        <v>6.95</v>
      </c>
      <c r="AY28" s="19">
        <f t="shared" si="21"/>
        <v>14.631578947368421</v>
      </c>
      <c r="AZ28" s="2" t="s">
        <v>305</v>
      </c>
      <c r="BA28" s="64">
        <v>35.4</v>
      </c>
      <c r="BB28" s="26" t="s">
        <v>305</v>
      </c>
      <c r="BC28" s="22">
        <v>1.6E-2</v>
      </c>
      <c r="BD28" s="22"/>
      <c r="BE28" s="19"/>
      <c r="BF28" s="19"/>
      <c r="BG28" s="19"/>
      <c r="BH28" s="19"/>
      <c r="BI28" s="23">
        <v>3.4</v>
      </c>
      <c r="BJ28" s="19">
        <v>38.299999999999997</v>
      </c>
      <c r="BK28" s="19">
        <f t="shared" si="23"/>
        <v>61.7</v>
      </c>
      <c r="BL28" s="24">
        <f t="shared" si="5"/>
        <v>0.62074554294975681</v>
      </c>
      <c r="BM28" s="25">
        <v>1.22</v>
      </c>
      <c r="BN28" s="22">
        <f t="shared" si="6"/>
        <v>2.5684210526315789</v>
      </c>
      <c r="BO28" s="2" t="s">
        <v>305</v>
      </c>
      <c r="BP28" s="19">
        <v>47.8</v>
      </c>
      <c r="BQ28" s="23">
        <v>54.4</v>
      </c>
      <c r="BS28" s="22">
        <f t="shared" si="7"/>
        <v>68.2</v>
      </c>
      <c r="BT28" s="37">
        <v>90.3</v>
      </c>
      <c r="BU28" s="37">
        <v>16098</v>
      </c>
      <c r="BV28" s="22">
        <f t="shared" si="8"/>
        <v>9.7000000000000028</v>
      </c>
      <c r="BW28" s="97">
        <f t="shared" si="9"/>
        <v>49.600600000000014</v>
      </c>
      <c r="BX28" s="28">
        <v>19.5</v>
      </c>
      <c r="BY28" s="13">
        <f t="shared" si="10"/>
        <v>9.6915000000000013</v>
      </c>
      <c r="BZ28" s="37">
        <v>48.7</v>
      </c>
      <c r="CA28" s="13">
        <f t="shared" si="11"/>
        <v>24.203900000000004</v>
      </c>
      <c r="CB28" s="37">
        <v>31.6</v>
      </c>
      <c r="CC28" s="13">
        <f t="shared" si="12"/>
        <v>15.705200000000001</v>
      </c>
      <c r="CD28" s="13">
        <v>1.63</v>
      </c>
      <c r="CE28" s="54">
        <v>99.8</v>
      </c>
      <c r="CF28" s="54">
        <v>12353</v>
      </c>
      <c r="CG28" s="54">
        <v>99.4</v>
      </c>
      <c r="CH28" s="54">
        <v>8081</v>
      </c>
      <c r="CI28" s="54">
        <v>82.9</v>
      </c>
      <c r="CJ28" s="54">
        <v>94.2</v>
      </c>
      <c r="CK28" s="54">
        <v>7317</v>
      </c>
      <c r="CL28" s="19">
        <f t="shared" si="13"/>
        <v>0.40041067761806981</v>
      </c>
      <c r="CN28" s="84"/>
      <c r="CZ28" s="46"/>
      <c r="DB28" s="56" t="s">
        <v>310</v>
      </c>
      <c r="DC28" s="67"/>
      <c r="DD28" s="74" t="s">
        <v>481</v>
      </c>
      <c r="DE28" s="84"/>
      <c r="DF28" s="84"/>
      <c r="DG28" s="84"/>
      <c r="DH28" s="84"/>
      <c r="DI28" s="3" t="s">
        <v>307</v>
      </c>
      <c r="DJ28" s="61" t="s">
        <v>324</v>
      </c>
      <c r="DK28" s="30">
        <v>2</v>
      </c>
      <c r="DL28" s="179" t="s">
        <v>316</v>
      </c>
      <c r="DM28" s="179" t="s">
        <v>341</v>
      </c>
      <c r="DN28" s="66"/>
      <c r="DO28" s="66"/>
      <c r="DP28" s="66"/>
      <c r="DQ28" s="66"/>
      <c r="DR28" s="319" t="s">
        <v>304</v>
      </c>
      <c r="DS28" s="319" t="s">
        <v>304</v>
      </c>
      <c r="DT28" s="319">
        <v>193</v>
      </c>
      <c r="DU28" s="319">
        <v>9.8000000000000007</v>
      </c>
      <c r="DV28" s="319">
        <v>90.2</v>
      </c>
      <c r="DW28" s="319" t="s">
        <v>304</v>
      </c>
      <c r="DX28" s="319" t="s">
        <v>304</v>
      </c>
      <c r="DY28" s="319" t="s">
        <v>304</v>
      </c>
      <c r="DZ28" s="319" t="s">
        <v>304</v>
      </c>
      <c r="EA28" s="6">
        <v>0</v>
      </c>
      <c r="EB28" s="260" t="s">
        <v>379</v>
      </c>
      <c r="EC28" s="105"/>
      <c r="ED28" s="105"/>
      <c r="EE28" s="105"/>
      <c r="EF28" s="239" t="s">
        <v>544</v>
      </c>
      <c r="EG28" s="105"/>
      <c r="EH28" s="239">
        <v>178</v>
      </c>
      <c r="EI28" s="239">
        <v>130</v>
      </c>
      <c r="EJ28" s="240">
        <f>EI28/(EH28*EH28*0.01*0.01)</f>
        <v>41.030172957959849</v>
      </c>
      <c r="EK28" s="105">
        <v>1</v>
      </c>
      <c r="EL28" s="334" t="s">
        <v>892</v>
      </c>
      <c r="EM28" s="179">
        <v>2</v>
      </c>
      <c r="EN28" s="179" t="s">
        <v>540</v>
      </c>
      <c r="EO28" s="179">
        <v>1</v>
      </c>
      <c r="EP28" s="241" t="s">
        <v>874</v>
      </c>
      <c r="EQ28" s="261">
        <v>44056</v>
      </c>
      <c r="ER28" s="243">
        <v>12886</v>
      </c>
      <c r="ES28" s="244">
        <v>75</v>
      </c>
      <c r="ET28" s="245">
        <v>7640</v>
      </c>
      <c r="EU28" s="245">
        <v>12000</v>
      </c>
      <c r="EV28" s="245">
        <v>40560</v>
      </c>
      <c r="EW28" s="245">
        <v>2706</v>
      </c>
      <c r="EX28" s="246">
        <f t="shared" si="14"/>
        <v>121.9504</v>
      </c>
      <c r="EY28" s="247">
        <f t="shared" si="15"/>
        <v>3292.6608000000001</v>
      </c>
      <c r="EZ28" s="248"/>
      <c r="FA28" s="248"/>
      <c r="FB28" s="248"/>
      <c r="FC28" s="248"/>
      <c r="FD28" s="249"/>
      <c r="FE28" s="249"/>
      <c r="FF28" s="249"/>
      <c r="FG28" s="250"/>
      <c r="FH28" s="251"/>
      <c r="FI28" s="251"/>
      <c r="FJ28" s="252"/>
      <c r="FK28" s="253"/>
      <c r="FL28" s="254"/>
      <c r="FM28" s="255"/>
      <c r="FN28" s="256">
        <f t="shared" si="16"/>
        <v>0.10199999999999999</v>
      </c>
      <c r="FO28" s="254"/>
      <c r="FP28" s="257">
        <f t="shared" si="17"/>
        <v>35.418848167539267</v>
      </c>
      <c r="FQ28" s="258">
        <f t="shared" si="18"/>
        <v>0.1219504</v>
      </c>
      <c r="FR28" s="254"/>
      <c r="FS28" s="262" t="s">
        <v>560</v>
      </c>
      <c r="FT28" s="262" t="s">
        <v>547</v>
      </c>
      <c r="FU28" s="262" t="s">
        <v>304</v>
      </c>
      <c r="FV28" s="178">
        <v>0</v>
      </c>
      <c r="FW28" s="266" t="s">
        <v>544</v>
      </c>
      <c r="FX28" s="178">
        <v>1</v>
      </c>
      <c r="FY28" s="262" t="s">
        <v>551</v>
      </c>
      <c r="FZ28" s="178">
        <v>0</v>
      </c>
      <c r="GA28" s="277">
        <v>0</v>
      </c>
      <c r="GB28" s="277">
        <v>0</v>
      </c>
      <c r="GC28" s="277">
        <v>0</v>
      </c>
      <c r="GD28" s="280">
        <v>0</v>
      </c>
      <c r="GE28" s="277">
        <v>0</v>
      </c>
      <c r="GF28" s="262" t="s">
        <v>562</v>
      </c>
      <c r="GG28" s="60" t="s">
        <v>744</v>
      </c>
      <c r="GH28" s="188"/>
      <c r="GI28" s="213" t="s">
        <v>678</v>
      </c>
      <c r="GJ28" s="28">
        <v>8</v>
      </c>
      <c r="GK28" s="238">
        <v>0</v>
      </c>
      <c r="GL28" s="238">
        <v>0</v>
      </c>
      <c r="GM28" s="238">
        <v>3857.46</v>
      </c>
      <c r="GN28" s="238">
        <v>0</v>
      </c>
      <c r="GO28" s="238">
        <v>0</v>
      </c>
      <c r="GP28" s="238">
        <v>0</v>
      </c>
      <c r="GQ28" s="238">
        <v>0</v>
      </c>
      <c r="GR28" s="238">
        <v>0</v>
      </c>
      <c r="GS28" s="238">
        <v>0</v>
      </c>
      <c r="GT28" s="238">
        <v>0</v>
      </c>
      <c r="GU28" s="238">
        <v>0</v>
      </c>
      <c r="GV28" s="238">
        <v>0</v>
      </c>
      <c r="GW28" s="238">
        <v>285.52</v>
      </c>
    </row>
    <row r="29" spans="1:205">
      <c r="A29" s="2">
        <v>157</v>
      </c>
      <c r="B29" s="2">
        <f>COUNTIFS($D$3:D29,D29,$F$3:F29,F29)</f>
        <v>1</v>
      </c>
      <c r="C29" s="47">
        <v>12888</v>
      </c>
      <c r="D29" s="70" t="s">
        <v>377</v>
      </c>
      <c r="E29" s="30" t="s">
        <v>351</v>
      </c>
      <c r="F29" s="6">
        <v>5805032662</v>
      </c>
      <c r="G29" s="3">
        <f t="shared" si="24"/>
        <v>62</v>
      </c>
      <c r="H29" s="6" t="s">
        <v>479</v>
      </c>
      <c r="I29" s="72" t="s">
        <v>482</v>
      </c>
      <c r="J29" s="51" t="s">
        <v>323</v>
      </c>
      <c r="K29" s="6" t="s">
        <v>303</v>
      </c>
      <c r="L29" s="3">
        <v>24</v>
      </c>
      <c r="M29" s="6" t="s">
        <v>483</v>
      </c>
      <c r="N29" s="108" t="s">
        <v>363</v>
      </c>
      <c r="O29" s="3"/>
      <c r="P29" s="3" t="s">
        <v>475</v>
      </c>
      <c r="Q29" s="52"/>
      <c r="R29" s="52"/>
      <c r="S29" s="6"/>
      <c r="T29" s="77" t="s">
        <v>401</v>
      </c>
      <c r="U29" s="77"/>
      <c r="V29" s="80" t="s">
        <v>446</v>
      </c>
      <c r="W29" s="88"/>
      <c r="X29" s="80"/>
      <c r="Y29" s="207"/>
      <c r="Z29" s="86"/>
      <c r="AA29" s="26" t="s">
        <v>382</v>
      </c>
      <c r="AC29" s="91">
        <v>647</v>
      </c>
      <c r="AD29" s="91">
        <v>15500</v>
      </c>
      <c r="AE29" s="92"/>
      <c r="AF29" s="92"/>
      <c r="AG29" s="92" t="s">
        <v>329</v>
      </c>
      <c r="AH29" s="34">
        <v>1500</v>
      </c>
      <c r="AI29"/>
      <c r="AJ29"/>
      <c r="AM29"/>
      <c r="AO29" s="48">
        <v>17</v>
      </c>
      <c r="AP29" s="14">
        <v>39.6</v>
      </c>
      <c r="AQ29" s="43">
        <v>42.3</v>
      </c>
      <c r="AR29" s="15">
        <f t="shared" si="1"/>
        <v>98.9</v>
      </c>
      <c r="AS29" s="16">
        <f t="shared" si="2"/>
        <v>0.42929292929292928</v>
      </c>
      <c r="AT29" s="17">
        <f t="shared" si="3"/>
        <v>18.159090909090907</v>
      </c>
      <c r="AU29" s="18">
        <f t="shared" si="4"/>
        <v>0.20757020757020755</v>
      </c>
      <c r="AV29" s="19">
        <f t="shared" si="19"/>
        <v>13.819999999999999</v>
      </c>
      <c r="AW29" s="19">
        <f t="shared" si="22"/>
        <v>81.294117647058812</v>
      </c>
      <c r="AX29" s="20">
        <v>1.33</v>
      </c>
      <c r="AY29" s="19">
        <f t="shared" si="21"/>
        <v>7.8235294117647056</v>
      </c>
      <c r="AZ29" s="2" t="s">
        <v>305</v>
      </c>
      <c r="BA29" s="64">
        <v>52.1</v>
      </c>
      <c r="BB29" s="26" t="s">
        <v>305</v>
      </c>
      <c r="BC29" s="22">
        <v>1.74</v>
      </c>
      <c r="BD29" s="22"/>
      <c r="BE29" s="19"/>
      <c r="BF29" s="19"/>
      <c r="BG29" s="19"/>
      <c r="BH29" s="19"/>
      <c r="BI29" s="23">
        <v>2.82</v>
      </c>
      <c r="BJ29" s="19">
        <v>49.2</v>
      </c>
      <c r="BK29" s="19">
        <f t="shared" si="23"/>
        <v>50.8</v>
      </c>
      <c r="BL29" s="24">
        <f t="shared" si="5"/>
        <v>0.96850393700787407</v>
      </c>
      <c r="BM29" s="25">
        <v>0.23</v>
      </c>
      <c r="BN29" s="22">
        <f t="shared" si="6"/>
        <v>1.3529411764705883</v>
      </c>
      <c r="BO29" s="2" t="s">
        <v>305</v>
      </c>
      <c r="BP29" s="19">
        <v>38.5</v>
      </c>
      <c r="BQ29" s="23">
        <v>22</v>
      </c>
      <c r="BS29" s="22">
        <f t="shared" si="7"/>
        <v>89.8</v>
      </c>
      <c r="BT29" s="37">
        <v>94.8</v>
      </c>
      <c r="BU29" s="37">
        <v>15101</v>
      </c>
      <c r="BV29" s="22">
        <f t="shared" si="8"/>
        <v>5.2000000000000028</v>
      </c>
      <c r="BW29" s="97">
        <f t="shared" si="9"/>
        <v>39.437640000000002</v>
      </c>
      <c r="BX29" s="28">
        <v>57.5</v>
      </c>
      <c r="BY29" s="13">
        <f t="shared" si="10"/>
        <v>22.77</v>
      </c>
      <c r="BZ29" s="37">
        <v>32.299999999999997</v>
      </c>
      <c r="CA29" s="13">
        <f t="shared" si="11"/>
        <v>12.790799999999999</v>
      </c>
      <c r="CB29" s="37">
        <v>9.7899999999999991</v>
      </c>
      <c r="CC29" s="13">
        <f t="shared" si="12"/>
        <v>3.8768399999999996</v>
      </c>
      <c r="CD29" s="13">
        <v>1.51</v>
      </c>
      <c r="CE29" s="54">
        <v>84.9</v>
      </c>
      <c r="CF29" s="54">
        <v>3886</v>
      </c>
      <c r="CG29" s="54">
        <v>76.3</v>
      </c>
      <c r="CH29" s="54">
        <v>3286</v>
      </c>
      <c r="CI29" s="54">
        <v>39.700000000000003</v>
      </c>
      <c r="CJ29" s="54">
        <v>77.5</v>
      </c>
      <c r="CK29" s="54">
        <v>3597</v>
      </c>
      <c r="CL29" s="19">
        <f t="shared" si="13"/>
        <v>1.780185758513932</v>
      </c>
      <c r="CN29" s="84"/>
      <c r="CZ29" s="46"/>
      <c r="DB29" s="56" t="s">
        <v>343</v>
      </c>
      <c r="DC29" s="67"/>
      <c r="DD29" s="74" t="s">
        <v>484</v>
      </c>
      <c r="DE29" s="84"/>
      <c r="DF29" s="84"/>
      <c r="DG29" s="84"/>
      <c r="DH29" s="84"/>
      <c r="DI29" s="3" t="s">
        <v>307</v>
      </c>
      <c r="DJ29" s="62" t="s">
        <v>329</v>
      </c>
      <c r="DK29" s="30">
        <v>2</v>
      </c>
      <c r="DL29" s="179" t="s">
        <v>658</v>
      </c>
      <c r="DM29" s="179" t="s">
        <v>341</v>
      </c>
      <c r="DN29" s="66"/>
      <c r="DO29" s="66"/>
      <c r="DP29" s="66"/>
      <c r="DQ29" s="66"/>
      <c r="DR29" s="319">
        <v>8.9</v>
      </c>
      <c r="DS29" s="319" t="s">
        <v>304</v>
      </c>
      <c r="DT29" s="319">
        <v>1148</v>
      </c>
      <c r="DU29" s="319">
        <v>32.4</v>
      </c>
      <c r="DV29" s="319">
        <v>67.599999999999994</v>
      </c>
      <c r="DW29" s="319" t="s">
        <v>304</v>
      </c>
      <c r="DX29" s="319" t="s">
        <v>304</v>
      </c>
      <c r="DY29" s="319" t="s">
        <v>304</v>
      </c>
      <c r="DZ29" s="319" t="s">
        <v>304</v>
      </c>
      <c r="EA29" s="6">
        <v>0</v>
      </c>
      <c r="EB29" s="260" t="s">
        <v>379</v>
      </c>
      <c r="EC29" s="105"/>
      <c r="ED29" s="105"/>
      <c r="EE29" s="105"/>
      <c r="EF29" s="239">
        <v>50</v>
      </c>
      <c r="EG29" s="105"/>
      <c r="EH29" s="239">
        <v>176</v>
      </c>
      <c r="EI29" s="239">
        <v>101</v>
      </c>
      <c r="EJ29" s="240">
        <f>EI29/(EH29*EH29*0.01*0.01)</f>
        <v>32.605888429752071</v>
      </c>
      <c r="EK29" s="105">
        <v>2</v>
      </c>
      <c r="EL29" s="332" t="s">
        <v>888</v>
      </c>
      <c r="EM29" s="179">
        <v>2</v>
      </c>
      <c r="EN29" s="179" t="s">
        <v>540</v>
      </c>
      <c r="EO29" s="179">
        <v>1</v>
      </c>
      <c r="EP29" s="241" t="s">
        <v>875</v>
      </c>
      <c r="EQ29" s="261">
        <v>43658</v>
      </c>
      <c r="ER29" s="243">
        <v>12888</v>
      </c>
      <c r="ES29" s="244">
        <v>75</v>
      </c>
      <c r="ET29" s="245">
        <v>134731</v>
      </c>
      <c r="EU29" s="245">
        <v>4000</v>
      </c>
      <c r="EV29" s="245">
        <v>40560</v>
      </c>
      <c r="EW29" s="245">
        <v>5243</v>
      </c>
      <c r="EX29" s="246">
        <f t="shared" si="14"/>
        <v>708.85360000000003</v>
      </c>
      <c r="EY29" s="247">
        <f t="shared" si="15"/>
        <v>17012.486400000002</v>
      </c>
      <c r="EZ29" s="248"/>
      <c r="FA29" s="248"/>
      <c r="FB29" s="248"/>
      <c r="FC29" s="248"/>
      <c r="FD29" s="249"/>
      <c r="FE29" s="249"/>
      <c r="FF29" s="249"/>
      <c r="FG29" s="250"/>
      <c r="FH29" s="251"/>
      <c r="FI29" s="251"/>
      <c r="FJ29" s="252"/>
      <c r="FK29" s="253"/>
      <c r="FL29" s="254"/>
      <c r="FM29" s="255"/>
      <c r="FN29" s="256">
        <f t="shared" si="16"/>
        <v>0.64700000000000002</v>
      </c>
      <c r="FO29" s="254"/>
      <c r="FP29" s="257">
        <f t="shared" si="17"/>
        <v>3.8914577936777728</v>
      </c>
      <c r="FQ29" s="258">
        <f t="shared" si="18"/>
        <v>0.70885360000000008</v>
      </c>
      <c r="FR29" s="254"/>
      <c r="FS29" s="259" t="s">
        <v>554</v>
      </c>
      <c r="FT29" s="259" t="s">
        <v>304</v>
      </c>
      <c r="FU29" s="259" t="s">
        <v>630</v>
      </c>
      <c r="FV29" s="178">
        <v>0</v>
      </c>
      <c r="FW29" s="260" t="s">
        <v>544</v>
      </c>
      <c r="FX29" s="178">
        <v>1</v>
      </c>
      <c r="FY29" s="259" t="s">
        <v>551</v>
      </c>
      <c r="FZ29" s="178">
        <v>0</v>
      </c>
      <c r="GA29" s="277">
        <v>0</v>
      </c>
      <c r="GB29" s="277">
        <v>0</v>
      </c>
      <c r="GC29" s="277">
        <v>1</v>
      </c>
      <c r="GD29" s="278" t="s">
        <v>629</v>
      </c>
      <c r="GE29" s="259" t="s">
        <v>660</v>
      </c>
      <c r="GF29" s="259" t="s">
        <v>659</v>
      </c>
      <c r="GG29" s="60" t="s">
        <v>744</v>
      </c>
      <c r="GH29" s="188"/>
      <c r="GI29" s="210" t="s">
        <v>680</v>
      </c>
      <c r="GJ29" s="28">
        <v>9</v>
      </c>
      <c r="GK29" s="238">
        <v>0</v>
      </c>
      <c r="GL29" s="238">
        <v>0</v>
      </c>
      <c r="GM29" s="238">
        <v>1180.25</v>
      </c>
      <c r="GN29" s="238">
        <v>0</v>
      </c>
      <c r="GO29" s="238">
        <v>0</v>
      </c>
      <c r="GP29" s="238">
        <v>0</v>
      </c>
      <c r="GQ29" s="238">
        <v>242298.2</v>
      </c>
      <c r="GR29" s="238">
        <v>0</v>
      </c>
      <c r="GS29" s="238">
        <v>396.5</v>
      </c>
      <c r="GT29" s="238">
        <v>0</v>
      </c>
      <c r="GU29" s="238">
        <v>0</v>
      </c>
      <c r="GV29" s="238">
        <v>0</v>
      </c>
      <c r="GW29" s="238">
        <v>250.09</v>
      </c>
    </row>
    <row r="30" spans="1:205">
      <c r="A30" s="2">
        <v>158</v>
      </c>
      <c r="B30" s="2">
        <f>COUNTIFS($D$3:D30,D30,$F$3:F30,F30)</f>
        <v>1</v>
      </c>
      <c r="C30" s="47">
        <v>12924</v>
      </c>
      <c r="D30" s="70" t="s">
        <v>485</v>
      </c>
      <c r="E30" s="30" t="s">
        <v>368</v>
      </c>
      <c r="F30" s="6">
        <v>5853050346</v>
      </c>
      <c r="G30" s="3">
        <f t="shared" si="24"/>
        <v>62</v>
      </c>
      <c r="H30" s="6" t="s">
        <v>486</v>
      </c>
      <c r="I30" s="72" t="s">
        <v>487</v>
      </c>
      <c r="J30" s="51" t="s">
        <v>323</v>
      </c>
      <c r="K30" s="6" t="s">
        <v>303</v>
      </c>
      <c r="L30" s="3">
        <v>16</v>
      </c>
      <c r="M30" s="6">
        <v>1</v>
      </c>
      <c r="N30" s="108" t="s">
        <v>363</v>
      </c>
      <c r="O30" s="3"/>
      <c r="P30" s="3" t="s">
        <v>475</v>
      </c>
      <c r="Q30" s="52"/>
      <c r="R30" s="52"/>
      <c r="S30" s="6"/>
      <c r="T30" s="77" t="s">
        <v>401</v>
      </c>
      <c r="U30" s="77"/>
      <c r="V30" s="80" t="s">
        <v>446</v>
      </c>
      <c r="W30" s="88"/>
      <c r="X30" s="80"/>
      <c r="Y30" s="207"/>
      <c r="Z30" s="40"/>
      <c r="AA30" s="26" t="s">
        <v>382</v>
      </c>
      <c r="AC30" s="34">
        <v>346</v>
      </c>
      <c r="AD30" s="34">
        <v>5500</v>
      </c>
      <c r="AE30"/>
      <c r="AF30"/>
      <c r="AG30" t="s">
        <v>329</v>
      </c>
      <c r="AH30" s="34">
        <v>450</v>
      </c>
      <c r="AI30"/>
      <c r="AJ30"/>
      <c r="AM30"/>
      <c r="AO30" s="48">
        <v>70.099999999999994</v>
      </c>
      <c r="AP30" s="14">
        <v>17.399999999999999</v>
      </c>
      <c r="AQ30" s="43">
        <v>11.6</v>
      </c>
      <c r="AR30" s="15">
        <f t="shared" si="1"/>
        <v>99.1</v>
      </c>
      <c r="AS30" s="16">
        <f t="shared" si="2"/>
        <v>4.0287356321839081</v>
      </c>
      <c r="AT30" s="17">
        <f t="shared" si="3"/>
        <v>46.733333333333334</v>
      </c>
      <c r="AU30" s="18">
        <f t="shared" si="4"/>
        <v>2.4172413793103447</v>
      </c>
      <c r="AV30" s="19">
        <f t="shared" si="19"/>
        <v>66.017999999999986</v>
      </c>
      <c r="AW30" s="19">
        <f t="shared" si="22"/>
        <v>94.176890156918688</v>
      </c>
      <c r="AX30" s="20">
        <v>1.81</v>
      </c>
      <c r="AY30" s="19">
        <f t="shared" si="21"/>
        <v>2.5820256776034238</v>
      </c>
      <c r="AZ30" s="2" t="s">
        <v>305</v>
      </c>
      <c r="BA30" s="64">
        <v>44.5</v>
      </c>
      <c r="BB30" s="26" t="s">
        <v>305</v>
      </c>
      <c r="BC30" s="22">
        <v>0.4</v>
      </c>
      <c r="BD30" s="22"/>
      <c r="BE30" s="19"/>
      <c r="BF30" s="19"/>
      <c r="BG30" s="19"/>
      <c r="BH30" s="19"/>
      <c r="BI30" s="23">
        <v>8.69</v>
      </c>
      <c r="BJ30" s="19">
        <v>57.5</v>
      </c>
      <c r="BK30" s="19">
        <f t="shared" si="23"/>
        <v>42.5</v>
      </c>
      <c r="BL30" s="24">
        <f t="shared" si="5"/>
        <v>1.3529411764705883</v>
      </c>
      <c r="BM30" s="25">
        <v>4.2300000000000004</v>
      </c>
      <c r="BN30" s="22">
        <f t="shared" si="6"/>
        <v>6.0342368045649089</v>
      </c>
      <c r="BO30" s="2" t="s">
        <v>305</v>
      </c>
      <c r="BP30" s="19">
        <v>60.7</v>
      </c>
      <c r="BQ30" s="23">
        <v>59.2</v>
      </c>
      <c r="BS30" s="22">
        <f t="shared" si="7"/>
        <v>78.900000000000006</v>
      </c>
      <c r="BT30" s="37">
        <v>84.1</v>
      </c>
      <c r="BU30" s="37">
        <v>18576</v>
      </c>
      <c r="BV30" s="22">
        <f t="shared" si="8"/>
        <v>15.900000000000006</v>
      </c>
      <c r="BW30" s="22">
        <f t="shared" si="9"/>
        <v>17.138999999999999</v>
      </c>
      <c r="BX30" s="28">
        <v>49.7</v>
      </c>
      <c r="BY30" s="13">
        <f t="shared" si="10"/>
        <v>8.6478000000000002</v>
      </c>
      <c r="BZ30" s="37">
        <v>29.2</v>
      </c>
      <c r="CA30" s="13">
        <f t="shared" si="11"/>
        <v>5.0807999999999991</v>
      </c>
      <c r="CB30" s="37">
        <v>19.600000000000001</v>
      </c>
      <c r="CC30" s="13">
        <f t="shared" si="12"/>
        <v>3.4104000000000001</v>
      </c>
      <c r="CD30" s="13">
        <v>0.87</v>
      </c>
      <c r="CE30" s="54">
        <v>99.9</v>
      </c>
      <c r="CF30" s="54">
        <v>13512</v>
      </c>
      <c r="CG30" s="54">
        <v>99.7</v>
      </c>
      <c r="CH30" s="54">
        <v>8543</v>
      </c>
      <c r="CI30" s="54">
        <v>95.5</v>
      </c>
      <c r="CJ30" s="54">
        <v>99</v>
      </c>
      <c r="CK30" s="54">
        <v>9996</v>
      </c>
      <c r="CL30" s="19">
        <f t="shared" si="13"/>
        <v>1.702054794520548</v>
      </c>
      <c r="CN30" s="84"/>
      <c r="CZ30" s="46"/>
      <c r="DB30" s="56" t="s">
        <v>131</v>
      </c>
      <c r="DC30" s="67"/>
      <c r="DD30" s="74" t="s">
        <v>488</v>
      </c>
      <c r="DE30" s="84"/>
      <c r="DF30" s="84"/>
      <c r="DG30" s="84"/>
      <c r="DH30" s="84"/>
      <c r="DI30" s="3" t="s">
        <v>308</v>
      </c>
      <c r="DJ30" s="62" t="s">
        <v>329</v>
      </c>
      <c r="DK30" s="30">
        <v>2</v>
      </c>
      <c r="DL30" s="179" t="s">
        <v>311</v>
      </c>
      <c r="DM30" s="179" t="s">
        <v>545</v>
      </c>
      <c r="DN30" s="66"/>
      <c r="DO30" s="66"/>
      <c r="DP30" s="66"/>
      <c r="DQ30" s="66"/>
      <c r="DR30" s="319">
        <v>23.7</v>
      </c>
      <c r="DS30" s="319" t="s">
        <v>304</v>
      </c>
      <c r="DT30" s="319">
        <v>523</v>
      </c>
      <c r="DU30" s="319">
        <v>15.9</v>
      </c>
      <c r="DV30" s="319">
        <v>84.1</v>
      </c>
      <c r="DW30" s="319" t="s">
        <v>304</v>
      </c>
      <c r="DX30" s="319" t="s">
        <v>304</v>
      </c>
      <c r="DY30" s="319" t="s">
        <v>304</v>
      </c>
      <c r="DZ30" s="319" t="s">
        <v>304</v>
      </c>
      <c r="EA30" s="6">
        <v>0</v>
      </c>
      <c r="EB30" s="260" t="s">
        <v>379</v>
      </c>
      <c r="EC30" s="105"/>
      <c r="ED30" s="105"/>
      <c r="EE30" s="105"/>
      <c r="EF30" s="239">
        <v>50</v>
      </c>
      <c r="EG30" s="105"/>
      <c r="EH30" s="239" t="s">
        <v>544</v>
      </c>
      <c r="EI30" s="239" t="s">
        <v>544</v>
      </c>
      <c r="EJ30" s="240" t="s">
        <v>544</v>
      </c>
      <c r="EK30" s="105">
        <v>2</v>
      </c>
      <c r="EL30" s="332" t="s">
        <v>890</v>
      </c>
      <c r="EM30" s="179">
        <v>3</v>
      </c>
      <c r="EN30" s="179" t="s">
        <v>550</v>
      </c>
      <c r="EO30" s="179">
        <v>2</v>
      </c>
      <c r="EP30" s="241" t="s">
        <v>602</v>
      </c>
      <c r="EQ30" s="261">
        <v>43720</v>
      </c>
      <c r="ER30" s="243">
        <v>12924</v>
      </c>
      <c r="ES30" s="244">
        <v>75</v>
      </c>
      <c r="ET30" s="245">
        <v>7642</v>
      </c>
      <c r="EU30" s="245">
        <v>4000</v>
      </c>
      <c r="EV30" s="245">
        <v>40560</v>
      </c>
      <c r="EW30" s="245">
        <v>2750</v>
      </c>
      <c r="EX30" s="246">
        <f t="shared" si="14"/>
        <v>371.8</v>
      </c>
      <c r="EY30" s="247">
        <f t="shared" si="15"/>
        <v>5948.8</v>
      </c>
      <c r="EZ30" s="254"/>
      <c r="FA30" s="254"/>
      <c r="FB30" s="254"/>
      <c r="FC30" s="254"/>
      <c r="FD30" s="263"/>
      <c r="FE30" s="263"/>
      <c r="FF30" s="263"/>
      <c r="FG30" s="250"/>
      <c r="FH30" s="264"/>
      <c r="FI30" s="251"/>
      <c r="FJ30" s="252"/>
      <c r="FK30" s="265"/>
      <c r="FL30" s="254"/>
      <c r="FM30" s="255"/>
      <c r="FN30" s="256">
        <f t="shared" si="16"/>
        <v>0.34599999999999997</v>
      </c>
      <c r="FO30" s="254"/>
      <c r="FP30" s="257">
        <f t="shared" si="17"/>
        <v>35.985344150745881</v>
      </c>
      <c r="FQ30" s="258">
        <f t="shared" si="18"/>
        <v>0.37180000000000002</v>
      </c>
      <c r="FR30" s="254"/>
      <c r="FS30" s="259" t="s">
        <v>554</v>
      </c>
      <c r="FT30" s="259" t="s">
        <v>304</v>
      </c>
      <c r="FU30" s="259" t="s">
        <v>630</v>
      </c>
      <c r="FV30" s="178">
        <v>0</v>
      </c>
      <c r="FW30" s="260" t="s">
        <v>544</v>
      </c>
      <c r="FX30" s="178">
        <v>1</v>
      </c>
      <c r="FY30" s="259" t="s">
        <v>551</v>
      </c>
      <c r="FZ30" s="178">
        <v>0</v>
      </c>
      <c r="GA30" s="277">
        <v>0</v>
      </c>
      <c r="GB30" s="277">
        <v>0</v>
      </c>
      <c r="GC30" s="277">
        <v>1</v>
      </c>
      <c r="GD30" s="279">
        <v>44006</v>
      </c>
      <c r="GE30" s="262" t="s">
        <v>549</v>
      </c>
      <c r="GF30" s="259" t="s">
        <v>889</v>
      </c>
      <c r="GG30" s="60" t="s">
        <v>744</v>
      </c>
      <c r="GH30" s="188"/>
      <c r="GI30" s="193" t="s">
        <v>677</v>
      </c>
      <c r="GJ30" s="28">
        <v>3</v>
      </c>
      <c r="GK30" s="238">
        <v>6.63</v>
      </c>
      <c r="GL30" s="238">
        <v>0</v>
      </c>
      <c r="GM30" s="238">
        <v>2462.6</v>
      </c>
      <c r="GN30" s="238">
        <v>0</v>
      </c>
      <c r="GO30" s="238">
        <v>7.67</v>
      </c>
      <c r="GP30" s="238">
        <v>0</v>
      </c>
      <c r="GQ30" s="238">
        <v>4922.6000000000004</v>
      </c>
      <c r="GR30" s="238">
        <v>36.6</v>
      </c>
      <c r="GS30" s="238">
        <v>541.1</v>
      </c>
      <c r="GT30" s="238">
        <v>0</v>
      </c>
      <c r="GU30" s="238">
        <v>0</v>
      </c>
      <c r="GV30" s="238">
        <v>0</v>
      </c>
      <c r="GW30" s="238">
        <v>2265.06</v>
      </c>
    </row>
    <row r="31" spans="1:205">
      <c r="A31" s="2">
        <v>160</v>
      </c>
      <c r="B31" s="2">
        <f>COUNTIFS($D$3:D32,D31,$F$3:F32,F31)</f>
        <v>1</v>
      </c>
      <c r="C31" s="47">
        <v>12940</v>
      </c>
      <c r="D31" s="70" t="s">
        <v>378</v>
      </c>
      <c r="E31" s="30" t="s">
        <v>340</v>
      </c>
      <c r="F31" s="6">
        <v>395422412</v>
      </c>
      <c r="G31" s="3">
        <f t="shared" si="24"/>
        <v>81</v>
      </c>
      <c r="H31" s="6" t="s">
        <v>489</v>
      </c>
      <c r="I31" s="72" t="s">
        <v>490</v>
      </c>
      <c r="J31" s="51" t="s">
        <v>323</v>
      </c>
      <c r="K31" s="6" t="s">
        <v>303</v>
      </c>
      <c r="L31" s="3">
        <v>39</v>
      </c>
      <c r="M31" s="6" t="s">
        <v>366</v>
      </c>
      <c r="N31" s="108" t="s">
        <v>304</v>
      </c>
      <c r="O31" s="3"/>
      <c r="P31" s="3" t="s">
        <v>475</v>
      </c>
      <c r="Q31" s="52"/>
      <c r="R31" s="52"/>
      <c r="S31" s="6"/>
      <c r="T31" s="77" t="s">
        <v>401</v>
      </c>
      <c r="U31" s="77"/>
      <c r="V31" s="80" t="s">
        <v>446</v>
      </c>
      <c r="W31" s="88"/>
      <c r="X31" s="80"/>
      <c r="Y31" s="207"/>
      <c r="Z31" s="86"/>
      <c r="AA31" s="26" t="s">
        <v>382</v>
      </c>
      <c r="AC31" s="91">
        <v>276</v>
      </c>
      <c r="AD31" s="91">
        <v>10700</v>
      </c>
      <c r="AE31" s="92"/>
      <c r="AF31" s="92"/>
      <c r="AG31" s="92" t="s">
        <v>324</v>
      </c>
      <c r="AH31" s="34">
        <v>1000</v>
      </c>
      <c r="AI31"/>
      <c r="AJ31"/>
      <c r="AM31"/>
      <c r="AO31" s="48">
        <v>37.5</v>
      </c>
      <c r="AP31" s="14">
        <v>38.200000000000003</v>
      </c>
      <c r="AQ31" s="43">
        <v>22.7</v>
      </c>
      <c r="AR31" s="15">
        <f t="shared" si="1"/>
        <v>98.4</v>
      </c>
      <c r="AS31" s="16">
        <f t="shared" si="2"/>
        <v>0.98167539267015702</v>
      </c>
      <c r="AT31" s="17">
        <f t="shared" si="3"/>
        <v>22.284031413612563</v>
      </c>
      <c r="AU31" s="18">
        <f t="shared" si="4"/>
        <v>0.61576354679802947</v>
      </c>
      <c r="AV31" s="19">
        <f t="shared" si="19"/>
        <v>33.1</v>
      </c>
      <c r="AW31" s="19">
        <f t="shared" si="22"/>
        <v>88.266666666666666</v>
      </c>
      <c r="AX31" s="20">
        <v>1.81</v>
      </c>
      <c r="AY31" s="19">
        <f t="shared" si="21"/>
        <v>4.8266666666666671</v>
      </c>
      <c r="AZ31" s="2" t="s">
        <v>305</v>
      </c>
      <c r="BA31" s="64">
        <v>39.299999999999997</v>
      </c>
      <c r="BB31" s="26" t="s">
        <v>305</v>
      </c>
      <c r="BC31" s="22">
        <v>0.56999999999999995</v>
      </c>
      <c r="BD31" s="22"/>
      <c r="BE31" s="19"/>
      <c r="BF31" s="19"/>
      <c r="BG31" s="19"/>
      <c r="BH31" s="19"/>
      <c r="BI31" s="23">
        <v>0.62</v>
      </c>
      <c r="BJ31" s="19">
        <v>31.8</v>
      </c>
      <c r="BK31" s="19">
        <f t="shared" si="23"/>
        <v>68.2</v>
      </c>
      <c r="BL31" s="44">
        <f t="shared" si="5"/>
        <v>0.4662756598240469</v>
      </c>
      <c r="BM31" s="25">
        <v>0.7</v>
      </c>
      <c r="BN31" s="22">
        <f t="shared" si="6"/>
        <v>1.8666666666666667</v>
      </c>
      <c r="BO31" s="2" t="s">
        <v>305</v>
      </c>
      <c r="BP31" s="19">
        <v>35.6</v>
      </c>
      <c r="BQ31" s="23">
        <v>47.4</v>
      </c>
      <c r="BS31" s="22">
        <f t="shared" si="7"/>
        <v>52</v>
      </c>
      <c r="BT31" s="37">
        <v>83.5</v>
      </c>
      <c r="BU31" s="37">
        <v>13047</v>
      </c>
      <c r="BV31" s="22">
        <f t="shared" si="8"/>
        <v>16.5</v>
      </c>
      <c r="BW31" s="97">
        <f t="shared" si="9"/>
        <v>37.817999999999998</v>
      </c>
      <c r="BX31" s="28">
        <v>16.8</v>
      </c>
      <c r="BY31" s="13">
        <f t="shared" si="10"/>
        <v>6.4176000000000011</v>
      </c>
      <c r="BZ31" s="37">
        <v>35.200000000000003</v>
      </c>
      <c r="CA31" s="13">
        <f t="shared" si="11"/>
        <v>13.446400000000001</v>
      </c>
      <c r="CB31" s="37">
        <v>47</v>
      </c>
      <c r="CC31" s="13">
        <f t="shared" si="12"/>
        <v>17.954000000000001</v>
      </c>
      <c r="CD31" s="13">
        <v>1.84</v>
      </c>
      <c r="CE31" s="54">
        <v>99.8</v>
      </c>
      <c r="CF31" s="54">
        <v>9906</v>
      </c>
      <c r="CG31" s="54">
        <v>97.2</v>
      </c>
      <c r="CH31" s="54">
        <v>5604</v>
      </c>
      <c r="CI31" s="54">
        <v>89</v>
      </c>
      <c r="CJ31" s="54">
        <v>93.7</v>
      </c>
      <c r="CK31" s="54">
        <v>4862</v>
      </c>
      <c r="CL31" s="19">
        <f t="shared" si="13"/>
        <v>0.47727272727272724</v>
      </c>
      <c r="CN31" s="84"/>
      <c r="CZ31" s="46"/>
      <c r="DB31" s="56" t="s">
        <v>130</v>
      </c>
      <c r="DC31" s="67"/>
      <c r="DD31" s="74" t="s">
        <v>491</v>
      </c>
      <c r="DE31" s="84"/>
      <c r="DF31" s="84"/>
      <c r="DG31" s="84"/>
      <c r="DH31" s="84"/>
      <c r="DI31" s="3" t="s">
        <v>308</v>
      </c>
      <c r="DJ31" s="61" t="s">
        <v>324</v>
      </c>
      <c r="DK31" s="30">
        <v>2</v>
      </c>
      <c r="DL31" s="179" t="s">
        <v>316</v>
      </c>
      <c r="DM31" s="179" t="s">
        <v>341</v>
      </c>
      <c r="DN31" s="66"/>
      <c r="DO31" s="66"/>
      <c r="DP31" s="66"/>
      <c r="DQ31" s="66"/>
      <c r="DR31" s="319" t="s">
        <v>304</v>
      </c>
      <c r="DS31" s="319" t="s">
        <v>304</v>
      </c>
      <c r="DT31" s="319">
        <v>554</v>
      </c>
      <c r="DU31" s="319">
        <v>47.1</v>
      </c>
      <c r="DV31" s="319">
        <v>52.9</v>
      </c>
      <c r="DW31" s="319" t="s">
        <v>304</v>
      </c>
      <c r="DX31" s="319" t="s">
        <v>304</v>
      </c>
      <c r="DY31" s="319" t="s">
        <v>304</v>
      </c>
      <c r="DZ31" s="319" t="s">
        <v>304</v>
      </c>
      <c r="EA31" s="6">
        <v>0</v>
      </c>
      <c r="EB31" s="260" t="s">
        <v>379</v>
      </c>
      <c r="EC31" s="105"/>
      <c r="ED31" s="105"/>
      <c r="EE31" s="105"/>
      <c r="EF31" s="239">
        <v>70</v>
      </c>
      <c r="EG31" s="105"/>
      <c r="EH31" s="239" t="s">
        <v>544</v>
      </c>
      <c r="EI31" s="239" t="s">
        <v>544</v>
      </c>
      <c r="EJ31" s="240" t="s">
        <v>608</v>
      </c>
      <c r="EK31" s="105">
        <v>3</v>
      </c>
      <c r="EL31" s="105" t="s">
        <v>836</v>
      </c>
      <c r="EM31" s="179">
        <v>2</v>
      </c>
      <c r="EN31" s="179" t="s">
        <v>540</v>
      </c>
      <c r="EO31" s="179">
        <v>1</v>
      </c>
      <c r="EP31" s="241">
        <v>0</v>
      </c>
      <c r="EQ31" s="242">
        <v>0</v>
      </c>
      <c r="ER31" s="243">
        <v>12940</v>
      </c>
      <c r="ES31" s="244">
        <v>75</v>
      </c>
      <c r="ET31" s="245">
        <v>6507</v>
      </c>
      <c r="EU31" s="245">
        <v>4000</v>
      </c>
      <c r="EV31" s="245">
        <v>40560</v>
      </c>
      <c r="EW31" s="245">
        <v>1652</v>
      </c>
      <c r="EX31" s="246">
        <f t="shared" si="14"/>
        <v>223.35039999999998</v>
      </c>
      <c r="EY31" s="247">
        <f t="shared" si="15"/>
        <v>8710.6655999999984</v>
      </c>
      <c r="EZ31" s="248"/>
      <c r="FA31" s="248"/>
      <c r="FB31" s="248"/>
      <c r="FC31" s="248"/>
      <c r="FD31" s="249"/>
      <c r="FE31" s="249"/>
      <c r="FF31" s="249"/>
      <c r="FG31" s="250"/>
      <c r="FH31" s="251"/>
      <c r="FI31" s="251"/>
      <c r="FJ31" s="252"/>
      <c r="FK31" s="253"/>
      <c r="FL31" s="254"/>
      <c r="FM31" s="255"/>
      <c r="FN31" s="256">
        <f t="shared" si="16"/>
        <v>0.27600000000000002</v>
      </c>
      <c r="FO31" s="254"/>
      <c r="FP31" s="257">
        <f t="shared" si="17"/>
        <v>25.388043645305057</v>
      </c>
      <c r="FQ31" s="258">
        <f t="shared" si="18"/>
        <v>0.22335039999999998</v>
      </c>
      <c r="FR31" s="254"/>
      <c r="FS31" s="259" t="s">
        <v>570</v>
      </c>
      <c r="FT31" s="259" t="s">
        <v>570</v>
      </c>
      <c r="FU31" s="259" t="s">
        <v>630</v>
      </c>
      <c r="FV31" s="178">
        <v>0</v>
      </c>
      <c r="FW31" s="260" t="s">
        <v>544</v>
      </c>
      <c r="FX31" s="178">
        <v>1</v>
      </c>
      <c r="FY31" s="262" t="s">
        <v>559</v>
      </c>
      <c r="FZ31" s="178">
        <v>0</v>
      </c>
      <c r="GA31" s="277">
        <v>0</v>
      </c>
      <c r="GB31" s="277">
        <v>0</v>
      </c>
      <c r="GC31" s="277">
        <v>1</v>
      </c>
      <c r="GD31" s="278" t="s">
        <v>611</v>
      </c>
      <c r="GE31" s="262" t="s">
        <v>549</v>
      </c>
      <c r="GF31" s="259" t="s">
        <v>567</v>
      </c>
      <c r="GG31" s="60" t="s">
        <v>744</v>
      </c>
      <c r="GH31" s="188"/>
      <c r="GI31" s="214" t="s">
        <v>685</v>
      </c>
      <c r="GJ31" s="28">
        <v>7</v>
      </c>
      <c r="GK31" s="238">
        <v>0</v>
      </c>
      <c r="GL31" s="238">
        <v>0</v>
      </c>
      <c r="GM31" s="238">
        <v>1144.06</v>
      </c>
      <c r="GN31" s="238">
        <v>0</v>
      </c>
      <c r="GO31" s="238">
        <v>0</v>
      </c>
      <c r="GP31" s="238">
        <v>0</v>
      </c>
      <c r="GQ31" s="238">
        <v>8935.5</v>
      </c>
      <c r="GR31" s="238">
        <v>0</v>
      </c>
      <c r="GS31" s="238">
        <v>1640.9</v>
      </c>
      <c r="GT31" s="238">
        <v>0</v>
      </c>
      <c r="GU31" s="238">
        <v>0</v>
      </c>
      <c r="GV31" s="238">
        <v>0</v>
      </c>
      <c r="GW31" s="238">
        <v>256.92</v>
      </c>
    </row>
    <row r="32" spans="1:205">
      <c r="A32" s="2">
        <v>163</v>
      </c>
      <c r="B32" s="2">
        <f>COUNTIFS($D$3:D32,D32,$F$3:F32,F32)</f>
        <v>1</v>
      </c>
      <c r="C32" s="47">
        <v>12955</v>
      </c>
      <c r="D32" s="70" t="s">
        <v>492</v>
      </c>
      <c r="E32" s="30" t="s">
        <v>337</v>
      </c>
      <c r="F32" s="6">
        <v>460131957</v>
      </c>
      <c r="G32" s="3">
        <f t="shared" si="24"/>
        <v>74</v>
      </c>
      <c r="H32" s="6" t="s">
        <v>493</v>
      </c>
      <c r="I32" s="72" t="s">
        <v>361</v>
      </c>
      <c r="J32" s="51" t="s">
        <v>323</v>
      </c>
      <c r="K32" s="6" t="s">
        <v>303</v>
      </c>
      <c r="L32" s="3">
        <v>24</v>
      </c>
      <c r="M32" s="6" t="s">
        <v>360</v>
      </c>
      <c r="N32" s="108" t="s">
        <v>304</v>
      </c>
      <c r="O32" s="3"/>
      <c r="P32" s="3" t="s">
        <v>475</v>
      </c>
      <c r="Q32" s="52"/>
      <c r="R32" s="52"/>
      <c r="S32" s="6"/>
      <c r="T32" s="77" t="s">
        <v>401</v>
      </c>
      <c r="U32" s="77"/>
      <c r="V32" s="80" t="s">
        <v>446</v>
      </c>
      <c r="W32" s="88"/>
      <c r="X32" s="80"/>
      <c r="Y32" s="207"/>
      <c r="Z32" s="86" t="s">
        <v>398</v>
      </c>
      <c r="AA32" s="26" t="s">
        <v>382</v>
      </c>
      <c r="AC32" s="91">
        <v>521</v>
      </c>
      <c r="AD32" s="91">
        <v>12500</v>
      </c>
      <c r="AE32" s="92"/>
      <c r="AF32" s="92"/>
      <c r="AG32" s="92" t="s">
        <v>324</v>
      </c>
      <c r="AH32" s="91">
        <v>1000</v>
      </c>
      <c r="AI32"/>
      <c r="AJ32"/>
      <c r="AM32"/>
      <c r="AO32" s="94">
        <v>6.09</v>
      </c>
      <c r="AP32" s="14">
        <v>90.5</v>
      </c>
      <c r="AQ32" s="43">
        <v>2.5499999999999998</v>
      </c>
      <c r="AR32" s="15">
        <f t="shared" si="1"/>
        <v>99.14</v>
      </c>
      <c r="AS32" s="16">
        <f t="shared" si="2"/>
        <v>6.7292817679558012E-2</v>
      </c>
      <c r="AT32" s="17">
        <f t="shared" si="3"/>
        <v>0.17159668508287293</v>
      </c>
      <c r="AU32" s="18">
        <f t="shared" si="4"/>
        <v>6.5448683503492741E-2</v>
      </c>
      <c r="AV32" s="19">
        <f t="shared" si="19"/>
        <v>4.6182000000000007</v>
      </c>
      <c r="AW32" s="19">
        <f t="shared" si="22"/>
        <v>75.832512315270947</v>
      </c>
      <c r="AX32" s="20">
        <v>0.44</v>
      </c>
      <c r="AY32" s="19">
        <f t="shared" si="21"/>
        <v>7.2249589490968802</v>
      </c>
      <c r="AZ32" s="2" t="s">
        <v>305</v>
      </c>
      <c r="BA32" s="64">
        <v>62.9</v>
      </c>
      <c r="BB32" s="26" t="s">
        <v>305</v>
      </c>
      <c r="BC32" s="22">
        <v>0.19</v>
      </c>
      <c r="BD32" s="22"/>
      <c r="BE32" s="19"/>
      <c r="BF32" s="19"/>
      <c r="BG32" s="19"/>
      <c r="BH32" s="19"/>
      <c r="BI32" s="23">
        <v>4.97</v>
      </c>
      <c r="BJ32" s="19">
        <v>68.5</v>
      </c>
      <c r="BK32" s="19">
        <f t="shared" si="23"/>
        <v>31.5</v>
      </c>
      <c r="BL32" s="24">
        <f t="shared" si="5"/>
        <v>2.1746031746031744</v>
      </c>
      <c r="BM32" s="25">
        <v>0.24</v>
      </c>
      <c r="BN32" s="22">
        <f t="shared" si="6"/>
        <v>3.9408866995073892</v>
      </c>
      <c r="BO32" s="2" t="s">
        <v>305</v>
      </c>
      <c r="BP32" s="19">
        <v>69.099999999999994</v>
      </c>
      <c r="BQ32" s="23">
        <v>60.1</v>
      </c>
      <c r="BS32" s="22">
        <f t="shared" si="7"/>
        <v>77.8</v>
      </c>
      <c r="BT32" s="37">
        <v>95.6</v>
      </c>
      <c r="BU32" s="37">
        <v>13908</v>
      </c>
      <c r="BV32" s="22">
        <f t="shared" si="8"/>
        <v>4.4000000000000057</v>
      </c>
      <c r="BW32" s="97">
        <f t="shared" si="9"/>
        <v>90.228499999999997</v>
      </c>
      <c r="BX32" s="28">
        <v>49.3</v>
      </c>
      <c r="BY32" s="13">
        <f t="shared" si="10"/>
        <v>44.616499999999995</v>
      </c>
      <c r="BZ32" s="37">
        <v>28.5</v>
      </c>
      <c r="CA32" s="13">
        <f t="shared" si="11"/>
        <v>25.7925</v>
      </c>
      <c r="CB32" s="37">
        <v>21.9</v>
      </c>
      <c r="CC32" s="13">
        <f t="shared" si="12"/>
        <v>19.819499999999998</v>
      </c>
      <c r="CD32" s="13">
        <v>0.91</v>
      </c>
      <c r="CE32" s="54">
        <v>100</v>
      </c>
      <c r="CF32" s="54">
        <v>13235</v>
      </c>
      <c r="CG32" s="54">
        <v>99.8</v>
      </c>
      <c r="CH32" s="54">
        <v>7126</v>
      </c>
      <c r="CI32" s="54">
        <v>98.3</v>
      </c>
      <c r="CJ32" s="54">
        <v>99.6</v>
      </c>
      <c r="CK32" s="54">
        <v>9034</v>
      </c>
      <c r="CL32" s="19">
        <f t="shared" si="13"/>
        <v>1.7298245614035086</v>
      </c>
      <c r="CZ32" s="46"/>
      <c r="DB32" s="56" t="s">
        <v>310</v>
      </c>
      <c r="DC32" s="67"/>
      <c r="DD32" s="74" t="s">
        <v>494</v>
      </c>
      <c r="DE32" s="84"/>
      <c r="DF32" s="84"/>
      <c r="DG32" s="84"/>
      <c r="DH32" s="84"/>
      <c r="DI32" s="3" t="s">
        <v>307</v>
      </c>
      <c r="DJ32" s="61" t="s">
        <v>324</v>
      </c>
      <c r="DK32" s="30">
        <v>2</v>
      </c>
      <c r="DL32" s="179" t="s">
        <v>311</v>
      </c>
      <c r="DM32" s="179" t="s">
        <v>582</v>
      </c>
      <c r="DN32" s="66"/>
      <c r="DO32" s="66"/>
      <c r="DP32" s="66"/>
      <c r="DQ32" s="66"/>
      <c r="DR32" s="319" t="s">
        <v>304</v>
      </c>
      <c r="DS32" s="319" t="s">
        <v>304</v>
      </c>
      <c r="DT32" s="319">
        <v>515</v>
      </c>
      <c r="DU32" s="319">
        <v>7.4</v>
      </c>
      <c r="DV32" s="319">
        <v>92.6</v>
      </c>
      <c r="DW32" s="319" t="s">
        <v>304</v>
      </c>
      <c r="DX32" s="319" t="s">
        <v>304</v>
      </c>
      <c r="DY32" s="319" t="s">
        <v>304</v>
      </c>
      <c r="DZ32" s="319" t="s">
        <v>304</v>
      </c>
      <c r="EA32" s="6">
        <v>0</v>
      </c>
      <c r="EB32" s="260" t="s">
        <v>379</v>
      </c>
      <c r="EC32" s="105"/>
      <c r="ED32" s="105"/>
      <c r="EE32" s="105"/>
      <c r="EF32" s="239">
        <v>60</v>
      </c>
      <c r="EG32" s="105"/>
      <c r="EH32" s="239">
        <v>185</v>
      </c>
      <c r="EI32" s="239">
        <v>103</v>
      </c>
      <c r="EJ32" s="240">
        <f>EI32/(EH32*EH32*0.01*0.01)</f>
        <v>30.094959824689557</v>
      </c>
      <c r="EK32" s="105">
        <v>1</v>
      </c>
      <c r="EL32" s="105" t="s">
        <v>836</v>
      </c>
      <c r="EM32" s="179">
        <v>2</v>
      </c>
      <c r="EN32" s="179" t="s">
        <v>540</v>
      </c>
      <c r="EO32" s="179">
        <v>1</v>
      </c>
      <c r="EP32" s="241">
        <v>0</v>
      </c>
      <c r="EQ32" s="242">
        <v>0</v>
      </c>
      <c r="ER32" s="243">
        <v>12955</v>
      </c>
      <c r="ES32" s="244">
        <v>75</v>
      </c>
      <c r="ET32" s="245">
        <v>18100</v>
      </c>
      <c r="EU32" s="245">
        <v>4000</v>
      </c>
      <c r="EV32" s="245">
        <v>40560</v>
      </c>
      <c r="EW32" s="245">
        <v>3808</v>
      </c>
      <c r="EX32" s="246">
        <f t="shared" si="14"/>
        <v>514.84159999999997</v>
      </c>
      <c r="EY32" s="247">
        <f t="shared" si="15"/>
        <v>12356.198399999999</v>
      </c>
      <c r="EZ32" s="254"/>
      <c r="FA32" s="254"/>
      <c r="FB32" s="254"/>
      <c r="FC32" s="254"/>
      <c r="FD32" s="263"/>
      <c r="FE32" s="263"/>
      <c r="FF32" s="263"/>
      <c r="FG32" s="250"/>
      <c r="FH32" s="264"/>
      <c r="FI32" s="251"/>
      <c r="FJ32" s="252"/>
      <c r="FK32" s="265"/>
      <c r="FL32" s="254"/>
      <c r="FM32" s="255"/>
      <c r="FN32" s="256">
        <f t="shared" si="16"/>
        <v>0.52100000000000002</v>
      </c>
      <c r="FO32" s="254"/>
      <c r="FP32" s="257">
        <f t="shared" si="17"/>
        <v>21.038674033149171</v>
      </c>
      <c r="FQ32" s="258">
        <f t="shared" si="18"/>
        <v>0.51484160000000001</v>
      </c>
      <c r="FR32" s="254"/>
      <c r="FS32" s="259" t="s">
        <v>304</v>
      </c>
      <c r="FT32" s="259" t="s">
        <v>638</v>
      </c>
      <c r="FU32" s="259" t="s">
        <v>304</v>
      </c>
      <c r="FV32" s="178">
        <v>0</v>
      </c>
      <c r="FW32" s="260" t="s">
        <v>544</v>
      </c>
      <c r="FX32" s="178">
        <v>1</v>
      </c>
      <c r="FY32" s="259" t="s">
        <v>632</v>
      </c>
      <c r="FZ32" s="178">
        <v>0</v>
      </c>
      <c r="GA32" s="277">
        <v>0</v>
      </c>
      <c r="GB32" s="277">
        <v>0</v>
      </c>
      <c r="GC32" s="277">
        <v>1</v>
      </c>
      <c r="GD32" s="278" t="s">
        <v>639</v>
      </c>
      <c r="GE32" s="262" t="s">
        <v>574</v>
      </c>
      <c r="GF32" s="259" t="s">
        <v>567</v>
      </c>
      <c r="GG32" s="60" t="s">
        <v>744</v>
      </c>
      <c r="GH32" s="188" t="s">
        <v>673</v>
      </c>
      <c r="GI32" s="194" t="s">
        <v>676</v>
      </c>
      <c r="GJ32" s="28">
        <v>2</v>
      </c>
      <c r="GK32" s="238">
        <v>0</v>
      </c>
      <c r="GL32" s="238">
        <v>0</v>
      </c>
      <c r="GM32" s="238">
        <v>3466.4</v>
      </c>
      <c r="GN32" s="238">
        <v>0</v>
      </c>
      <c r="GO32" s="238">
        <v>0</v>
      </c>
      <c r="GP32" s="238">
        <v>0</v>
      </c>
      <c r="GQ32" s="238">
        <v>6844.1</v>
      </c>
      <c r="GR32" s="238">
        <v>51.55</v>
      </c>
      <c r="GS32" s="238">
        <v>260.8</v>
      </c>
      <c r="GT32" s="238">
        <v>0</v>
      </c>
      <c r="GU32" s="238">
        <v>0</v>
      </c>
      <c r="GV32" s="238">
        <v>0</v>
      </c>
      <c r="GW32" s="238">
        <v>301.91000000000003</v>
      </c>
    </row>
    <row r="33" spans="1:225">
      <c r="A33" s="2">
        <v>169</v>
      </c>
      <c r="B33" s="2">
        <f>COUNTIFS($D$3:D33,D33,$F$3:F33,F33)</f>
        <v>1</v>
      </c>
      <c r="C33" s="47">
        <v>12976</v>
      </c>
      <c r="D33" s="70" t="s">
        <v>320</v>
      </c>
      <c r="E33" s="30" t="s">
        <v>369</v>
      </c>
      <c r="F33" s="6">
        <v>5503252018</v>
      </c>
      <c r="G33" s="3">
        <f t="shared" si="24"/>
        <v>65</v>
      </c>
      <c r="H33" s="106" t="s">
        <v>470</v>
      </c>
      <c r="I33" s="72" t="s">
        <v>364</v>
      </c>
      <c r="J33" s="51" t="s">
        <v>323</v>
      </c>
      <c r="K33" s="6" t="s">
        <v>303</v>
      </c>
      <c r="L33" s="3">
        <v>20</v>
      </c>
      <c r="M33" s="6">
        <v>1</v>
      </c>
      <c r="N33" s="108" t="s">
        <v>304</v>
      </c>
      <c r="O33" s="3"/>
      <c r="P33" s="3" t="s">
        <v>495</v>
      </c>
      <c r="Q33" s="52"/>
      <c r="R33" s="52"/>
      <c r="S33" s="6"/>
      <c r="T33" s="77" t="s">
        <v>401</v>
      </c>
      <c r="U33" s="77"/>
      <c r="V33" s="80" t="s">
        <v>446</v>
      </c>
      <c r="W33" s="88"/>
      <c r="X33" s="80"/>
      <c r="Y33" s="207"/>
      <c r="Z33" s="40"/>
      <c r="AA33" s="26" t="s">
        <v>382</v>
      </c>
      <c r="AC33" s="34">
        <v>117</v>
      </c>
      <c r="AD33" s="34">
        <v>2300</v>
      </c>
      <c r="AE33"/>
      <c r="AF33"/>
      <c r="AG33" t="s">
        <v>329</v>
      </c>
      <c r="AH33" s="34">
        <v>150</v>
      </c>
      <c r="AI33"/>
      <c r="AJ33"/>
      <c r="AM33"/>
      <c r="AO33" s="48">
        <v>36.299999999999997</v>
      </c>
      <c r="AP33" s="14">
        <v>36.299999999999997</v>
      </c>
      <c r="AQ33" s="43">
        <v>25.9</v>
      </c>
      <c r="AR33" s="15">
        <f t="shared" si="1"/>
        <v>98.5</v>
      </c>
      <c r="AS33" s="16">
        <f t="shared" si="2"/>
        <v>1</v>
      </c>
      <c r="AT33" s="17">
        <f t="shared" si="3"/>
        <v>25.9</v>
      </c>
      <c r="AU33" s="18">
        <f t="shared" si="4"/>
        <v>0.58360128617363338</v>
      </c>
      <c r="AV33" s="19">
        <f t="shared" si="19"/>
        <v>31.683999999999997</v>
      </c>
      <c r="AW33" s="19">
        <f t="shared" si="22"/>
        <v>87.28374655647383</v>
      </c>
      <c r="AX33" s="20">
        <v>3.4</v>
      </c>
      <c r="AY33" s="19">
        <f t="shared" si="21"/>
        <v>9.3663911845730041</v>
      </c>
      <c r="AZ33" s="2" t="s">
        <v>305</v>
      </c>
      <c r="BA33" s="64">
        <v>28.9</v>
      </c>
      <c r="BB33" s="26" t="s">
        <v>305</v>
      </c>
      <c r="BC33" s="22">
        <v>0.57999999999999996</v>
      </c>
      <c r="BD33" s="22"/>
      <c r="BE33" s="19"/>
      <c r="BF33" s="19"/>
      <c r="BG33" s="19"/>
      <c r="BH33" s="19"/>
      <c r="BI33" s="23">
        <v>0.32</v>
      </c>
      <c r="BJ33" s="19">
        <v>39.299999999999997</v>
      </c>
      <c r="BK33" s="19">
        <f t="shared" si="23"/>
        <v>60.7</v>
      </c>
      <c r="BL33" s="24">
        <f t="shared" si="5"/>
        <v>0.64744645799011524</v>
      </c>
      <c r="BM33" s="25">
        <v>0.71</v>
      </c>
      <c r="BN33" s="22">
        <f t="shared" si="6"/>
        <v>1.9559228650137743</v>
      </c>
      <c r="BO33" s="2" t="s">
        <v>305</v>
      </c>
      <c r="BP33" s="19">
        <v>75.900000000000006</v>
      </c>
      <c r="BQ33" s="23">
        <v>57.4</v>
      </c>
      <c r="BS33" s="22">
        <f t="shared" si="7"/>
        <v>43.599999999999994</v>
      </c>
      <c r="BT33" s="37">
        <v>91.2</v>
      </c>
      <c r="BU33" s="37">
        <v>10101</v>
      </c>
      <c r="BV33" s="22">
        <f t="shared" si="8"/>
        <v>8.7999999999999972</v>
      </c>
      <c r="BW33" s="97">
        <f t="shared" si="9"/>
        <v>35.936999999999998</v>
      </c>
      <c r="BX33" s="28">
        <v>11.7</v>
      </c>
      <c r="BY33" s="13">
        <f t="shared" si="10"/>
        <v>4.2470999999999997</v>
      </c>
      <c r="BZ33" s="37">
        <v>31.9</v>
      </c>
      <c r="CA33" s="13">
        <f t="shared" si="11"/>
        <v>11.579699999999997</v>
      </c>
      <c r="CB33" s="37">
        <v>55.4</v>
      </c>
      <c r="CC33" s="13">
        <f t="shared" si="12"/>
        <v>20.110199999999999</v>
      </c>
      <c r="CD33" s="13">
        <v>0.49</v>
      </c>
      <c r="CE33" s="54">
        <v>94.9</v>
      </c>
      <c r="CF33" s="54">
        <v>6446</v>
      </c>
      <c r="CG33" s="54">
        <v>89</v>
      </c>
      <c r="CH33" s="54">
        <v>4711</v>
      </c>
      <c r="CI33" s="54">
        <v>54</v>
      </c>
      <c r="CJ33" s="54">
        <v>70.3</v>
      </c>
      <c r="CK33" s="54">
        <v>3731</v>
      </c>
      <c r="CL33" s="19">
        <f t="shared" si="13"/>
        <v>0.36677115987460812</v>
      </c>
      <c r="CN33" s="84"/>
      <c r="CZ33" s="46"/>
      <c r="DB33" s="56" t="s">
        <v>310</v>
      </c>
      <c r="DC33" s="67"/>
      <c r="DD33" s="74" t="s">
        <v>496</v>
      </c>
      <c r="DE33" s="84"/>
      <c r="DF33" s="84"/>
      <c r="DG33" s="84"/>
      <c r="DH33" s="84"/>
      <c r="DI33" s="3" t="s">
        <v>307</v>
      </c>
      <c r="DJ33" s="62" t="s">
        <v>329</v>
      </c>
      <c r="DK33" s="30">
        <v>2</v>
      </c>
      <c r="DL33" s="179" t="s">
        <v>316</v>
      </c>
      <c r="DM33" s="179" t="s">
        <v>311</v>
      </c>
      <c r="DN33" s="66"/>
      <c r="DO33" s="66"/>
      <c r="DP33" s="66"/>
      <c r="DQ33" s="66"/>
      <c r="DR33" s="319">
        <v>5.0999999999999996</v>
      </c>
      <c r="DS33" s="319">
        <v>3.4</v>
      </c>
      <c r="DT33" s="319">
        <v>216</v>
      </c>
      <c r="DU33" s="319">
        <v>13</v>
      </c>
      <c r="DV33" s="319">
        <v>87</v>
      </c>
      <c r="DW33" s="319" t="s">
        <v>304</v>
      </c>
      <c r="DX33" s="319" t="s">
        <v>304</v>
      </c>
      <c r="DY33" s="319" t="s">
        <v>304</v>
      </c>
      <c r="DZ33" s="319" t="s">
        <v>304</v>
      </c>
      <c r="EA33" s="6">
        <v>0</v>
      </c>
      <c r="EB33" s="260" t="s">
        <v>379</v>
      </c>
      <c r="EC33" s="105"/>
      <c r="ED33" s="105"/>
      <c r="EE33" s="105"/>
      <c r="EF33" s="239" t="s">
        <v>544</v>
      </c>
      <c r="EG33" s="105"/>
      <c r="EH33" s="239">
        <v>183</v>
      </c>
      <c r="EI33" s="239">
        <v>98</v>
      </c>
      <c r="EJ33" s="240">
        <f>EI33/(EH33*EH33*0.01*0.01)</f>
        <v>29.263340201260114</v>
      </c>
      <c r="EK33" s="105">
        <v>3</v>
      </c>
      <c r="EL33" s="332" t="s">
        <v>890</v>
      </c>
      <c r="EM33" s="179">
        <v>3</v>
      </c>
      <c r="EN33" s="179" t="s">
        <v>540</v>
      </c>
      <c r="EO33" s="179">
        <v>3</v>
      </c>
      <c r="EP33" s="241">
        <v>0</v>
      </c>
      <c r="EQ33" s="242">
        <v>0</v>
      </c>
      <c r="ER33" s="243">
        <v>12976</v>
      </c>
      <c r="ES33" s="244">
        <v>75</v>
      </c>
      <c r="ET33" s="245">
        <v>10082</v>
      </c>
      <c r="EU33" s="245">
        <v>10000</v>
      </c>
      <c r="EV33" s="245">
        <v>40560</v>
      </c>
      <c r="EW33" s="245">
        <v>1542</v>
      </c>
      <c r="EX33" s="246">
        <f t="shared" si="14"/>
        <v>83.391359999999992</v>
      </c>
      <c r="EY33" s="247">
        <f t="shared" si="15"/>
        <v>1667.8271999999997</v>
      </c>
      <c r="EZ33" s="254"/>
      <c r="FA33" s="254"/>
      <c r="FB33" s="254"/>
      <c r="FC33" s="254"/>
      <c r="FD33" s="263"/>
      <c r="FE33" s="263"/>
      <c r="FF33" s="263"/>
      <c r="FG33" s="250"/>
      <c r="FH33" s="264"/>
      <c r="FI33" s="251"/>
      <c r="FJ33" s="252"/>
      <c r="FK33" s="265"/>
      <c r="FL33" s="254"/>
      <c r="FM33" s="255"/>
      <c r="FN33" s="256">
        <f t="shared" si="16"/>
        <v>0.11700000000000001</v>
      </c>
      <c r="FO33" s="254"/>
      <c r="FP33" s="257">
        <f t="shared" si="17"/>
        <v>15.294584407855584</v>
      </c>
      <c r="FQ33" s="258">
        <f t="shared" si="18"/>
        <v>8.3391359999999998E-2</v>
      </c>
      <c r="FR33" s="254"/>
      <c r="FS33" s="259" t="s">
        <v>570</v>
      </c>
      <c r="FT33" s="259" t="s">
        <v>304</v>
      </c>
      <c r="FU33" s="259" t="s">
        <v>871</v>
      </c>
      <c r="FV33" s="178">
        <v>0</v>
      </c>
      <c r="FW33" s="260" t="s">
        <v>544</v>
      </c>
      <c r="FX33" s="178">
        <v>1</v>
      </c>
      <c r="FY33" s="259" t="s">
        <v>551</v>
      </c>
      <c r="FZ33" s="178">
        <v>0</v>
      </c>
      <c r="GA33" s="277">
        <v>0</v>
      </c>
      <c r="GB33" s="277">
        <v>0</v>
      </c>
      <c r="GC33" s="277">
        <v>1</v>
      </c>
      <c r="GD33" s="278" t="s">
        <v>619</v>
      </c>
      <c r="GE33" s="262" t="s">
        <v>549</v>
      </c>
      <c r="GF33" s="259" t="s">
        <v>620</v>
      </c>
      <c r="GG33" s="60" t="s">
        <v>744</v>
      </c>
      <c r="GH33" s="188"/>
      <c r="GI33" s="214" t="s">
        <v>685</v>
      </c>
      <c r="GJ33" s="28">
        <v>7</v>
      </c>
      <c r="GK33" s="238">
        <v>0</v>
      </c>
      <c r="GL33" s="238">
        <v>0</v>
      </c>
      <c r="GM33" s="238">
        <v>127.79</v>
      </c>
      <c r="GN33" s="238">
        <v>0</v>
      </c>
      <c r="GO33" s="238">
        <v>0</v>
      </c>
      <c r="GP33" s="238">
        <v>0</v>
      </c>
      <c r="GQ33" s="238">
        <v>0</v>
      </c>
      <c r="GR33" s="238">
        <v>0</v>
      </c>
      <c r="GS33" s="238">
        <v>0</v>
      </c>
      <c r="GT33" s="238">
        <v>0</v>
      </c>
      <c r="GU33" s="238">
        <v>0</v>
      </c>
      <c r="GV33" s="238">
        <v>0</v>
      </c>
      <c r="GW33" s="238">
        <v>131.25</v>
      </c>
    </row>
    <row r="34" spans="1:225">
      <c r="A34" s="2">
        <v>171</v>
      </c>
      <c r="B34" s="2">
        <f>COUNTIFS($D$3:D34,D34,$F$3:F34,F34)</f>
        <v>1</v>
      </c>
      <c r="C34" s="47">
        <v>12990</v>
      </c>
      <c r="D34" s="70" t="s">
        <v>497</v>
      </c>
      <c r="E34" s="30" t="s">
        <v>346</v>
      </c>
      <c r="F34" s="6">
        <v>6362060749</v>
      </c>
      <c r="G34" s="3">
        <f t="shared" si="24"/>
        <v>57</v>
      </c>
      <c r="H34" s="6" t="s">
        <v>498</v>
      </c>
      <c r="I34" s="72" t="s">
        <v>499</v>
      </c>
      <c r="J34" s="51" t="s">
        <v>323</v>
      </c>
      <c r="K34" s="6" t="s">
        <v>303</v>
      </c>
      <c r="L34" s="3">
        <v>13</v>
      </c>
      <c r="M34" s="6" t="s">
        <v>366</v>
      </c>
      <c r="N34" s="108" t="s">
        <v>304</v>
      </c>
      <c r="O34" s="3"/>
      <c r="P34" s="3" t="s">
        <v>495</v>
      </c>
      <c r="Q34" s="52"/>
      <c r="R34" s="52"/>
      <c r="S34" s="6"/>
      <c r="T34" s="77" t="s">
        <v>401</v>
      </c>
      <c r="U34" s="77"/>
      <c r="V34" s="80" t="s">
        <v>446</v>
      </c>
      <c r="W34" s="88"/>
      <c r="X34" s="80"/>
      <c r="Y34" s="207"/>
      <c r="Z34" s="86" t="s">
        <v>398</v>
      </c>
      <c r="AA34" s="26" t="s">
        <v>382</v>
      </c>
      <c r="AC34" s="91">
        <v>651</v>
      </c>
      <c r="AD34" s="91">
        <v>8000</v>
      </c>
      <c r="AE34" s="92"/>
      <c r="AF34" s="92"/>
      <c r="AG34" s="92" t="s">
        <v>324</v>
      </c>
      <c r="AH34" s="34">
        <v>650</v>
      </c>
      <c r="AI34"/>
      <c r="AJ34"/>
      <c r="AM34"/>
      <c r="AO34" s="94">
        <v>66.5</v>
      </c>
      <c r="AP34" s="14">
        <v>30.8</v>
      </c>
      <c r="AQ34" s="43">
        <v>1.95</v>
      </c>
      <c r="AR34" s="15">
        <f t="shared" si="1"/>
        <v>99.25</v>
      </c>
      <c r="AS34" s="16">
        <f t="shared" si="2"/>
        <v>2.1590909090909092</v>
      </c>
      <c r="AT34" s="17">
        <f t="shared" si="3"/>
        <v>4.2102272727272725</v>
      </c>
      <c r="AU34" s="18">
        <f t="shared" si="4"/>
        <v>2.0305343511450382</v>
      </c>
      <c r="AV34" s="19">
        <f t="shared" si="19"/>
        <v>51.5</v>
      </c>
      <c r="AW34" s="19">
        <f t="shared" si="22"/>
        <v>77.443609022556387</v>
      </c>
      <c r="AX34" s="45">
        <v>12.7</v>
      </c>
      <c r="AY34" s="19">
        <f t="shared" si="21"/>
        <v>19.097744360902254</v>
      </c>
      <c r="AZ34" s="2" t="s">
        <v>305</v>
      </c>
      <c r="BA34" s="64">
        <v>18</v>
      </c>
      <c r="BB34" s="26" t="s">
        <v>305</v>
      </c>
      <c r="BC34" s="22">
        <v>7.6999999999999999E-2</v>
      </c>
      <c r="BD34" s="22"/>
      <c r="BE34" s="19"/>
      <c r="BF34" s="19"/>
      <c r="BG34" s="19"/>
      <c r="BH34" s="19"/>
      <c r="BI34" s="23">
        <v>2.42</v>
      </c>
      <c r="BJ34" s="19">
        <v>47.8</v>
      </c>
      <c r="BK34" s="19">
        <f t="shared" si="23"/>
        <v>52.2</v>
      </c>
      <c r="BL34" s="24">
        <f t="shared" si="5"/>
        <v>0.91570881226053624</v>
      </c>
      <c r="BM34" s="25">
        <v>2.15</v>
      </c>
      <c r="BN34" s="22">
        <f t="shared" si="6"/>
        <v>3.2330827067669174</v>
      </c>
      <c r="BO34" s="2" t="s">
        <v>305</v>
      </c>
      <c r="BP34" s="19">
        <v>61.4</v>
      </c>
      <c r="BQ34" s="23">
        <v>59.8</v>
      </c>
      <c r="BS34" s="22">
        <f t="shared" si="7"/>
        <v>34.5</v>
      </c>
      <c r="BT34" s="37">
        <v>79.3</v>
      </c>
      <c r="BU34" s="37">
        <v>12967</v>
      </c>
      <c r="BV34" s="22">
        <f t="shared" si="8"/>
        <v>20.700000000000003</v>
      </c>
      <c r="BW34" s="97">
        <f t="shared" si="9"/>
        <v>30.646000000000001</v>
      </c>
      <c r="BX34" s="28">
        <v>10.1</v>
      </c>
      <c r="BY34" s="13">
        <f t="shared" si="10"/>
        <v>3.1107999999999998</v>
      </c>
      <c r="BZ34" s="37">
        <v>24.4</v>
      </c>
      <c r="CA34" s="13">
        <f t="shared" si="11"/>
        <v>7.5152000000000001</v>
      </c>
      <c r="CB34" s="37">
        <v>65</v>
      </c>
      <c r="CC34" s="13">
        <f t="shared" si="12"/>
        <v>20.02</v>
      </c>
      <c r="CD34" s="13">
        <v>0.97</v>
      </c>
      <c r="CE34" s="54">
        <v>100</v>
      </c>
      <c r="CF34" s="54">
        <v>9858</v>
      </c>
      <c r="CG34" s="54">
        <v>99.5</v>
      </c>
      <c r="CH34" s="54">
        <v>7917</v>
      </c>
      <c r="CI34" s="54">
        <v>77.099999999999994</v>
      </c>
      <c r="CJ34" s="54">
        <v>84.9</v>
      </c>
      <c r="CK34" s="54">
        <v>4575</v>
      </c>
      <c r="CL34" s="19">
        <f t="shared" si="13"/>
        <v>0.41393442622950821</v>
      </c>
      <c r="CN34" s="84"/>
      <c r="CZ34" s="46"/>
      <c r="DB34" s="56" t="s">
        <v>131</v>
      </c>
      <c r="DC34" s="67"/>
      <c r="DD34" s="74" t="s">
        <v>500</v>
      </c>
      <c r="DI34" s="3" t="s">
        <v>308</v>
      </c>
      <c r="DJ34" s="61" t="s">
        <v>324</v>
      </c>
      <c r="DK34" s="30">
        <v>2</v>
      </c>
      <c r="DL34" s="179" t="s">
        <v>311</v>
      </c>
      <c r="DM34" s="179" t="s">
        <v>314</v>
      </c>
      <c r="DN34" s="66"/>
      <c r="DO34" s="66"/>
      <c r="DP34" s="66"/>
      <c r="DQ34" s="66"/>
      <c r="DR34" s="319" t="s">
        <v>304</v>
      </c>
      <c r="DS34" s="319" t="s">
        <v>304</v>
      </c>
      <c r="DT34" s="319">
        <v>686</v>
      </c>
      <c r="DU34" s="319">
        <v>4.4000000000000004</v>
      </c>
      <c r="DV34" s="319">
        <v>95.6</v>
      </c>
      <c r="DW34" s="319" t="s">
        <v>304</v>
      </c>
      <c r="DX34" s="319" t="s">
        <v>304</v>
      </c>
      <c r="DY34" s="319" t="s">
        <v>304</v>
      </c>
      <c r="DZ34" s="319" t="s">
        <v>304</v>
      </c>
      <c r="EA34" s="6">
        <v>0</v>
      </c>
      <c r="EB34" s="260" t="s">
        <v>379</v>
      </c>
      <c r="EC34" s="105"/>
      <c r="ED34" s="105"/>
      <c r="EE34" s="105"/>
      <c r="EF34" s="239">
        <v>25</v>
      </c>
      <c r="EG34" s="105"/>
      <c r="EH34" s="239" t="s">
        <v>544</v>
      </c>
      <c r="EI34" s="239" t="s">
        <v>544</v>
      </c>
      <c r="EJ34" s="240" t="s">
        <v>544</v>
      </c>
      <c r="EK34" s="105">
        <v>1</v>
      </c>
      <c r="EL34" s="105" t="s">
        <v>836</v>
      </c>
      <c r="EM34" s="179">
        <v>3</v>
      </c>
      <c r="EN34" s="179" t="s">
        <v>550</v>
      </c>
      <c r="EO34" s="179">
        <v>1</v>
      </c>
      <c r="EP34" s="241" t="s">
        <v>604</v>
      </c>
      <c r="EQ34" s="261">
        <v>43968</v>
      </c>
      <c r="ER34" s="243">
        <v>12990</v>
      </c>
      <c r="ES34" s="244">
        <v>75</v>
      </c>
      <c r="ET34" s="245">
        <v>12216</v>
      </c>
      <c r="EU34" s="245">
        <v>4000</v>
      </c>
      <c r="EV34" s="245">
        <v>40560</v>
      </c>
      <c r="EW34" s="245">
        <v>4817</v>
      </c>
      <c r="EX34" s="246">
        <f t="shared" si="14"/>
        <v>651.25840000000005</v>
      </c>
      <c r="EY34" s="247">
        <f t="shared" si="15"/>
        <v>8466.3592000000008</v>
      </c>
      <c r="EZ34" s="254"/>
      <c r="FA34" s="254"/>
      <c r="FB34" s="254"/>
      <c r="FC34" s="254"/>
      <c r="FD34" s="263"/>
      <c r="FE34" s="263"/>
      <c r="FF34" s="263"/>
      <c r="FG34" s="250"/>
      <c r="FH34" s="264"/>
      <c r="FI34" s="264"/>
      <c r="FJ34" s="269"/>
      <c r="FK34" s="265"/>
      <c r="FL34" s="254"/>
      <c r="FM34" s="255"/>
      <c r="FN34" s="256">
        <f t="shared" si="16"/>
        <v>0.65100000000000002</v>
      </c>
      <c r="FO34" s="254"/>
      <c r="FP34" s="257">
        <f t="shared" si="17"/>
        <v>39.431892599869023</v>
      </c>
      <c r="FQ34" s="258">
        <f t="shared" si="18"/>
        <v>0.65125840000000002</v>
      </c>
      <c r="FR34" s="254"/>
      <c r="FS34" s="259" t="s">
        <v>304</v>
      </c>
      <c r="FT34" s="259" t="s">
        <v>649</v>
      </c>
      <c r="FU34" s="259" t="s">
        <v>650</v>
      </c>
      <c r="FV34" s="178">
        <v>0</v>
      </c>
      <c r="FW34" s="260" t="s">
        <v>544</v>
      </c>
      <c r="FX34" s="178">
        <v>1</v>
      </c>
      <c r="FY34" s="259" t="s">
        <v>607</v>
      </c>
      <c r="FZ34" s="178">
        <v>0</v>
      </c>
      <c r="GA34" s="277">
        <v>0</v>
      </c>
      <c r="GB34" s="277">
        <v>0</v>
      </c>
      <c r="GC34" s="277">
        <v>1</v>
      </c>
      <c r="GD34" s="278" t="s">
        <v>605</v>
      </c>
      <c r="GE34" s="262" t="s">
        <v>574</v>
      </c>
      <c r="GF34" s="259" t="s">
        <v>606</v>
      </c>
      <c r="GG34" s="60" t="s">
        <v>744</v>
      </c>
      <c r="GH34" s="188" t="s">
        <v>673</v>
      </c>
      <c r="GI34" s="193" t="s">
        <v>677</v>
      </c>
      <c r="GJ34" s="28">
        <v>3</v>
      </c>
      <c r="GK34" s="238">
        <v>0</v>
      </c>
      <c r="GL34" s="238">
        <v>0</v>
      </c>
      <c r="GM34" s="238">
        <v>194.17</v>
      </c>
      <c r="GN34" s="238">
        <v>0</v>
      </c>
      <c r="GO34" s="238">
        <v>0</v>
      </c>
      <c r="GP34" s="238">
        <v>0</v>
      </c>
      <c r="GQ34" s="238">
        <v>3661.7</v>
      </c>
      <c r="GR34" s="238">
        <v>0</v>
      </c>
      <c r="GS34" s="238">
        <v>0</v>
      </c>
      <c r="GT34" s="238">
        <v>253.59</v>
      </c>
      <c r="GU34" s="238">
        <v>0</v>
      </c>
      <c r="GV34" s="238">
        <v>0</v>
      </c>
      <c r="GW34" s="238">
        <v>408.36</v>
      </c>
    </row>
    <row r="35" spans="1:225" ht="15.6" customHeight="1">
      <c r="A35" s="2">
        <v>172</v>
      </c>
      <c r="B35" s="2">
        <f>COUNTIFS($D$3:D35,D35,$F$3:F35,F35)</f>
        <v>1</v>
      </c>
      <c r="C35" s="47">
        <v>13019</v>
      </c>
      <c r="D35" s="70" t="s">
        <v>501</v>
      </c>
      <c r="E35" s="30" t="s">
        <v>337</v>
      </c>
      <c r="F35" s="6">
        <v>5605020509</v>
      </c>
      <c r="G35" s="3">
        <f t="shared" si="24"/>
        <v>64</v>
      </c>
      <c r="H35" s="6" t="s">
        <v>502</v>
      </c>
      <c r="I35" s="72" t="s">
        <v>503</v>
      </c>
      <c r="J35" s="51" t="s">
        <v>323</v>
      </c>
      <c r="K35" s="6" t="s">
        <v>303</v>
      </c>
      <c r="L35" s="3">
        <v>24</v>
      </c>
      <c r="M35" s="6" t="s">
        <v>372</v>
      </c>
      <c r="N35" s="108" t="s">
        <v>363</v>
      </c>
      <c r="O35" s="3"/>
      <c r="P35" s="3" t="s">
        <v>495</v>
      </c>
      <c r="Q35" s="52"/>
      <c r="R35" s="52"/>
      <c r="S35" s="6"/>
      <c r="T35" s="77" t="s">
        <v>401</v>
      </c>
      <c r="U35" s="77"/>
      <c r="V35" s="80" t="s">
        <v>446</v>
      </c>
      <c r="W35" s="88"/>
      <c r="X35" s="80"/>
      <c r="Y35" s="207"/>
      <c r="Z35" s="86" t="s">
        <v>398</v>
      </c>
      <c r="AA35" s="26" t="s">
        <v>382</v>
      </c>
      <c r="AC35" s="91">
        <v>711</v>
      </c>
      <c r="AD35" s="91">
        <v>17000</v>
      </c>
      <c r="AE35" s="92"/>
      <c r="AF35" s="92"/>
      <c r="AG35" s="92" t="s">
        <v>324</v>
      </c>
      <c r="AH35" s="34">
        <v>1500</v>
      </c>
      <c r="AI35"/>
      <c r="AJ35"/>
      <c r="AM35"/>
      <c r="AO35" s="94">
        <v>68.599999999999994</v>
      </c>
      <c r="AP35" s="14">
        <v>25</v>
      </c>
      <c r="AQ35" s="43">
        <v>6.04</v>
      </c>
      <c r="AR35" s="15">
        <f t="shared" si="1"/>
        <v>99.64</v>
      </c>
      <c r="AS35" s="16">
        <f t="shared" si="2"/>
        <v>2.7439999999999998</v>
      </c>
      <c r="AT35" s="17">
        <f t="shared" si="3"/>
        <v>16.57376</v>
      </c>
      <c r="AU35" s="18">
        <f t="shared" si="4"/>
        <v>2.2100515463917523</v>
      </c>
      <c r="AV35" s="19">
        <f t="shared" si="19"/>
        <v>60.467999999999989</v>
      </c>
      <c r="AW35" s="19">
        <f t="shared" si="22"/>
        <v>88.145772594752188</v>
      </c>
      <c r="AX35" s="20">
        <v>5.85</v>
      </c>
      <c r="AY35" s="19">
        <f t="shared" si="21"/>
        <v>8.5276967930029155</v>
      </c>
      <c r="AZ35" s="2" t="s">
        <v>305</v>
      </c>
      <c r="BA35" s="64">
        <v>26.9</v>
      </c>
      <c r="BB35" s="26" t="s">
        <v>305</v>
      </c>
      <c r="BC35" s="22">
        <v>0.41</v>
      </c>
      <c r="BD35" s="22"/>
      <c r="BE35" s="19"/>
      <c r="BF35" s="19"/>
      <c r="BG35" s="19"/>
      <c r="BH35" s="19"/>
      <c r="BI35" s="23">
        <v>4.8600000000000003</v>
      </c>
      <c r="BJ35" s="19">
        <v>59.7</v>
      </c>
      <c r="BK35" s="19">
        <f t="shared" si="23"/>
        <v>40.299999999999997</v>
      </c>
      <c r="BL35" s="24">
        <f t="shared" si="5"/>
        <v>1.4813895781637718</v>
      </c>
      <c r="BM35" s="25">
        <v>1.08</v>
      </c>
      <c r="BN35" s="22">
        <f t="shared" si="6"/>
        <v>1.5743440233236152</v>
      </c>
      <c r="BO35" s="2" t="s">
        <v>305</v>
      </c>
      <c r="BP35" s="19">
        <v>26.8</v>
      </c>
      <c r="BQ35" s="23">
        <v>31.8</v>
      </c>
      <c r="BS35" s="22">
        <f t="shared" si="7"/>
        <v>63.099999999999994</v>
      </c>
      <c r="BT35" s="37">
        <v>85.4</v>
      </c>
      <c r="BU35" s="37">
        <v>13574</v>
      </c>
      <c r="BV35" s="22">
        <f t="shared" si="8"/>
        <v>14.599999999999994</v>
      </c>
      <c r="BW35" s="97">
        <f t="shared" si="9"/>
        <v>24.5</v>
      </c>
      <c r="BX35" s="28">
        <v>44.3</v>
      </c>
      <c r="BY35" s="13">
        <f t="shared" si="10"/>
        <v>11.074999999999999</v>
      </c>
      <c r="BZ35" s="37">
        <v>18.8</v>
      </c>
      <c r="CA35" s="13">
        <f t="shared" si="11"/>
        <v>4.7</v>
      </c>
      <c r="CB35" s="37">
        <v>34.9</v>
      </c>
      <c r="CC35" s="13">
        <f t="shared" si="12"/>
        <v>8.7249999999999996</v>
      </c>
      <c r="CD35" s="13">
        <v>0.91</v>
      </c>
      <c r="CE35" s="54">
        <v>99.8</v>
      </c>
      <c r="CF35" s="54">
        <v>7517</v>
      </c>
      <c r="CG35" s="54">
        <v>98.9</v>
      </c>
      <c r="CH35" s="54">
        <v>6000</v>
      </c>
      <c r="CI35" s="54">
        <v>79.099999999999994</v>
      </c>
      <c r="CJ35" s="54">
        <v>92.3</v>
      </c>
      <c r="CK35" s="54">
        <v>5964</v>
      </c>
      <c r="CL35" s="19">
        <f t="shared" si="13"/>
        <v>2.3563829787234041</v>
      </c>
      <c r="CN35" s="84"/>
      <c r="CZ35" s="46"/>
      <c r="DB35" s="56" t="s">
        <v>312</v>
      </c>
      <c r="DC35" s="67"/>
      <c r="DD35" s="74" t="s">
        <v>504</v>
      </c>
      <c r="DE35" s="84"/>
      <c r="DF35" s="84"/>
      <c r="DG35" s="84"/>
      <c r="DH35" s="84"/>
      <c r="DI35" s="3" t="s">
        <v>307</v>
      </c>
      <c r="DJ35" s="61" t="s">
        <v>324</v>
      </c>
      <c r="DK35" s="30">
        <v>2</v>
      </c>
      <c r="DL35" s="179" t="s">
        <v>316</v>
      </c>
      <c r="DM35" s="179" t="s">
        <v>555</v>
      </c>
      <c r="DN35" s="66"/>
      <c r="DO35" s="66"/>
      <c r="DP35" s="66"/>
      <c r="DQ35" s="66"/>
      <c r="DR35" s="319" t="s">
        <v>304</v>
      </c>
      <c r="DS35" s="319" t="s">
        <v>304</v>
      </c>
      <c r="DT35" s="319">
        <v>879</v>
      </c>
      <c r="DU35" s="319">
        <v>100</v>
      </c>
      <c r="DV35" s="319">
        <v>0</v>
      </c>
      <c r="DW35" s="319" t="s">
        <v>304</v>
      </c>
      <c r="DX35" s="319" t="s">
        <v>304</v>
      </c>
      <c r="DY35" s="319" t="s">
        <v>304</v>
      </c>
      <c r="DZ35" s="319" t="s">
        <v>304</v>
      </c>
      <c r="EA35" s="6">
        <v>0</v>
      </c>
      <c r="EB35" s="260" t="s">
        <v>379</v>
      </c>
      <c r="EC35" s="105"/>
      <c r="ED35" s="105"/>
      <c r="EE35" s="105"/>
      <c r="EF35" s="239">
        <v>60</v>
      </c>
      <c r="EG35" s="105"/>
      <c r="EH35" s="239">
        <v>183</v>
      </c>
      <c r="EI35" s="239">
        <v>117</v>
      </c>
      <c r="EJ35" s="240">
        <f>EI35/(EH35*EH35*0.01*0.01)</f>
        <v>34.936844934157484</v>
      </c>
      <c r="EK35" s="105">
        <v>1</v>
      </c>
      <c r="EL35" s="105" t="s">
        <v>836</v>
      </c>
      <c r="EM35" s="179">
        <v>2</v>
      </c>
      <c r="EN35" s="179" t="s">
        <v>540</v>
      </c>
      <c r="EO35" s="179">
        <v>2</v>
      </c>
      <c r="EP35" s="241" t="s">
        <v>564</v>
      </c>
      <c r="EQ35" s="261">
        <v>43983</v>
      </c>
      <c r="ER35" s="243">
        <v>13019</v>
      </c>
      <c r="ES35" s="244">
        <v>75</v>
      </c>
      <c r="ET35" s="245">
        <v>23671</v>
      </c>
      <c r="EU35" s="245">
        <v>4000</v>
      </c>
      <c r="EV35" s="245">
        <v>40560</v>
      </c>
      <c r="EW35" s="245">
        <v>5112</v>
      </c>
      <c r="EX35" s="246">
        <f t="shared" si="14"/>
        <v>691.14239999999995</v>
      </c>
      <c r="EY35" s="247">
        <f t="shared" si="15"/>
        <v>16587.417600000001</v>
      </c>
      <c r="EZ35" s="248"/>
      <c r="FA35" s="248"/>
      <c r="FB35" s="248"/>
      <c r="FC35" s="248"/>
      <c r="FD35" s="249"/>
      <c r="FE35" s="249"/>
      <c r="FF35" s="249"/>
      <c r="FG35" s="250"/>
      <c r="FH35" s="251"/>
      <c r="FI35" s="251"/>
      <c r="FJ35" s="252"/>
      <c r="FK35" s="253"/>
      <c r="FL35" s="254"/>
      <c r="FM35" s="255"/>
      <c r="FN35" s="256">
        <f t="shared" si="16"/>
        <v>0.71099999999999997</v>
      </c>
      <c r="FO35" s="254"/>
      <c r="FP35" s="257">
        <f t="shared" si="17"/>
        <v>21.596045794432005</v>
      </c>
      <c r="FQ35" s="258">
        <f t="shared" si="18"/>
        <v>0.69114239999999993</v>
      </c>
      <c r="FR35" s="254"/>
      <c r="FS35" s="262" t="s">
        <v>556</v>
      </c>
      <c r="FT35" s="262" t="s">
        <v>554</v>
      </c>
      <c r="FU35" s="262" t="s">
        <v>541</v>
      </c>
      <c r="FV35" s="178">
        <v>0</v>
      </c>
      <c r="FW35" s="178">
        <v>2</v>
      </c>
      <c r="FX35" s="178">
        <v>1</v>
      </c>
      <c r="FY35" s="262" t="s">
        <v>551</v>
      </c>
      <c r="FZ35" s="178">
        <v>0</v>
      </c>
      <c r="GA35" s="277">
        <v>0</v>
      </c>
      <c r="GB35" s="277">
        <v>0</v>
      </c>
      <c r="GC35" s="277">
        <v>1</v>
      </c>
      <c r="GD35" s="281" t="s">
        <v>576</v>
      </c>
      <c r="GE35" s="262" t="s">
        <v>577</v>
      </c>
      <c r="GF35" s="262" t="s">
        <v>573</v>
      </c>
      <c r="GG35" s="60" t="s">
        <v>744</v>
      </c>
      <c r="GH35" s="188" t="s">
        <v>673</v>
      </c>
      <c r="GI35" s="193" t="s">
        <v>677</v>
      </c>
      <c r="GJ35" s="28">
        <v>3</v>
      </c>
      <c r="GK35" s="238">
        <v>0</v>
      </c>
      <c r="GL35" s="238">
        <v>0</v>
      </c>
      <c r="GM35" s="238">
        <v>3936.85</v>
      </c>
      <c r="GN35" s="238">
        <v>0</v>
      </c>
      <c r="GO35" s="238">
        <v>0</v>
      </c>
      <c r="GP35" s="238">
        <v>0</v>
      </c>
      <c r="GQ35" s="238">
        <v>5556.9</v>
      </c>
      <c r="GR35" s="238">
        <v>0</v>
      </c>
      <c r="GS35" s="238">
        <v>0</v>
      </c>
      <c r="GT35" s="238">
        <v>0</v>
      </c>
      <c r="GU35" s="238">
        <v>0</v>
      </c>
      <c r="GV35" s="238">
        <v>0</v>
      </c>
      <c r="GW35" s="238">
        <v>534.73</v>
      </c>
    </row>
    <row r="36" spans="1:225">
      <c r="A36" s="2">
        <v>173</v>
      </c>
      <c r="B36" s="2">
        <v>1</v>
      </c>
      <c r="C36" s="47">
        <v>13020</v>
      </c>
      <c r="D36" s="70" t="s">
        <v>505</v>
      </c>
      <c r="E36" s="30" t="s">
        <v>334</v>
      </c>
      <c r="F36" s="6">
        <v>6159080642</v>
      </c>
      <c r="G36" s="3">
        <f t="shared" si="24"/>
        <v>59</v>
      </c>
      <c r="H36" s="6" t="s">
        <v>502</v>
      </c>
      <c r="I36" s="72" t="s">
        <v>309</v>
      </c>
      <c r="J36" s="180" t="s">
        <v>323</v>
      </c>
      <c r="K36" s="6" t="s">
        <v>303</v>
      </c>
      <c r="L36" s="3">
        <v>8</v>
      </c>
      <c r="M36" s="6" t="s">
        <v>360</v>
      </c>
      <c r="N36" s="108" t="s">
        <v>363</v>
      </c>
      <c r="O36" s="3"/>
      <c r="P36" s="3" t="s">
        <v>495</v>
      </c>
      <c r="Q36" s="52"/>
      <c r="R36" s="52"/>
      <c r="S36" s="6"/>
      <c r="T36" s="77" t="s">
        <v>401</v>
      </c>
      <c r="U36" s="77"/>
      <c r="V36" s="80" t="s">
        <v>446</v>
      </c>
      <c r="W36" s="88"/>
      <c r="X36" s="80"/>
      <c r="Y36" s="207"/>
      <c r="Z36" s="86"/>
      <c r="AA36" s="26" t="s">
        <v>382</v>
      </c>
      <c r="AC36" s="91">
        <v>607</v>
      </c>
      <c r="AD36" s="91">
        <v>4800</v>
      </c>
      <c r="AE36" s="92"/>
      <c r="AF36" s="92"/>
      <c r="AG36" s="92" t="s">
        <v>329</v>
      </c>
      <c r="AH36" s="34">
        <v>350</v>
      </c>
      <c r="AI36"/>
      <c r="AJ36"/>
      <c r="AM36"/>
      <c r="AO36" s="94">
        <v>11.2</v>
      </c>
      <c r="AP36" s="14">
        <v>69.8</v>
      </c>
      <c r="AQ36" s="43">
        <v>14.6</v>
      </c>
      <c r="AR36" s="176">
        <f t="shared" si="1"/>
        <v>95.6</v>
      </c>
      <c r="AS36" s="16">
        <f t="shared" si="2"/>
        <v>0.16045845272206302</v>
      </c>
      <c r="AT36" s="17">
        <f t="shared" si="3"/>
        <v>2.3426934097421199</v>
      </c>
      <c r="AU36" s="18">
        <f t="shared" si="4"/>
        <v>0.13270142180094788</v>
      </c>
      <c r="AV36" s="19">
        <f t="shared" si="19"/>
        <v>0.89599999999999913</v>
      </c>
      <c r="AW36" s="19">
        <f t="shared" si="22"/>
        <v>7.9999999999999929</v>
      </c>
      <c r="AX36" s="20">
        <v>3.75</v>
      </c>
      <c r="AY36" s="19">
        <f t="shared" si="21"/>
        <v>33.482142857142861</v>
      </c>
      <c r="AZ36" s="2" t="s">
        <v>305</v>
      </c>
      <c r="BA36" s="64">
        <v>8.18</v>
      </c>
      <c r="BB36" s="26" t="s">
        <v>305</v>
      </c>
      <c r="BC36" s="22">
        <v>0.92</v>
      </c>
      <c r="BD36" s="22"/>
      <c r="BE36" s="19"/>
      <c r="BF36" s="19"/>
      <c r="BG36" s="19"/>
      <c r="BH36" s="28">
        <v>436</v>
      </c>
      <c r="BI36" s="23">
        <v>4.2</v>
      </c>
      <c r="BJ36" s="19">
        <v>45.5</v>
      </c>
      <c r="BK36" s="19">
        <f t="shared" si="23"/>
        <v>54.5</v>
      </c>
      <c r="BL36" s="24">
        <f t="shared" si="5"/>
        <v>0.83486238532110091</v>
      </c>
      <c r="BM36" s="181">
        <v>0.12</v>
      </c>
      <c r="BN36" s="97">
        <f t="shared" si="6"/>
        <v>1.0714285714285714</v>
      </c>
      <c r="BO36" s="2" t="s">
        <v>305</v>
      </c>
      <c r="BP36" s="19">
        <v>23.3</v>
      </c>
      <c r="BQ36" s="23">
        <v>34</v>
      </c>
      <c r="BR36" s="28">
        <v>17737</v>
      </c>
      <c r="BS36" s="22">
        <f t="shared" si="7"/>
        <v>69.900000000000006</v>
      </c>
      <c r="BT36" s="37">
        <v>84.9</v>
      </c>
      <c r="BU36" s="37">
        <v>10319</v>
      </c>
      <c r="BV36" s="22">
        <f t="shared" si="8"/>
        <v>15.099999999999994</v>
      </c>
      <c r="BW36" s="97">
        <f t="shared" si="9"/>
        <v>69.241600000000005</v>
      </c>
      <c r="BX36" s="28">
        <v>37.299999999999997</v>
      </c>
      <c r="BY36" s="13">
        <f t="shared" si="10"/>
        <v>26.035399999999996</v>
      </c>
      <c r="BZ36" s="37">
        <v>32.6</v>
      </c>
      <c r="CA36" s="13">
        <f t="shared" si="11"/>
        <v>22.754799999999999</v>
      </c>
      <c r="CB36" s="37">
        <v>29.3</v>
      </c>
      <c r="CC36" s="13">
        <f t="shared" si="12"/>
        <v>20.4514</v>
      </c>
      <c r="CD36" s="79">
        <v>6.33</v>
      </c>
      <c r="CE36" s="54">
        <v>100</v>
      </c>
      <c r="CF36" s="54">
        <v>8915</v>
      </c>
      <c r="CG36" s="54">
        <v>99.7</v>
      </c>
      <c r="CH36" s="54">
        <v>6924</v>
      </c>
      <c r="CI36" s="54">
        <v>85.2</v>
      </c>
      <c r="CJ36" s="54">
        <v>95.2</v>
      </c>
      <c r="CK36" s="54">
        <v>6798</v>
      </c>
      <c r="CL36" s="96">
        <f t="shared" si="13"/>
        <v>1.1441717791411041</v>
      </c>
      <c r="CN36" s="84"/>
      <c r="CZ36" s="46"/>
      <c r="DB36" s="56" t="s">
        <v>130</v>
      </c>
      <c r="DC36" s="67"/>
      <c r="DD36" s="74" t="s">
        <v>422</v>
      </c>
      <c r="DE36" s="84"/>
      <c r="DF36" s="84"/>
      <c r="DG36" s="84"/>
      <c r="DH36" s="84"/>
      <c r="DI36" s="178" t="s">
        <v>308</v>
      </c>
      <c r="DJ36" s="62" t="s">
        <v>329</v>
      </c>
      <c r="DK36" s="179">
        <v>2</v>
      </c>
      <c r="DL36" s="179" t="s">
        <v>311</v>
      </c>
      <c r="DM36" s="179" t="s">
        <v>309</v>
      </c>
      <c r="DN36" s="66"/>
      <c r="DO36" s="66"/>
      <c r="DP36" s="66"/>
      <c r="DQ36" s="66"/>
      <c r="DR36" s="319" t="s">
        <v>304</v>
      </c>
      <c r="DS36" s="319" t="s">
        <v>304</v>
      </c>
      <c r="DT36" s="319">
        <v>1027</v>
      </c>
      <c r="DU36" s="319">
        <v>100</v>
      </c>
      <c r="DV36" s="319">
        <v>0</v>
      </c>
      <c r="DW36" s="319" t="s">
        <v>304</v>
      </c>
      <c r="DX36" s="319" t="s">
        <v>304</v>
      </c>
      <c r="DY36" s="319" t="s">
        <v>304</v>
      </c>
      <c r="DZ36" s="319" t="s">
        <v>304</v>
      </c>
      <c r="EA36" s="6">
        <v>0</v>
      </c>
      <c r="EB36" s="260" t="s">
        <v>379</v>
      </c>
      <c r="EC36" s="105"/>
      <c r="ED36" s="105"/>
      <c r="EE36" s="105"/>
      <c r="EF36" s="239">
        <v>15</v>
      </c>
      <c r="EG36" s="105"/>
      <c r="EH36" s="239" t="s">
        <v>544</v>
      </c>
      <c r="EI36" s="239" t="s">
        <v>544</v>
      </c>
      <c r="EJ36" s="240" t="s">
        <v>544</v>
      </c>
      <c r="EK36" s="105">
        <v>2</v>
      </c>
      <c r="EL36" s="105" t="s">
        <v>836</v>
      </c>
      <c r="EM36" s="179">
        <v>2</v>
      </c>
      <c r="EN36" s="179" t="s">
        <v>550</v>
      </c>
      <c r="EO36" s="179">
        <v>1</v>
      </c>
      <c r="EP36" s="241" t="s">
        <v>626</v>
      </c>
      <c r="EQ36" s="261">
        <v>43970</v>
      </c>
      <c r="ER36" s="243">
        <v>13020</v>
      </c>
      <c r="ES36" s="244">
        <v>75</v>
      </c>
      <c r="ET36" s="245">
        <v>13255</v>
      </c>
      <c r="EU36" s="245">
        <v>4000</v>
      </c>
      <c r="EV36" s="245">
        <v>40560</v>
      </c>
      <c r="EW36" s="245">
        <v>4404</v>
      </c>
      <c r="EX36" s="246">
        <f t="shared" si="14"/>
        <v>595.42079999999999</v>
      </c>
      <c r="EY36" s="247">
        <f t="shared" si="15"/>
        <v>4763.3663999999999</v>
      </c>
      <c r="EZ36" s="248"/>
      <c r="FA36" s="248"/>
      <c r="FB36" s="248"/>
      <c r="FC36" s="248"/>
      <c r="FD36" s="249"/>
      <c r="FE36" s="249"/>
      <c r="FF36" s="249"/>
      <c r="FG36" s="250"/>
      <c r="FH36" s="270"/>
      <c r="FI36" s="251"/>
      <c r="FJ36" s="252"/>
      <c r="FK36" s="253"/>
      <c r="FL36" s="254"/>
      <c r="FM36" s="255"/>
      <c r="FN36" s="256">
        <f t="shared" si="16"/>
        <v>0.60699999999999998</v>
      </c>
      <c r="FO36" s="254"/>
      <c r="FP36" s="257">
        <f t="shared" si="17"/>
        <v>33.225198038476044</v>
      </c>
      <c r="FQ36" s="258">
        <f t="shared" si="18"/>
        <v>0.59542079999999997</v>
      </c>
      <c r="FR36" s="254"/>
      <c r="FS36" s="259" t="s">
        <v>528</v>
      </c>
      <c r="FT36" s="259" t="s">
        <v>304</v>
      </c>
      <c r="FU36" s="259" t="s">
        <v>657</v>
      </c>
      <c r="FV36" s="178">
        <v>0</v>
      </c>
      <c r="FW36" s="260" t="s">
        <v>544</v>
      </c>
      <c r="FX36" s="178">
        <v>1</v>
      </c>
      <c r="FY36" s="328" t="s">
        <v>551</v>
      </c>
      <c r="FZ36" s="178">
        <v>0</v>
      </c>
      <c r="GA36" s="277">
        <v>0</v>
      </c>
      <c r="GB36" s="277">
        <v>0</v>
      </c>
      <c r="GC36" s="277">
        <v>1</v>
      </c>
      <c r="GD36" s="278" t="s">
        <v>656</v>
      </c>
      <c r="GE36" s="259" t="s">
        <v>627</v>
      </c>
      <c r="GF36" s="259" t="s">
        <v>603</v>
      </c>
      <c r="GG36" s="60" t="s">
        <v>744</v>
      </c>
      <c r="GH36" s="188"/>
      <c r="GI36" s="194" t="s">
        <v>676</v>
      </c>
      <c r="GJ36" s="28">
        <v>2</v>
      </c>
      <c r="GK36" s="238">
        <v>0</v>
      </c>
      <c r="GL36" s="238">
        <v>0</v>
      </c>
      <c r="GM36" s="238">
        <v>3240.26</v>
      </c>
      <c r="GN36" s="238">
        <v>0</v>
      </c>
      <c r="GO36" s="238">
        <v>0</v>
      </c>
      <c r="GP36" s="238">
        <v>0</v>
      </c>
      <c r="GQ36" s="238">
        <v>0</v>
      </c>
      <c r="GR36" s="238">
        <v>0</v>
      </c>
      <c r="GS36" s="238">
        <v>0</v>
      </c>
      <c r="GT36" s="238">
        <v>110.32</v>
      </c>
      <c r="GU36" s="238">
        <v>0</v>
      </c>
      <c r="GV36" s="238">
        <v>0</v>
      </c>
      <c r="GW36" s="238">
        <v>178.62</v>
      </c>
    </row>
    <row r="37" spans="1:225" ht="15.6" customHeight="1">
      <c r="A37" s="2">
        <v>174</v>
      </c>
      <c r="B37" s="2">
        <f>COUNTIFS($D$3:D37,D37,$F$3:F37,F37)</f>
        <v>1</v>
      </c>
      <c r="C37" s="47">
        <v>13050</v>
      </c>
      <c r="D37" s="70" t="s">
        <v>506</v>
      </c>
      <c r="E37" s="30" t="s">
        <v>371</v>
      </c>
      <c r="F37" s="6">
        <v>6253290043</v>
      </c>
      <c r="G37" s="3">
        <f t="shared" si="24"/>
        <v>58</v>
      </c>
      <c r="H37" s="6" t="s">
        <v>507</v>
      </c>
      <c r="I37" s="72" t="s">
        <v>358</v>
      </c>
      <c r="J37" s="51" t="s">
        <v>323</v>
      </c>
      <c r="K37" s="6" t="s">
        <v>303</v>
      </c>
      <c r="L37" s="3">
        <v>17</v>
      </c>
      <c r="M37" s="6" t="s">
        <v>342</v>
      </c>
      <c r="N37" s="108" t="s">
        <v>304</v>
      </c>
      <c r="O37" s="3"/>
      <c r="P37" s="3" t="s">
        <v>495</v>
      </c>
      <c r="Q37" s="52"/>
      <c r="R37" s="52"/>
      <c r="S37" s="6"/>
      <c r="T37" s="77" t="s">
        <v>401</v>
      </c>
      <c r="U37" s="77"/>
      <c r="V37" s="80" t="s">
        <v>446</v>
      </c>
      <c r="W37" s="88"/>
      <c r="X37" s="80"/>
      <c r="Y37" s="207"/>
      <c r="Z37" s="86"/>
      <c r="AA37" s="26" t="s">
        <v>382</v>
      </c>
      <c r="AC37" s="91">
        <v>180</v>
      </c>
      <c r="AD37" s="91">
        <v>3000</v>
      </c>
      <c r="AE37" s="92"/>
      <c r="AF37" s="92"/>
      <c r="AG37" s="92" t="s">
        <v>324</v>
      </c>
      <c r="AH37" s="34">
        <v>250</v>
      </c>
      <c r="AI37"/>
      <c r="AJ37"/>
      <c r="AM37"/>
      <c r="AO37" s="48">
        <v>36.299999999999997</v>
      </c>
      <c r="AP37" s="14">
        <v>47.5</v>
      </c>
      <c r="AQ37" s="43">
        <v>14.3</v>
      </c>
      <c r="AR37" s="15">
        <f t="shared" si="1"/>
        <v>98.1</v>
      </c>
      <c r="AS37" s="16">
        <f t="shared" si="2"/>
        <v>0.76421052631578945</v>
      </c>
      <c r="AT37" s="17">
        <f t="shared" si="3"/>
        <v>10.928210526315789</v>
      </c>
      <c r="AU37" s="18">
        <f t="shared" si="4"/>
        <v>0.58737864077669899</v>
      </c>
      <c r="AV37" s="19">
        <f t="shared" si="19"/>
        <v>30.414000000000001</v>
      </c>
      <c r="AW37" s="19">
        <f t="shared" si="22"/>
        <v>83.785123966942152</v>
      </c>
      <c r="AX37" s="20">
        <v>3.73</v>
      </c>
      <c r="AY37" s="19">
        <f t="shared" si="21"/>
        <v>10.275482093663912</v>
      </c>
      <c r="AZ37" s="2" t="s">
        <v>305</v>
      </c>
      <c r="BA37" s="64">
        <v>14.3</v>
      </c>
      <c r="BB37" s="26" t="s">
        <v>305</v>
      </c>
      <c r="BC37" s="22">
        <v>0.42</v>
      </c>
      <c r="BD37" s="22"/>
      <c r="BE37" s="19"/>
      <c r="BF37" s="19"/>
      <c r="BG37" s="19"/>
      <c r="BH37" s="19"/>
      <c r="BI37" s="23">
        <v>0.62</v>
      </c>
      <c r="BJ37" s="19">
        <v>29.1</v>
      </c>
      <c r="BK37" s="19">
        <f t="shared" si="23"/>
        <v>70.900000000000006</v>
      </c>
      <c r="BL37" s="44">
        <f t="shared" si="5"/>
        <v>0.41043723554301831</v>
      </c>
      <c r="BM37" s="25">
        <v>0.4</v>
      </c>
      <c r="BN37" s="22">
        <f t="shared" si="6"/>
        <v>1.1019283746556474</v>
      </c>
      <c r="BO37" s="2" t="s">
        <v>305</v>
      </c>
      <c r="BP37" s="19">
        <v>18.600000000000001</v>
      </c>
      <c r="BQ37" s="23">
        <v>54.9</v>
      </c>
      <c r="BS37" s="22">
        <f t="shared" si="7"/>
        <v>63.400000000000006</v>
      </c>
      <c r="BT37" s="37">
        <v>83.4</v>
      </c>
      <c r="BU37" s="37">
        <v>10606</v>
      </c>
      <c r="BV37" s="22">
        <f t="shared" si="8"/>
        <v>16.599999999999994</v>
      </c>
      <c r="BW37" s="22">
        <f t="shared" si="9"/>
        <v>47.357500000000002</v>
      </c>
      <c r="BX37" s="28">
        <v>38.1</v>
      </c>
      <c r="BY37" s="13">
        <f t="shared" si="10"/>
        <v>18.0975</v>
      </c>
      <c r="BZ37" s="37">
        <v>25.3</v>
      </c>
      <c r="CA37" s="13">
        <f t="shared" si="11"/>
        <v>12.0175</v>
      </c>
      <c r="CB37" s="37">
        <v>36.299999999999997</v>
      </c>
      <c r="CC37" s="13">
        <f t="shared" si="12"/>
        <v>17.242499999999996</v>
      </c>
      <c r="CD37" s="13">
        <v>1.43</v>
      </c>
      <c r="CE37" s="54">
        <v>98</v>
      </c>
      <c r="CF37" s="54">
        <v>5459</v>
      </c>
      <c r="CG37" s="54">
        <v>92.4</v>
      </c>
      <c r="CH37" s="54">
        <v>3765</v>
      </c>
      <c r="CI37" s="54">
        <v>60.6</v>
      </c>
      <c r="CJ37" s="54">
        <v>83</v>
      </c>
      <c r="CK37" s="54">
        <v>3834</v>
      </c>
      <c r="CL37" s="19">
        <f t="shared" si="13"/>
        <v>1.5059288537549407</v>
      </c>
      <c r="CN37" s="84"/>
      <c r="CZ37" s="46"/>
      <c r="DB37" s="56" t="s">
        <v>130</v>
      </c>
      <c r="DC37" s="67"/>
      <c r="DD37" s="74" t="s">
        <v>508</v>
      </c>
      <c r="DE37" s="84"/>
      <c r="DF37" s="84"/>
      <c r="DG37" s="84"/>
      <c r="DH37" s="84"/>
      <c r="DI37" s="3" t="s">
        <v>308</v>
      </c>
      <c r="DJ37" s="61" t="s">
        <v>324</v>
      </c>
      <c r="DK37" s="30">
        <v>2</v>
      </c>
      <c r="DL37" s="179" t="s">
        <v>311</v>
      </c>
      <c r="DM37" s="179" t="s">
        <v>555</v>
      </c>
      <c r="DN37" s="66"/>
      <c r="DO37" s="66"/>
      <c r="DP37" s="66"/>
      <c r="DQ37" s="66"/>
      <c r="DR37" s="319" t="s">
        <v>304</v>
      </c>
      <c r="DS37" s="319" t="s">
        <v>304</v>
      </c>
      <c r="DT37" s="319">
        <v>300</v>
      </c>
      <c r="DU37" s="319">
        <v>15.3</v>
      </c>
      <c r="DV37" s="319">
        <v>84.7</v>
      </c>
      <c r="DW37" s="319" t="s">
        <v>304</v>
      </c>
      <c r="DX37" s="319" t="s">
        <v>304</v>
      </c>
      <c r="DY37" s="319" t="s">
        <v>304</v>
      </c>
      <c r="DZ37" s="319" t="s">
        <v>304</v>
      </c>
      <c r="EA37" s="6">
        <v>0</v>
      </c>
      <c r="EB37" s="260" t="s">
        <v>379</v>
      </c>
      <c r="EC37" s="105"/>
      <c r="ED37" s="105"/>
      <c r="EE37" s="105"/>
      <c r="EF37" s="239">
        <v>25</v>
      </c>
      <c r="EG37" s="105"/>
      <c r="EH37" s="239">
        <v>162</v>
      </c>
      <c r="EI37" s="239">
        <v>74</v>
      </c>
      <c r="EJ37" s="240">
        <f>EI37/(EH37*EH37*0.01*0.01)</f>
        <v>28.196921201036428</v>
      </c>
      <c r="EK37" s="105">
        <v>0</v>
      </c>
      <c r="EL37" s="105" t="s">
        <v>836</v>
      </c>
      <c r="EM37" s="179">
        <v>2</v>
      </c>
      <c r="EN37" s="179" t="s">
        <v>540</v>
      </c>
      <c r="EO37" s="179">
        <v>1</v>
      </c>
      <c r="EP37" s="241" t="s">
        <v>593</v>
      </c>
      <c r="EQ37" s="261">
        <v>43971</v>
      </c>
      <c r="ER37" s="243">
        <v>13050</v>
      </c>
      <c r="ES37" s="244">
        <v>75</v>
      </c>
      <c r="ET37" s="245">
        <v>36540</v>
      </c>
      <c r="EU37" s="245">
        <v>8000</v>
      </c>
      <c r="EV37" s="245">
        <v>40560</v>
      </c>
      <c r="EW37" s="245">
        <v>2587</v>
      </c>
      <c r="EX37" s="246">
        <f t="shared" si="14"/>
        <v>174.88120000000001</v>
      </c>
      <c r="EY37" s="247">
        <f t="shared" si="15"/>
        <v>2972.9803999999999</v>
      </c>
      <c r="EZ37" s="248"/>
      <c r="FA37" s="248"/>
      <c r="FB37" s="248"/>
      <c r="FC37" s="248"/>
      <c r="FD37" s="249"/>
      <c r="FE37" s="263"/>
      <c r="FF37" s="263"/>
      <c r="FG37" s="250"/>
      <c r="FH37" s="264"/>
      <c r="FI37" s="251"/>
      <c r="FJ37" s="252"/>
      <c r="FK37" s="253"/>
      <c r="FL37" s="254"/>
      <c r="FM37" s="255"/>
      <c r="FN37" s="256">
        <f t="shared" si="16"/>
        <v>0.18</v>
      </c>
      <c r="FO37" s="254"/>
      <c r="FP37" s="257">
        <f t="shared" si="17"/>
        <v>7.0799124247400114</v>
      </c>
      <c r="FQ37" s="258">
        <f t="shared" si="18"/>
        <v>0.17488120000000001</v>
      </c>
      <c r="FR37" s="254"/>
      <c r="FS37" s="259" t="s">
        <v>304</v>
      </c>
      <c r="FT37" s="259" t="s">
        <v>594</v>
      </c>
      <c r="FU37" s="259" t="s">
        <v>630</v>
      </c>
      <c r="FV37" s="178">
        <v>0</v>
      </c>
      <c r="FW37" s="260" t="s">
        <v>544</v>
      </c>
      <c r="FX37" s="178">
        <v>1</v>
      </c>
      <c r="FY37" s="328" t="s">
        <v>551</v>
      </c>
      <c r="FZ37" s="178">
        <v>0</v>
      </c>
      <c r="GA37" s="277">
        <v>0</v>
      </c>
      <c r="GB37" s="259">
        <v>0</v>
      </c>
      <c r="GC37" s="277">
        <v>1</v>
      </c>
      <c r="GD37" s="278" t="s">
        <v>643</v>
      </c>
      <c r="GE37" s="259" t="s">
        <v>647</v>
      </c>
      <c r="GF37" s="259" t="s">
        <v>603</v>
      </c>
      <c r="GG37" s="60" t="s">
        <v>744</v>
      </c>
      <c r="GH37" s="188"/>
      <c r="GI37" s="213" t="s">
        <v>678</v>
      </c>
      <c r="GJ37" s="28">
        <v>8</v>
      </c>
      <c r="GK37" s="238">
        <v>0</v>
      </c>
      <c r="GL37" s="238">
        <v>0</v>
      </c>
      <c r="GM37" s="238">
        <v>249.68</v>
      </c>
      <c r="GN37" s="238">
        <v>0</v>
      </c>
      <c r="GO37" s="238">
        <v>0</v>
      </c>
      <c r="GP37" s="238">
        <v>0</v>
      </c>
      <c r="GQ37" s="238">
        <v>4776.6000000000004</v>
      </c>
      <c r="GR37" s="238">
        <v>44.19</v>
      </c>
      <c r="GS37" s="238">
        <v>0</v>
      </c>
      <c r="GT37" s="238">
        <v>270.58999999999997</v>
      </c>
      <c r="GU37" s="238">
        <v>0</v>
      </c>
      <c r="GV37" s="238">
        <v>0</v>
      </c>
      <c r="GW37" s="238">
        <v>172.65</v>
      </c>
    </row>
    <row r="38" spans="1:225" ht="15.6" customHeight="1">
      <c r="A38" s="2">
        <v>180</v>
      </c>
      <c r="B38" s="2">
        <f>COUNTIFS($D$3:D38,D38,$F$3:F38,F38)</f>
        <v>1</v>
      </c>
      <c r="C38" s="47">
        <v>13093</v>
      </c>
      <c r="D38" s="70" t="s">
        <v>509</v>
      </c>
      <c r="E38" s="30" t="s">
        <v>333</v>
      </c>
      <c r="F38" s="6">
        <v>6308230852</v>
      </c>
      <c r="G38" s="3">
        <f t="shared" si="24"/>
        <v>57</v>
      </c>
      <c r="H38" s="6" t="s">
        <v>510</v>
      </c>
      <c r="I38" s="72" t="s">
        <v>311</v>
      </c>
      <c r="J38" s="51" t="s">
        <v>323</v>
      </c>
      <c r="K38" s="6" t="s">
        <v>303</v>
      </c>
      <c r="L38" s="3">
        <v>12</v>
      </c>
      <c r="M38" s="6">
        <v>1</v>
      </c>
      <c r="N38" s="108" t="s">
        <v>304</v>
      </c>
      <c r="O38" s="3"/>
      <c r="P38" s="3" t="s">
        <v>495</v>
      </c>
      <c r="Q38" s="52"/>
      <c r="R38" s="52"/>
      <c r="S38" s="6"/>
      <c r="T38" s="77" t="s">
        <v>401</v>
      </c>
      <c r="U38" s="77"/>
      <c r="V38" s="80" t="s">
        <v>446</v>
      </c>
      <c r="W38" s="88"/>
      <c r="X38" s="80"/>
      <c r="Y38" s="207"/>
      <c r="Z38" s="40"/>
      <c r="AA38" s="26" t="s">
        <v>382</v>
      </c>
      <c r="AC38" s="34">
        <v>664</v>
      </c>
      <c r="AD38" s="34">
        <v>7900</v>
      </c>
      <c r="AE38"/>
      <c r="AF38"/>
      <c r="AG38" t="s">
        <v>329</v>
      </c>
      <c r="AH38" s="34">
        <v>550</v>
      </c>
      <c r="AI38"/>
      <c r="AJ38"/>
      <c r="AM38"/>
      <c r="AO38" s="48">
        <v>27.4</v>
      </c>
      <c r="AP38" s="14">
        <v>61.2</v>
      </c>
      <c r="AQ38" s="43">
        <v>9.7200000000000006</v>
      </c>
      <c r="AR38" s="15">
        <f t="shared" si="1"/>
        <v>98.32</v>
      </c>
      <c r="AS38" s="16">
        <f t="shared" si="2"/>
        <v>0.44771241830065356</v>
      </c>
      <c r="AT38" s="17">
        <f t="shared" si="3"/>
        <v>4.3517647058823528</v>
      </c>
      <c r="AU38" s="18">
        <f t="shared" si="4"/>
        <v>0.38635081782289898</v>
      </c>
      <c r="AV38" s="19">
        <f t="shared" si="19"/>
        <v>22.052</v>
      </c>
      <c r="AW38" s="19">
        <f t="shared" si="22"/>
        <v>80.481751824817522</v>
      </c>
      <c r="AX38" s="20">
        <v>2.92</v>
      </c>
      <c r="AY38" s="19">
        <f t="shared" si="21"/>
        <v>10.656934306569344</v>
      </c>
      <c r="AZ38" s="2" t="s">
        <v>305</v>
      </c>
      <c r="BA38" s="64">
        <v>14.1</v>
      </c>
      <c r="BB38" s="26" t="s">
        <v>305</v>
      </c>
      <c r="BC38" s="22">
        <v>0.22</v>
      </c>
      <c r="BD38" s="22"/>
      <c r="BE38" s="19"/>
      <c r="BF38" s="19"/>
      <c r="BG38" s="19"/>
      <c r="BH38" s="19"/>
      <c r="BI38" s="23">
        <v>0.86</v>
      </c>
      <c r="BJ38" s="19">
        <v>66</v>
      </c>
      <c r="BK38" s="19">
        <f t="shared" si="23"/>
        <v>34</v>
      </c>
      <c r="BL38" s="24">
        <f t="shared" si="5"/>
        <v>1.9411764705882353</v>
      </c>
      <c r="BM38" s="25">
        <v>1.74</v>
      </c>
      <c r="BN38" s="22">
        <f t="shared" si="6"/>
        <v>6.3503649635036501</v>
      </c>
      <c r="BO38" s="2" t="s">
        <v>305</v>
      </c>
      <c r="BP38" s="19">
        <v>31.5</v>
      </c>
      <c r="BQ38" s="23">
        <v>34.799999999999997</v>
      </c>
      <c r="BS38" s="22">
        <f t="shared" si="7"/>
        <v>67</v>
      </c>
      <c r="BT38" s="37">
        <v>86.9</v>
      </c>
      <c r="BU38" s="37">
        <v>15520</v>
      </c>
      <c r="BV38" s="22">
        <f t="shared" si="8"/>
        <v>13.099999999999994</v>
      </c>
      <c r="BW38" s="22">
        <f t="shared" si="9"/>
        <v>61.016400000000004</v>
      </c>
      <c r="BX38" s="28">
        <v>44</v>
      </c>
      <c r="BY38" s="13">
        <f t="shared" si="10"/>
        <v>26.928000000000001</v>
      </c>
      <c r="BZ38" s="37">
        <v>23</v>
      </c>
      <c r="CA38" s="13">
        <f t="shared" si="11"/>
        <v>14.076000000000001</v>
      </c>
      <c r="CB38" s="37">
        <v>32.700000000000003</v>
      </c>
      <c r="CC38" s="13">
        <f t="shared" si="12"/>
        <v>20.012400000000003</v>
      </c>
      <c r="CD38" s="13">
        <v>1.88</v>
      </c>
      <c r="CE38" s="54">
        <v>99.3</v>
      </c>
      <c r="CF38" s="54">
        <v>13615</v>
      </c>
      <c r="CG38" s="54">
        <v>99.1</v>
      </c>
      <c r="CH38" s="54">
        <v>8337</v>
      </c>
      <c r="CI38" s="54">
        <v>93</v>
      </c>
      <c r="CJ38" s="54">
        <v>97.2</v>
      </c>
      <c r="CK38" s="54">
        <v>8414</v>
      </c>
      <c r="CL38" s="19">
        <f t="shared" si="13"/>
        <v>1.9130434782608696</v>
      </c>
      <c r="CN38" s="84"/>
      <c r="CZ38" s="46"/>
      <c r="DB38" s="56" t="s">
        <v>310</v>
      </c>
      <c r="DC38" s="67"/>
      <c r="DD38" s="74" t="s">
        <v>422</v>
      </c>
      <c r="DE38" s="84"/>
      <c r="DF38" s="84"/>
      <c r="DG38" s="84"/>
      <c r="DH38" s="84"/>
      <c r="DI38" s="3" t="s">
        <v>307</v>
      </c>
      <c r="DJ38" s="62" t="s">
        <v>329</v>
      </c>
      <c r="DK38" s="30">
        <v>2</v>
      </c>
      <c r="DL38" s="179" t="s">
        <v>311</v>
      </c>
      <c r="DM38" s="179" t="s">
        <v>341</v>
      </c>
      <c r="DN38" s="66"/>
      <c r="DO38" s="66"/>
      <c r="DP38" s="66"/>
      <c r="DQ38" s="66"/>
      <c r="DR38" s="319" t="s">
        <v>304</v>
      </c>
      <c r="DS38" s="319" t="s">
        <v>304</v>
      </c>
      <c r="DT38" s="319">
        <v>604</v>
      </c>
      <c r="DU38" s="319">
        <v>6.6</v>
      </c>
      <c r="DV38" s="319">
        <v>93.4</v>
      </c>
      <c r="DW38" s="319" t="s">
        <v>304</v>
      </c>
      <c r="DX38" s="319" t="s">
        <v>304</v>
      </c>
      <c r="DY38" s="319" t="s">
        <v>304</v>
      </c>
      <c r="DZ38" s="319" t="s">
        <v>304</v>
      </c>
      <c r="EA38" s="6">
        <v>0</v>
      </c>
      <c r="EB38" s="260" t="s">
        <v>379</v>
      </c>
      <c r="EC38" s="105"/>
      <c r="ED38" s="105"/>
      <c r="EE38" s="105"/>
      <c r="EF38" s="239">
        <v>70</v>
      </c>
      <c r="EG38" s="105"/>
      <c r="EH38" s="239" t="s">
        <v>544</v>
      </c>
      <c r="EI38" s="239" t="s">
        <v>544</v>
      </c>
      <c r="EJ38" s="240" t="s">
        <v>544</v>
      </c>
      <c r="EK38" s="105">
        <v>3</v>
      </c>
      <c r="EL38" s="332" t="s">
        <v>882</v>
      </c>
      <c r="EM38" s="179">
        <v>4</v>
      </c>
      <c r="EN38" s="179" t="s">
        <v>588</v>
      </c>
      <c r="EO38" s="179">
        <v>3</v>
      </c>
      <c r="EP38" s="241">
        <v>0</v>
      </c>
      <c r="EQ38" s="242">
        <v>0</v>
      </c>
      <c r="ER38" s="243">
        <v>13093</v>
      </c>
      <c r="ES38" s="244">
        <v>75</v>
      </c>
      <c r="ET38" s="245">
        <v>8089</v>
      </c>
      <c r="EU38" s="245">
        <v>4000</v>
      </c>
      <c r="EV38" s="245">
        <v>40560</v>
      </c>
      <c r="EW38" s="245">
        <v>4570</v>
      </c>
      <c r="EX38" s="246">
        <f t="shared" si="14"/>
        <v>617.86400000000003</v>
      </c>
      <c r="EY38" s="247">
        <f t="shared" si="15"/>
        <v>7414.3680000000004</v>
      </c>
      <c r="EZ38" s="254"/>
      <c r="FA38" s="254"/>
      <c r="FB38" s="254"/>
      <c r="FC38" s="254"/>
      <c r="FD38" s="263"/>
      <c r="FE38" s="263"/>
      <c r="FF38" s="263"/>
      <c r="FG38" s="250"/>
      <c r="FH38" s="264"/>
      <c r="FI38" s="251"/>
      <c r="FJ38" s="252"/>
      <c r="FK38" s="265"/>
      <c r="FL38" s="254"/>
      <c r="FM38" s="255"/>
      <c r="FN38" s="256">
        <f t="shared" si="16"/>
        <v>0.66400000000000003</v>
      </c>
      <c r="FO38" s="254"/>
      <c r="FP38" s="257">
        <f t="shared" si="17"/>
        <v>56.496476696748672</v>
      </c>
      <c r="FQ38" s="258">
        <f t="shared" si="18"/>
        <v>0.61786400000000008</v>
      </c>
      <c r="FR38" s="254"/>
      <c r="FS38" s="259" t="s">
        <v>617</v>
      </c>
      <c r="FT38" s="259" t="s">
        <v>304</v>
      </c>
      <c r="FU38" s="259" t="s">
        <v>630</v>
      </c>
      <c r="FV38" s="178">
        <v>0</v>
      </c>
      <c r="FW38" s="260" t="s">
        <v>544</v>
      </c>
      <c r="FX38" s="178">
        <v>1</v>
      </c>
      <c r="FY38" s="328" t="s">
        <v>551</v>
      </c>
      <c r="FZ38" s="178">
        <v>0</v>
      </c>
      <c r="GA38" s="277">
        <v>0</v>
      </c>
      <c r="GB38" s="277">
        <v>0</v>
      </c>
      <c r="GC38" s="277">
        <v>1</v>
      </c>
      <c r="GD38" s="278" t="s">
        <v>633</v>
      </c>
      <c r="GE38" s="262" t="s">
        <v>549</v>
      </c>
      <c r="GF38" s="259" t="s">
        <v>552</v>
      </c>
      <c r="GG38" s="60" t="s">
        <v>744</v>
      </c>
      <c r="GH38" s="188"/>
      <c r="GI38" s="194" t="s">
        <v>676</v>
      </c>
      <c r="GJ38" s="28">
        <v>2</v>
      </c>
      <c r="GK38" s="238">
        <v>0</v>
      </c>
      <c r="GL38" s="238">
        <v>0</v>
      </c>
      <c r="GM38" s="238">
        <v>2015.67</v>
      </c>
      <c r="GN38" s="238">
        <v>0</v>
      </c>
      <c r="GO38" s="238">
        <v>0</v>
      </c>
      <c r="GP38" s="238">
        <v>0</v>
      </c>
      <c r="GQ38" s="238">
        <v>5617.7</v>
      </c>
      <c r="GR38" s="238">
        <v>0</v>
      </c>
      <c r="GS38" s="238">
        <v>646.1</v>
      </c>
      <c r="GT38" s="238">
        <v>113.21</v>
      </c>
      <c r="GU38" s="238">
        <v>0</v>
      </c>
      <c r="GV38" s="238">
        <v>0</v>
      </c>
      <c r="GW38" s="238">
        <v>250.93</v>
      </c>
    </row>
    <row r="39" spans="1:225" ht="15.6" customHeight="1">
      <c r="A39" s="2">
        <v>182</v>
      </c>
      <c r="B39" s="2">
        <f>COUNTIFS($D$3:D39,D39,$F$3:F39,F39)</f>
        <v>1</v>
      </c>
      <c r="C39" s="47">
        <v>13110</v>
      </c>
      <c r="D39" s="70" t="s">
        <v>511</v>
      </c>
      <c r="E39" s="30" t="s">
        <v>327</v>
      </c>
      <c r="F39" s="6">
        <v>6609081358</v>
      </c>
      <c r="G39" s="3">
        <f t="shared" si="24"/>
        <v>54</v>
      </c>
      <c r="H39" s="6" t="s">
        <v>512</v>
      </c>
      <c r="I39" s="72" t="s">
        <v>362</v>
      </c>
      <c r="J39" s="51" t="s">
        <v>323</v>
      </c>
      <c r="K39" s="6" t="s">
        <v>303</v>
      </c>
      <c r="L39" s="3">
        <v>24</v>
      </c>
      <c r="M39" s="6" t="s">
        <v>366</v>
      </c>
      <c r="N39" s="108" t="s">
        <v>304</v>
      </c>
      <c r="O39" s="3"/>
      <c r="P39" s="3" t="s">
        <v>495</v>
      </c>
      <c r="Q39" s="52"/>
      <c r="R39" s="52"/>
      <c r="S39" s="6"/>
      <c r="T39" s="77" t="s">
        <v>401</v>
      </c>
      <c r="U39" s="77"/>
      <c r="V39" s="80" t="s">
        <v>446</v>
      </c>
      <c r="W39" s="88"/>
      <c r="X39" s="80"/>
      <c r="Y39" s="207"/>
      <c r="Z39" s="86"/>
      <c r="AA39" s="26" t="s">
        <v>382</v>
      </c>
      <c r="AC39" s="91">
        <v>152</v>
      </c>
      <c r="AD39" s="91">
        <v>3600</v>
      </c>
      <c r="AE39" s="92"/>
      <c r="AF39" s="92"/>
      <c r="AG39" s="92" t="s">
        <v>324</v>
      </c>
      <c r="AH39" s="34">
        <v>250</v>
      </c>
      <c r="AI39"/>
      <c r="AJ39"/>
      <c r="AM39"/>
      <c r="AO39" s="48">
        <v>21.3</v>
      </c>
      <c r="AP39" s="14">
        <v>45.8</v>
      </c>
      <c r="AQ39" s="43">
        <v>30.5</v>
      </c>
      <c r="AR39" s="15">
        <f t="shared" si="1"/>
        <v>97.6</v>
      </c>
      <c r="AS39" s="16">
        <f t="shared" si="2"/>
        <v>0.46506550218340614</v>
      </c>
      <c r="AT39" s="17">
        <f t="shared" si="3"/>
        <v>14.184497816593888</v>
      </c>
      <c r="AU39" s="18">
        <f t="shared" si="4"/>
        <v>0.27916120576671039</v>
      </c>
      <c r="AV39" s="19">
        <f t="shared" si="19"/>
        <v>20.204000000000001</v>
      </c>
      <c r="AW39" s="19">
        <f t="shared" si="22"/>
        <v>94.854460093896719</v>
      </c>
      <c r="AX39" s="20">
        <v>0.17</v>
      </c>
      <c r="AY39" s="19">
        <f t="shared" si="21"/>
        <v>0.7981220657276995</v>
      </c>
      <c r="AZ39" s="2" t="s">
        <v>305</v>
      </c>
      <c r="BA39" s="64">
        <v>7.4</v>
      </c>
      <c r="BB39" s="26" t="s">
        <v>305</v>
      </c>
      <c r="BC39" s="22">
        <v>0.49</v>
      </c>
      <c r="BD39" s="22"/>
      <c r="BE39" s="19"/>
      <c r="BF39" s="19"/>
      <c r="BG39" s="19"/>
      <c r="BH39" s="19"/>
      <c r="BI39" s="23">
        <v>1.08</v>
      </c>
      <c r="BJ39" s="19">
        <v>29</v>
      </c>
      <c r="BK39" s="2">
        <f t="shared" si="23"/>
        <v>71</v>
      </c>
      <c r="BL39" s="44">
        <f t="shared" si="5"/>
        <v>0.40845070422535212</v>
      </c>
      <c r="BM39" s="25">
        <v>0.16</v>
      </c>
      <c r="BN39" s="22">
        <f t="shared" si="6"/>
        <v>0.75117370892018775</v>
      </c>
      <c r="BO39" s="2" t="s">
        <v>305</v>
      </c>
      <c r="BP39" s="19">
        <v>48.4</v>
      </c>
      <c r="BQ39" s="23">
        <v>51.5</v>
      </c>
      <c r="BS39" s="22">
        <f t="shared" si="7"/>
        <v>47.099999999999994</v>
      </c>
      <c r="BT39" s="37">
        <v>93.6</v>
      </c>
      <c r="BU39" s="37">
        <v>11238</v>
      </c>
      <c r="BV39" s="22">
        <f t="shared" si="8"/>
        <v>6.4000000000000057</v>
      </c>
      <c r="BW39" s="22">
        <f t="shared" si="9"/>
        <v>45.433599999999998</v>
      </c>
      <c r="BX39" s="28">
        <v>21.9</v>
      </c>
      <c r="BY39" s="13">
        <f t="shared" si="10"/>
        <v>10.030199999999999</v>
      </c>
      <c r="BZ39" s="37">
        <v>25.2</v>
      </c>
      <c r="CA39" s="13">
        <f t="shared" si="11"/>
        <v>11.541599999999999</v>
      </c>
      <c r="CB39" s="37">
        <v>52.1</v>
      </c>
      <c r="CC39" s="13">
        <f t="shared" si="12"/>
        <v>23.861799999999999</v>
      </c>
      <c r="CD39" s="13">
        <v>0.5</v>
      </c>
      <c r="CE39" s="54">
        <v>98.3</v>
      </c>
      <c r="CF39" s="54">
        <v>4952</v>
      </c>
      <c r="CG39" s="54">
        <v>98.3</v>
      </c>
      <c r="CH39" s="54">
        <v>7116</v>
      </c>
      <c r="CI39" s="54">
        <v>52.1</v>
      </c>
      <c r="CJ39" s="54">
        <v>93.5</v>
      </c>
      <c r="CK39" s="54">
        <v>11238</v>
      </c>
      <c r="CL39" s="19">
        <f t="shared" si="13"/>
        <v>0.86904761904761907</v>
      </c>
      <c r="CZ39" s="46"/>
      <c r="DB39" s="56" t="s">
        <v>343</v>
      </c>
      <c r="DC39" s="67"/>
      <c r="DD39" s="74" t="s">
        <v>513</v>
      </c>
      <c r="DE39" s="84"/>
      <c r="DF39" s="84"/>
      <c r="DG39" s="84"/>
      <c r="DH39" s="84"/>
      <c r="DI39" s="3" t="s">
        <v>307</v>
      </c>
      <c r="DJ39" s="61" t="s">
        <v>324</v>
      </c>
      <c r="DK39" s="30">
        <v>2</v>
      </c>
      <c r="DL39" s="179" t="s">
        <v>311</v>
      </c>
      <c r="DM39" s="179" t="s">
        <v>309</v>
      </c>
      <c r="DN39" s="66"/>
      <c r="DO39" s="66"/>
      <c r="DP39" s="66"/>
      <c r="DQ39" s="66"/>
      <c r="DR39" s="319" t="s">
        <v>304</v>
      </c>
      <c r="DS39" s="319" t="s">
        <v>304</v>
      </c>
      <c r="DT39" s="319">
        <v>121</v>
      </c>
      <c r="DU39" s="319">
        <v>10.7</v>
      </c>
      <c r="DV39" s="319">
        <v>89.3</v>
      </c>
      <c r="DW39" s="319" t="s">
        <v>304</v>
      </c>
      <c r="DX39" s="319" t="s">
        <v>304</v>
      </c>
      <c r="DY39" s="319" t="s">
        <v>304</v>
      </c>
      <c r="DZ39" s="319" t="s">
        <v>304</v>
      </c>
      <c r="EA39" s="6">
        <v>0</v>
      </c>
      <c r="EB39" s="260" t="s">
        <v>379</v>
      </c>
      <c r="EC39" s="105"/>
      <c r="ED39" s="105"/>
      <c r="EE39" s="105"/>
      <c r="EF39" s="239">
        <v>35</v>
      </c>
      <c r="EG39" s="105"/>
      <c r="EH39" s="239">
        <v>193</v>
      </c>
      <c r="EI39" s="239">
        <v>103</v>
      </c>
      <c r="EJ39" s="240">
        <f t="shared" ref="EJ39:EJ57" si="25">EI39/(EH39*EH39*0.01*0.01)</f>
        <v>27.651749040242688</v>
      </c>
      <c r="EK39" s="105">
        <v>1</v>
      </c>
      <c r="EL39" s="332" t="s">
        <v>891</v>
      </c>
      <c r="EM39" s="179">
        <v>2</v>
      </c>
      <c r="EN39" s="179" t="s">
        <v>540</v>
      </c>
      <c r="EO39" s="179">
        <v>1</v>
      </c>
      <c r="EP39" s="241">
        <v>0</v>
      </c>
      <c r="EQ39" s="242">
        <v>0</v>
      </c>
      <c r="ER39" s="243">
        <v>13110</v>
      </c>
      <c r="ES39" s="244">
        <v>75</v>
      </c>
      <c r="ET39" s="245">
        <v>35073</v>
      </c>
      <c r="EU39" s="245">
        <v>8000</v>
      </c>
      <c r="EV39" s="245">
        <v>40560</v>
      </c>
      <c r="EW39" s="245">
        <v>2442</v>
      </c>
      <c r="EX39" s="246">
        <f t="shared" si="14"/>
        <v>165.07920000000001</v>
      </c>
      <c r="EY39" s="247">
        <f t="shared" si="15"/>
        <v>3961.9008000000003</v>
      </c>
      <c r="EZ39" s="248"/>
      <c r="FA39" s="248"/>
      <c r="FB39" s="248"/>
      <c r="FC39" s="248"/>
      <c r="FD39" s="249"/>
      <c r="FE39" s="249"/>
      <c r="FF39" s="249"/>
      <c r="FG39" s="250"/>
      <c r="FH39" s="251"/>
      <c r="FI39" s="251"/>
      <c r="FJ39" s="252"/>
      <c r="FK39" s="253"/>
      <c r="FL39" s="254"/>
      <c r="FM39" s="255"/>
      <c r="FN39" s="256">
        <f t="shared" si="16"/>
        <v>0.152</v>
      </c>
      <c r="FO39" s="254"/>
      <c r="FP39" s="257">
        <f t="shared" si="17"/>
        <v>6.9626208194337522</v>
      </c>
      <c r="FQ39" s="258">
        <f t="shared" si="18"/>
        <v>0.16507920000000001</v>
      </c>
      <c r="FR39" s="254"/>
      <c r="FS39" s="259" t="s">
        <v>304</v>
      </c>
      <c r="FT39" s="259" t="s">
        <v>563</v>
      </c>
      <c r="FU39" s="259" t="s">
        <v>549</v>
      </c>
      <c r="FV39" s="178">
        <v>0</v>
      </c>
      <c r="FW39" s="260" t="s">
        <v>544</v>
      </c>
      <c r="FX39" s="178">
        <v>1</v>
      </c>
      <c r="FY39" s="328" t="s">
        <v>548</v>
      </c>
      <c r="FZ39" s="178">
        <v>0</v>
      </c>
      <c r="GA39" s="277">
        <v>0</v>
      </c>
      <c r="GB39" s="277">
        <v>0</v>
      </c>
      <c r="GC39" s="277">
        <v>1</v>
      </c>
      <c r="GD39" s="278" t="s">
        <v>623</v>
      </c>
      <c r="GE39" s="262" t="s">
        <v>549</v>
      </c>
      <c r="GF39" s="259" t="s">
        <v>624</v>
      </c>
      <c r="GG39" s="60" t="s">
        <v>744</v>
      </c>
      <c r="GH39" s="188"/>
      <c r="GI39" s="211" t="s">
        <v>684</v>
      </c>
      <c r="GJ39" s="28">
        <v>5</v>
      </c>
      <c r="GK39" s="238">
        <v>0</v>
      </c>
      <c r="GL39" s="238">
        <v>0</v>
      </c>
      <c r="GM39" s="238">
        <v>1246.25</v>
      </c>
      <c r="GN39" s="238">
        <v>0</v>
      </c>
      <c r="GO39" s="238">
        <v>0</v>
      </c>
      <c r="GP39" s="238">
        <v>0</v>
      </c>
      <c r="GQ39" s="238">
        <v>0</v>
      </c>
      <c r="GR39" s="238">
        <v>0</v>
      </c>
      <c r="GS39" s="238">
        <v>0</v>
      </c>
      <c r="GT39" s="238">
        <v>0</v>
      </c>
      <c r="GU39" s="238">
        <v>0</v>
      </c>
      <c r="GV39" s="238">
        <v>0</v>
      </c>
      <c r="GW39" s="238">
        <v>148.15</v>
      </c>
    </row>
    <row r="40" spans="1:225" ht="15.6" customHeight="1">
      <c r="A40" s="2">
        <v>183</v>
      </c>
      <c r="B40" s="2">
        <f>COUNTIFS($D$3:D40,D40,$F$3:F40,F40)</f>
        <v>1</v>
      </c>
      <c r="C40" s="47">
        <v>13129</v>
      </c>
      <c r="D40" s="182" t="s">
        <v>514</v>
      </c>
      <c r="E40" s="6" t="s">
        <v>356</v>
      </c>
      <c r="F40" s="183">
        <v>5651271890</v>
      </c>
      <c r="G40" s="3">
        <f t="shared" si="24"/>
        <v>64</v>
      </c>
      <c r="H40" s="6" t="s">
        <v>515</v>
      </c>
      <c r="I40" s="72" t="s">
        <v>347</v>
      </c>
      <c r="J40" s="180" t="s">
        <v>323</v>
      </c>
      <c r="K40" s="6" t="s">
        <v>303</v>
      </c>
      <c r="L40" s="3">
        <v>13</v>
      </c>
      <c r="M40" s="6" t="s">
        <v>354</v>
      </c>
      <c r="N40" s="6" t="s">
        <v>304</v>
      </c>
      <c r="O40" s="3"/>
      <c r="P40" s="3" t="s">
        <v>495</v>
      </c>
      <c r="Q40" s="52"/>
      <c r="R40" s="52"/>
      <c r="S40" s="6"/>
      <c r="T40" s="77" t="s">
        <v>401</v>
      </c>
      <c r="U40" s="77"/>
      <c r="V40" s="80" t="s">
        <v>446</v>
      </c>
      <c r="W40" s="88"/>
      <c r="X40" s="80"/>
      <c r="Y40" s="207"/>
      <c r="Z40" s="86"/>
      <c r="AA40" s="26" t="s">
        <v>382</v>
      </c>
      <c r="AB40" s="84"/>
      <c r="AC40" s="91">
        <v>135</v>
      </c>
      <c r="AD40" s="91">
        <v>1700</v>
      </c>
      <c r="AE40" s="92"/>
      <c r="AF40" s="92"/>
      <c r="AG40" s="92" t="s">
        <v>329</v>
      </c>
      <c r="AH40" s="91">
        <v>150</v>
      </c>
      <c r="AI40"/>
      <c r="AJ40"/>
      <c r="AM40"/>
      <c r="AO40" s="94">
        <v>27.2</v>
      </c>
      <c r="AP40" s="14">
        <v>63.9</v>
      </c>
      <c r="AQ40" s="43">
        <v>7.6</v>
      </c>
      <c r="AR40" s="176">
        <f t="shared" si="1"/>
        <v>98.699999999999989</v>
      </c>
      <c r="AS40" s="16">
        <f t="shared" si="2"/>
        <v>0.42566510172143973</v>
      </c>
      <c r="AT40" s="17">
        <f t="shared" si="3"/>
        <v>3.235054773082942</v>
      </c>
      <c r="AU40" s="18">
        <f t="shared" si="4"/>
        <v>0.38041958041958041</v>
      </c>
      <c r="AV40" s="19">
        <f t="shared" si="19"/>
        <v>24.805999999999997</v>
      </c>
      <c r="AW40" s="19">
        <f t="shared" si="22"/>
        <v>91.19852941176471</v>
      </c>
      <c r="AX40" s="20">
        <v>1.02</v>
      </c>
      <c r="AY40" s="19">
        <f t="shared" si="21"/>
        <v>3.75</v>
      </c>
      <c r="AZ40" s="2" t="s">
        <v>305</v>
      </c>
      <c r="BA40" s="64">
        <v>29.7</v>
      </c>
      <c r="BB40" s="26" t="s">
        <v>305</v>
      </c>
      <c r="BC40" s="22">
        <v>0.04</v>
      </c>
      <c r="BD40" s="22"/>
      <c r="BE40" s="19"/>
      <c r="BF40" s="19"/>
      <c r="BG40" s="19"/>
      <c r="BH40" s="28">
        <v>274</v>
      </c>
      <c r="BI40" s="23">
        <v>2.2799999999999998</v>
      </c>
      <c r="BJ40" s="19">
        <v>36.4</v>
      </c>
      <c r="BK40" s="2">
        <v>63.6</v>
      </c>
      <c r="BL40" s="24">
        <f t="shared" si="5"/>
        <v>0.57232704402515722</v>
      </c>
      <c r="BM40" s="181">
        <v>0.49</v>
      </c>
      <c r="BN40" s="97">
        <f t="shared" si="6"/>
        <v>1.8014705882352942</v>
      </c>
      <c r="BO40" s="2" t="s">
        <v>305</v>
      </c>
      <c r="BP40" s="19">
        <v>32.6</v>
      </c>
      <c r="BQ40" s="23">
        <v>39</v>
      </c>
      <c r="BR40" s="28">
        <v>41032</v>
      </c>
      <c r="BS40" s="22">
        <f t="shared" si="7"/>
        <v>55.7</v>
      </c>
      <c r="BT40" s="37">
        <v>89.8</v>
      </c>
      <c r="BU40" s="37">
        <v>10256</v>
      </c>
      <c r="BV40" s="22">
        <f t="shared" si="8"/>
        <v>10.200000000000003</v>
      </c>
      <c r="BW40" s="97">
        <f t="shared" si="9"/>
        <v>63.324899999999992</v>
      </c>
      <c r="BX40" s="28">
        <v>35.9</v>
      </c>
      <c r="BY40" s="13">
        <f t="shared" si="10"/>
        <v>22.940099999999997</v>
      </c>
      <c r="BZ40" s="37">
        <v>19.8</v>
      </c>
      <c r="CA40" s="13">
        <f t="shared" si="11"/>
        <v>12.652200000000001</v>
      </c>
      <c r="CB40" s="37">
        <v>43.4</v>
      </c>
      <c r="CC40" s="13">
        <f t="shared" si="12"/>
        <v>27.732599999999998</v>
      </c>
      <c r="CD40" s="177">
        <v>0.83</v>
      </c>
      <c r="CE40" s="54">
        <v>98.9</v>
      </c>
      <c r="CF40" s="54">
        <v>7269</v>
      </c>
      <c r="CG40" s="54">
        <v>93.5</v>
      </c>
      <c r="CH40" s="54">
        <v>4848</v>
      </c>
      <c r="CI40" s="54">
        <v>75.3</v>
      </c>
      <c r="CJ40" s="54">
        <v>87.5</v>
      </c>
      <c r="CK40" s="54">
        <v>4575</v>
      </c>
      <c r="CL40" s="96">
        <f t="shared" si="13"/>
        <v>1.8131313131313129</v>
      </c>
      <c r="CN40" s="84"/>
      <c r="CZ40" s="46"/>
      <c r="DB40" s="56" t="s">
        <v>130</v>
      </c>
      <c r="DC40" s="67"/>
      <c r="DD40" s="74" t="s">
        <v>422</v>
      </c>
      <c r="DE40" s="84"/>
      <c r="DF40" s="84"/>
      <c r="DG40" s="84"/>
      <c r="DH40" s="84"/>
      <c r="DI40" s="178" t="s">
        <v>308</v>
      </c>
      <c r="DJ40" s="62" t="s">
        <v>329</v>
      </c>
      <c r="DK40" s="179">
        <v>2</v>
      </c>
      <c r="DL40" s="179" t="s">
        <v>311</v>
      </c>
      <c r="DM40" s="179" t="s">
        <v>311</v>
      </c>
      <c r="DN40" s="66"/>
      <c r="DO40" s="66"/>
      <c r="DP40" s="66"/>
      <c r="DQ40" s="66"/>
      <c r="DR40" s="319" t="s">
        <v>304</v>
      </c>
      <c r="DS40" s="319" t="s">
        <v>304</v>
      </c>
      <c r="DT40" s="319">
        <v>148</v>
      </c>
      <c r="DU40" s="319">
        <v>13.5</v>
      </c>
      <c r="DV40" s="319">
        <v>86.5</v>
      </c>
      <c r="DW40" s="319" t="s">
        <v>304</v>
      </c>
      <c r="DX40" s="319" t="s">
        <v>304</v>
      </c>
      <c r="DY40" s="319" t="s">
        <v>304</v>
      </c>
      <c r="DZ40" s="319" t="s">
        <v>304</v>
      </c>
      <c r="EA40" s="6">
        <v>0</v>
      </c>
      <c r="EB40" s="260" t="s">
        <v>379</v>
      </c>
      <c r="EC40" s="105"/>
      <c r="ED40" s="105"/>
      <c r="EE40" s="105"/>
      <c r="EF40" s="239">
        <v>15</v>
      </c>
      <c r="EG40" s="105"/>
      <c r="EH40" s="239">
        <v>167</v>
      </c>
      <c r="EI40" s="239">
        <v>63</v>
      </c>
      <c r="EJ40" s="240">
        <f t="shared" si="25"/>
        <v>22.589551436050055</v>
      </c>
      <c r="EK40" s="105">
        <v>1</v>
      </c>
      <c r="EL40" s="105" t="s">
        <v>836</v>
      </c>
      <c r="EM40" s="179">
        <v>2</v>
      </c>
      <c r="EN40" s="179" t="s">
        <v>540</v>
      </c>
      <c r="EO40" s="179">
        <v>1</v>
      </c>
      <c r="EP40" s="241">
        <v>0</v>
      </c>
      <c r="EQ40" s="242">
        <v>0</v>
      </c>
      <c r="ER40" s="243">
        <v>13129</v>
      </c>
      <c r="ES40" s="244">
        <v>75</v>
      </c>
      <c r="ET40" s="245">
        <v>23792</v>
      </c>
      <c r="EU40" s="245">
        <v>8000</v>
      </c>
      <c r="EV40" s="245">
        <v>40560</v>
      </c>
      <c r="EW40" s="245">
        <v>2101</v>
      </c>
      <c r="EX40" s="246">
        <f t="shared" si="14"/>
        <v>142.02760000000001</v>
      </c>
      <c r="EY40" s="247">
        <f t="shared" si="15"/>
        <v>1846.3588</v>
      </c>
      <c r="EZ40" s="248"/>
      <c r="FA40" s="248"/>
      <c r="FB40" s="248"/>
      <c r="FC40" s="248"/>
      <c r="FD40" s="249"/>
      <c r="FE40" s="249"/>
      <c r="FF40" s="249"/>
      <c r="FG40" s="250"/>
      <c r="FH40" s="270"/>
      <c r="FI40" s="251"/>
      <c r="FJ40" s="252"/>
      <c r="FK40" s="253"/>
      <c r="FL40" s="254"/>
      <c r="FM40" s="255"/>
      <c r="FN40" s="256">
        <f t="shared" si="16"/>
        <v>0.13500000000000001</v>
      </c>
      <c r="FO40" s="254"/>
      <c r="FP40" s="257">
        <f t="shared" si="17"/>
        <v>8.8306993947545394</v>
      </c>
      <c r="FQ40" s="258">
        <f t="shared" si="18"/>
        <v>0.1420276</v>
      </c>
      <c r="FR40" s="254"/>
      <c r="FS40" s="262" t="s">
        <v>580</v>
      </c>
      <c r="FT40" s="262" t="s">
        <v>304</v>
      </c>
      <c r="FU40" s="259" t="s">
        <v>872</v>
      </c>
      <c r="FV40" s="178">
        <v>0</v>
      </c>
      <c r="FW40" s="266" t="s">
        <v>544</v>
      </c>
      <c r="FX40" s="178">
        <v>1</v>
      </c>
      <c r="FY40" s="329" t="s">
        <v>551</v>
      </c>
      <c r="FZ40" s="178">
        <v>0</v>
      </c>
      <c r="GA40" s="277">
        <v>0</v>
      </c>
      <c r="GB40" s="277">
        <v>0</v>
      </c>
      <c r="GC40" s="277">
        <v>1</v>
      </c>
      <c r="GD40" s="283" t="s">
        <v>581</v>
      </c>
      <c r="GE40" s="262" t="s">
        <v>549</v>
      </c>
      <c r="GF40" s="262" t="s">
        <v>567</v>
      </c>
      <c r="GG40" s="60" t="s">
        <v>744</v>
      </c>
      <c r="GH40" s="188"/>
      <c r="GI40" s="194" t="s">
        <v>676</v>
      </c>
      <c r="GJ40" s="28">
        <v>2</v>
      </c>
      <c r="GK40" s="238">
        <v>0</v>
      </c>
      <c r="GL40" s="238">
        <v>0</v>
      </c>
      <c r="GM40" s="238">
        <v>447.12</v>
      </c>
      <c r="GN40" s="238">
        <v>0</v>
      </c>
      <c r="GO40" s="238">
        <v>0</v>
      </c>
      <c r="GP40" s="238">
        <v>0</v>
      </c>
      <c r="GQ40" s="238">
        <v>0</v>
      </c>
      <c r="GR40" s="238">
        <v>0</v>
      </c>
      <c r="GS40" s="238">
        <v>0</v>
      </c>
      <c r="GT40" s="238">
        <v>0</v>
      </c>
      <c r="GU40" s="238">
        <v>0</v>
      </c>
      <c r="GV40" s="238">
        <v>0</v>
      </c>
      <c r="GW40" s="238">
        <v>178.51</v>
      </c>
    </row>
    <row r="41" spans="1:225" ht="15.6" customHeight="1">
      <c r="A41" s="2">
        <v>185</v>
      </c>
      <c r="B41" s="2">
        <f>COUNTIFS($D$3:D41,D41,$F$3:F41,F41)</f>
        <v>1</v>
      </c>
      <c r="C41" s="47">
        <v>13143</v>
      </c>
      <c r="D41" s="182" t="s">
        <v>516</v>
      </c>
      <c r="E41" s="6" t="s">
        <v>370</v>
      </c>
      <c r="F41" s="183">
        <v>5708061953</v>
      </c>
      <c r="G41" s="3">
        <f t="shared" si="24"/>
        <v>63</v>
      </c>
      <c r="H41" s="6" t="s">
        <v>517</v>
      </c>
      <c r="I41" s="72" t="s">
        <v>518</v>
      </c>
      <c r="J41" s="180" t="s">
        <v>323</v>
      </c>
      <c r="K41" s="6" t="s">
        <v>303</v>
      </c>
      <c r="L41" s="3">
        <v>13</v>
      </c>
      <c r="M41" s="6">
        <v>1</v>
      </c>
      <c r="N41" s="108" t="s">
        <v>304</v>
      </c>
      <c r="O41" s="3"/>
      <c r="P41" s="3" t="s">
        <v>495</v>
      </c>
      <c r="Q41" s="52"/>
      <c r="R41" s="52"/>
      <c r="S41" s="6"/>
      <c r="T41" s="77" t="s">
        <v>401</v>
      </c>
      <c r="U41" s="77"/>
      <c r="V41" s="80" t="s">
        <v>446</v>
      </c>
      <c r="W41" s="88"/>
      <c r="X41" s="80"/>
      <c r="Y41" s="207"/>
      <c r="Z41" s="86"/>
      <c r="AA41" s="26" t="s">
        <v>382</v>
      </c>
      <c r="AC41" s="91">
        <v>178</v>
      </c>
      <c r="AD41" s="91">
        <v>2300</v>
      </c>
      <c r="AE41" s="92"/>
      <c r="AF41" s="92"/>
      <c r="AG41" s="92" t="s">
        <v>329</v>
      </c>
      <c r="AH41" s="34">
        <v>150</v>
      </c>
      <c r="AI41"/>
      <c r="AJ41"/>
      <c r="AM41"/>
      <c r="AO41" s="94">
        <v>53.6</v>
      </c>
      <c r="AP41" s="14">
        <v>43.6</v>
      </c>
      <c r="AQ41" s="95">
        <v>1.5</v>
      </c>
      <c r="AR41" s="176">
        <f t="shared" si="1"/>
        <v>98.7</v>
      </c>
      <c r="AS41" s="16">
        <f t="shared" si="2"/>
        <v>1.2293577981651376</v>
      </c>
      <c r="AT41" s="17">
        <f t="shared" si="3"/>
        <v>1.8440366972477062</v>
      </c>
      <c r="AU41" s="18">
        <f t="shared" si="4"/>
        <v>1.188470066518847</v>
      </c>
      <c r="AV41" s="19">
        <f t="shared" si="19"/>
        <v>46.798000000000002</v>
      </c>
      <c r="AW41" s="19">
        <f t="shared" si="22"/>
        <v>87.309701492537314</v>
      </c>
      <c r="AX41" s="20">
        <v>5.35</v>
      </c>
      <c r="AY41" s="19">
        <f t="shared" si="21"/>
        <v>9.9813432835820901</v>
      </c>
      <c r="AZ41" s="2" t="s">
        <v>305</v>
      </c>
      <c r="BA41" s="64">
        <v>20</v>
      </c>
      <c r="BB41" s="26" t="s">
        <v>305</v>
      </c>
      <c r="BC41" s="22">
        <v>2.9000000000000001E-2</v>
      </c>
      <c r="BD41" s="22"/>
      <c r="BE41" s="19"/>
      <c r="BF41" s="19"/>
      <c r="BG41" s="19"/>
      <c r="BH41" s="28">
        <v>649</v>
      </c>
      <c r="BI41" s="23">
        <v>2.02</v>
      </c>
      <c r="BJ41" s="19">
        <v>20.100000000000001</v>
      </c>
      <c r="BK41" s="2">
        <v>79.900000000000006</v>
      </c>
      <c r="BL41" s="44">
        <f t="shared" si="5"/>
        <v>0.25156445556946183</v>
      </c>
      <c r="BM41" s="181">
        <v>0.27</v>
      </c>
      <c r="BN41" s="97">
        <f t="shared" si="6"/>
        <v>0.50373134328358204</v>
      </c>
      <c r="BO41" s="2" t="s">
        <v>305</v>
      </c>
      <c r="BP41" s="19">
        <v>43.4</v>
      </c>
      <c r="BQ41" s="23">
        <v>64.7</v>
      </c>
      <c r="BR41" s="28">
        <v>94371</v>
      </c>
      <c r="BS41" s="22">
        <f t="shared" si="7"/>
        <v>43.400000000000006</v>
      </c>
      <c r="BT41" s="37">
        <v>88</v>
      </c>
      <c r="BU41" s="37">
        <v>14692</v>
      </c>
      <c r="BV41" s="22">
        <f t="shared" si="8"/>
        <v>12</v>
      </c>
      <c r="BW41" s="97">
        <f t="shared" si="9"/>
        <v>43.382000000000005</v>
      </c>
      <c r="BX41" s="28">
        <v>16.3</v>
      </c>
      <c r="BY41" s="13">
        <f t="shared" si="10"/>
        <v>7.1068000000000007</v>
      </c>
      <c r="BZ41" s="37">
        <v>27.1</v>
      </c>
      <c r="CA41" s="13">
        <f t="shared" si="11"/>
        <v>11.815600000000002</v>
      </c>
      <c r="CB41" s="37">
        <v>56.1</v>
      </c>
      <c r="CC41" s="13">
        <f t="shared" si="12"/>
        <v>24.459600000000002</v>
      </c>
      <c r="CD41" s="177">
        <v>0.38</v>
      </c>
      <c r="CE41" s="54">
        <v>100</v>
      </c>
      <c r="CF41" s="54">
        <v>10834</v>
      </c>
      <c r="CG41" s="54">
        <v>99.9</v>
      </c>
      <c r="CH41" s="54">
        <v>8363</v>
      </c>
      <c r="CI41" s="54">
        <v>94.7</v>
      </c>
      <c r="CJ41" s="54">
        <v>97</v>
      </c>
      <c r="CK41" s="54">
        <v>5820</v>
      </c>
      <c r="CL41" s="96">
        <f t="shared" si="13"/>
        <v>0.60147601476014756</v>
      </c>
      <c r="CN41" s="84"/>
      <c r="CZ41" s="46"/>
      <c r="DB41" s="56" t="s">
        <v>312</v>
      </c>
      <c r="DC41" s="67"/>
      <c r="DD41" s="74" t="s">
        <v>664</v>
      </c>
      <c r="DE41" s="84"/>
      <c r="DF41" s="84"/>
      <c r="DG41" s="84"/>
      <c r="DH41" s="84"/>
      <c r="DI41" s="178" t="s">
        <v>307</v>
      </c>
      <c r="DJ41" s="62" t="s">
        <v>329</v>
      </c>
      <c r="DK41" s="179">
        <v>2</v>
      </c>
      <c r="DL41" s="179" t="s">
        <v>311</v>
      </c>
      <c r="DM41" s="179" t="s">
        <v>582</v>
      </c>
      <c r="DN41" s="66"/>
      <c r="DO41" s="66"/>
      <c r="DP41" s="66"/>
      <c r="DQ41" s="66"/>
      <c r="DR41" s="319" t="s">
        <v>304</v>
      </c>
      <c r="DS41" s="319" t="s">
        <v>304</v>
      </c>
      <c r="DT41" s="319">
        <v>249</v>
      </c>
      <c r="DU41" s="319">
        <v>4.4000000000000004</v>
      </c>
      <c r="DV41" s="319">
        <v>95.6</v>
      </c>
      <c r="DW41" s="319" t="s">
        <v>304</v>
      </c>
      <c r="DX41" s="319" t="s">
        <v>304</v>
      </c>
      <c r="DY41" s="319" t="s">
        <v>304</v>
      </c>
      <c r="DZ41" s="319" t="s">
        <v>304</v>
      </c>
      <c r="EA41" s="6">
        <v>0</v>
      </c>
      <c r="EB41" s="260" t="s">
        <v>379</v>
      </c>
      <c r="EC41" s="105"/>
      <c r="ED41" s="105"/>
      <c r="EE41" s="105"/>
      <c r="EF41" s="239">
        <v>30</v>
      </c>
      <c r="EG41" s="105"/>
      <c r="EH41" s="239">
        <v>183</v>
      </c>
      <c r="EI41" s="239">
        <v>87</v>
      </c>
      <c r="EJ41" s="240">
        <f t="shared" si="25"/>
        <v>25.978679566424795</v>
      </c>
      <c r="EK41" s="105">
        <v>0</v>
      </c>
      <c r="EL41" s="105" t="s">
        <v>836</v>
      </c>
      <c r="EM41" s="179">
        <v>1</v>
      </c>
      <c r="EN41" s="179" t="s">
        <v>546</v>
      </c>
      <c r="EO41" s="179">
        <v>1</v>
      </c>
      <c r="EP41" s="241">
        <v>0</v>
      </c>
      <c r="EQ41" s="179">
        <v>0</v>
      </c>
      <c r="ER41" s="243">
        <v>13143</v>
      </c>
      <c r="ES41" s="244">
        <v>75</v>
      </c>
      <c r="ET41" s="245">
        <v>15859</v>
      </c>
      <c r="EU41" s="245">
        <v>8000</v>
      </c>
      <c r="EV41" s="245">
        <v>40560</v>
      </c>
      <c r="EW41" s="245">
        <v>2846</v>
      </c>
      <c r="EX41" s="246">
        <f t="shared" si="14"/>
        <v>192.3896</v>
      </c>
      <c r="EY41" s="247">
        <f t="shared" si="15"/>
        <v>2501.0648000000001</v>
      </c>
      <c r="EZ41" s="248"/>
      <c r="FA41" s="248"/>
      <c r="FB41" s="248"/>
      <c r="FC41" s="248"/>
      <c r="FD41" s="249"/>
      <c r="FE41" s="249"/>
      <c r="FF41" s="249"/>
      <c r="FG41" s="250"/>
      <c r="FH41" s="270"/>
      <c r="FI41" s="251"/>
      <c r="FJ41" s="252"/>
      <c r="FK41" s="253"/>
      <c r="FL41" s="254"/>
      <c r="FM41" s="255"/>
      <c r="FN41" s="271">
        <f t="shared" si="16"/>
        <v>0.17799999999999999</v>
      </c>
      <c r="FO41" s="254"/>
      <c r="FP41" s="257">
        <f t="shared" si="17"/>
        <v>17.945646005422788</v>
      </c>
      <c r="FQ41" s="258">
        <f t="shared" si="18"/>
        <v>0.19238959999999999</v>
      </c>
      <c r="FR41" s="254"/>
      <c r="FS41" s="262" t="s">
        <v>558</v>
      </c>
      <c r="FT41" s="262" t="s">
        <v>304</v>
      </c>
      <c r="FU41" s="262" t="s">
        <v>630</v>
      </c>
      <c r="FV41" s="178">
        <v>0</v>
      </c>
      <c r="FW41" s="178">
        <v>3</v>
      </c>
      <c r="FX41" s="178">
        <v>1</v>
      </c>
      <c r="FY41" s="329" t="s">
        <v>583</v>
      </c>
      <c r="FZ41" s="178">
        <v>0</v>
      </c>
      <c r="GA41" s="277">
        <v>0</v>
      </c>
      <c r="GB41" s="277">
        <v>0</v>
      </c>
      <c r="GC41" s="277">
        <v>1</v>
      </c>
      <c r="GD41" s="284">
        <v>44029</v>
      </c>
      <c r="GE41" s="262" t="s">
        <v>585</v>
      </c>
      <c r="GF41" s="262" t="s">
        <v>567</v>
      </c>
      <c r="GG41" s="60" t="s">
        <v>744</v>
      </c>
      <c r="GH41" s="188"/>
      <c r="GI41" s="213" t="s">
        <v>678</v>
      </c>
      <c r="GJ41" s="28">
        <v>8</v>
      </c>
      <c r="GK41" s="238">
        <v>3.99</v>
      </c>
      <c r="GL41" s="238">
        <v>0</v>
      </c>
      <c r="GM41" s="238">
        <v>221.29</v>
      </c>
      <c r="GN41" s="238">
        <v>0</v>
      </c>
      <c r="GO41" s="238">
        <v>0</v>
      </c>
      <c r="GP41" s="238">
        <v>0</v>
      </c>
      <c r="GQ41" s="238">
        <v>0</v>
      </c>
      <c r="GR41" s="238">
        <v>0</v>
      </c>
      <c r="GS41" s="238">
        <v>0</v>
      </c>
      <c r="GT41" s="238">
        <v>0</v>
      </c>
      <c r="GU41" s="238">
        <v>0</v>
      </c>
      <c r="GV41" s="238">
        <v>0</v>
      </c>
      <c r="GW41" s="238">
        <v>251.27</v>
      </c>
    </row>
    <row r="42" spans="1:225" ht="15.6" customHeight="1">
      <c r="A42" s="2">
        <v>195</v>
      </c>
      <c r="B42" s="2">
        <f>COUNTIFS($D$3:D42,D42,$F$3:F42,F42)</f>
        <v>1</v>
      </c>
      <c r="C42" s="47">
        <v>13238</v>
      </c>
      <c r="D42" s="182" t="s">
        <v>533</v>
      </c>
      <c r="E42" s="6" t="s">
        <v>336</v>
      </c>
      <c r="F42" s="183">
        <v>8501175606</v>
      </c>
      <c r="G42" s="3">
        <f t="shared" si="24"/>
        <v>35</v>
      </c>
      <c r="H42" s="6" t="s">
        <v>536</v>
      </c>
      <c r="I42" s="72" t="s">
        <v>661</v>
      </c>
      <c r="J42" s="180" t="s">
        <v>323</v>
      </c>
      <c r="K42" s="6" t="s">
        <v>303</v>
      </c>
      <c r="L42" s="3">
        <v>7</v>
      </c>
      <c r="M42" s="6" t="s">
        <v>360</v>
      </c>
      <c r="N42" s="108" t="s">
        <v>304</v>
      </c>
      <c r="O42" s="3"/>
      <c r="P42" s="3" t="s">
        <v>662</v>
      </c>
      <c r="Q42" s="52"/>
      <c r="R42" s="52"/>
      <c r="S42" s="6"/>
      <c r="T42" s="77" t="s">
        <v>401</v>
      </c>
      <c r="U42" s="77"/>
      <c r="V42" s="80" t="s">
        <v>446</v>
      </c>
      <c r="W42" s="88"/>
      <c r="X42" s="80"/>
      <c r="Y42" s="207"/>
      <c r="Z42" s="86"/>
      <c r="AA42" s="26" t="s">
        <v>382</v>
      </c>
      <c r="AC42" s="91">
        <v>14032</v>
      </c>
      <c r="AD42" s="91">
        <v>98000</v>
      </c>
      <c r="AE42" s="92"/>
      <c r="AF42" s="92"/>
      <c r="AG42" s="92" t="s">
        <v>329</v>
      </c>
      <c r="AH42" s="34">
        <v>10000</v>
      </c>
      <c r="AI42"/>
      <c r="AJ42"/>
      <c r="AM42"/>
      <c r="AO42" s="94">
        <v>7.14</v>
      </c>
      <c r="AP42" s="14">
        <v>4.4400000000000004</v>
      </c>
      <c r="AQ42" s="43">
        <v>87.9</v>
      </c>
      <c r="AR42" s="176">
        <f t="shared" si="1"/>
        <v>99.48</v>
      </c>
      <c r="AS42" s="16">
        <f t="shared" si="2"/>
        <v>1.6081081081081079</v>
      </c>
      <c r="AT42" s="17">
        <f t="shared" si="3"/>
        <v>141.35270270270269</v>
      </c>
      <c r="AU42" s="18">
        <f t="shared" si="4"/>
        <v>7.7322936972059775E-2</v>
      </c>
      <c r="AV42" s="19">
        <f t="shared" si="19"/>
        <v>6.1052</v>
      </c>
      <c r="AW42" s="19">
        <f t="shared" si="22"/>
        <v>85.50700280112045</v>
      </c>
      <c r="AX42" s="20">
        <v>0.86</v>
      </c>
      <c r="AY42" s="19">
        <f t="shared" si="21"/>
        <v>12.044817927170868</v>
      </c>
      <c r="AZ42" s="2" t="s">
        <v>305</v>
      </c>
      <c r="BA42" s="64">
        <v>5.61</v>
      </c>
      <c r="BB42" s="26" t="s">
        <v>305</v>
      </c>
      <c r="BC42" s="22">
        <v>2.94</v>
      </c>
      <c r="BD42" s="22"/>
      <c r="BE42" s="19"/>
      <c r="BF42" s="19"/>
      <c r="BG42" s="19"/>
      <c r="BH42" s="28">
        <v>640</v>
      </c>
      <c r="BI42" s="23">
        <v>11.7</v>
      </c>
      <c r="BJ42" s="19">
        <v>57.9</v>
      </c>
      <c r="BK42" s="2">
        <v>42.1</v>
      </c>
      <c r="BL42" s="24">
        <f t="shared" si="5"/>
        <v>1.3752969121140142</v>
      </c>
      <c r="BM42" s="181">
        <v>0.44</v>
      </c>
      <c r="BN42" s="97">
        <f t="shared" si="6"/>
        <v>6.1624649859943981</v>
      </c>
      <c r="BO42" s="2" t="s">
        <v>305</v>
      </c>
      <c r="BP42" s="19">
        <v>25.3</v>
      </c>
      <c r="BQ42" s="23">
        <v>24.2</v>
      </c>
      <c r="BR42" s="28">
        <v>12268</v>
      </c>
      <c r="BS42" s="22">
        <f t="shared" si="7"/>
        <v>85.699999999999989</v>
      </c>
      <c r="BT42" s="37">
        <v>83.9</v>
      </c>
      <c r="BU42" s="37">
        <v>17909</v>
      </c>
      <c r="BV42" s="22">
        <f t="shared" si="8"/>
        <v>16.099999999999994</v>
      </c>
      <c r="BW42" s="97">
        <f t="shared" si="9"/>
        <v>4.3689600000000004</v>
      </c>
      <c r="BX42" s="28">
        <v>21.9</v>
      </c>
      <c r="BY42" s="13">
        <f t="shared" si="10"/>
        <v>0.97236</v>
      </c>
      <c r="BZ42" s="37">
        <v>63.8</v>
      </c>
      <c r="CA42" s="13">
        <f t="shared" si="11"/>
        <v>2.8327200000000001</v>
      </c>
      <c r="CB42" s="37">
        <v>12.7</v>
      </c>
      <c r="CC42" s="13">
        <f t="shared" si="12"/>
        <v>0.56388000000000005</v>
      </c>
      <c r="CD42" s="177">
        <v>3.2000000000000001E-2</v>
      </c>
      <c r="CE42" s="54">
        <v>100</v>
      </c>
      <c r="CF42" s="54">
        <v>8834</v>
      </c>
      <c r="CG42" s="54">
        <v>99.5</v>
      </c>
      <c r="CH42" s="54">
        <v>6167</v>
      </c>
      <c r="CI42" s="54">
        <v>96.4</v>
      </c>
      <c r="CJ42" s="54">
        <v>98.4</v>
      </c>
      <c r="CK42" s="54">
        <v>6614</v>
      </c>
      <c r="CL42" s="184">
        <f t="shared" si="13"/>
        <v>0.34326018808777431</v>
      </c>
      <c r="CN42" s="84"/>
      <c r="CZ42" s="46"/>
      <c r="DB42" s="56" t="s">
        <v>306</v>
      </c>
      <c r="DC42" s="67"/>
      <c r="DD42" s="74" t="s">
        <v>663</v>
      </c>
      <c r="DE42" s="84"/>
      <c r="DF42" s="84"/>
      <c r="DG42" s="84"/>
      <c r="DH42" s="84"/>
      <c r="DI42" s="178" t="s">
        <v>307</v>
      </c>
      <c r="DJ42" s="62" t="s">
        <v>329</v>
      </c>
      <c r="DK42" s="179">
        <v>2</v>
      </c>
      <c r="DL42" s="179" t="s">
        <v>311</v>
      </c>
      <c r="DM42" s="179" t="s">
        <v>311</v>
      </c>
      <c r="DN42" s="66"/>
      <c r="DO42" s="66"/>
      <c r="DP42" s="66"/>
      <c r="DQ42" s="66"/>
      <c r="DR42" s="319" t="s">
        <v>304</v>
      </c>
      <c r="DS42" s="319" t="s">
        <v>304</v>
      </c>
      <c r="DT42" s="319">
        <v>17486</v>
      </c>
      <c r="DU42" s="319">
        <v>83.9</v>
      </c>
      <c r="DV42" s="319">
        <v>16.100000000000001</v>
      </c>
      <c r="DW42" s="319" t="s">
        <v>304</v>
      </c>
      <c r="DX42" s="319" t="s">
        <v>304</v>
      </c>
      <c r="DY42" s="319" t="s">
        <v>304</v>
      </c>
      <c r="DZ42" s="319" t="s">
        <v>304</v>
      </c>
      <c r="EA42" s="6">
        <v>0</v>
      </c>
      <c r="EB42" s="260" t="s">
        <v>379</v>
      </c>
      <c r="EC42" s="105"/>
      <c r="ED42" s="105"/>
      <c r="EE42" s="105"/>
      <c r="EF42" s="239">
        <v>60</v>
      </c>
      <c r="EG42" s="105"/>
      <c r="EH42" s="239">
        <v>180</v>
      </c>
      <c r="EI42" s="239">
        <v>92</v>
      </c>
      <c r="EJ42" s="240">
        <f t="shared" si="25"/>
        <v>28.39506172839506</v>
      </c>
      <c r="EK42" s="105">
        <v>2</v>
      </c>
      <c r="EL42" s="105" t="s">
        <v>836</v>
      </c>
      <c r="EM42" s="179">
        <v>2</v>
      </c>
      <c r="EN42" s="179" t="s">
        <v>546</v>
      </c>
      <c r="EO42" s="179">
        <v>2</v>
      </c>
      <c r="EP42" s="241" t="s">
        <v>876</v>
      </c>
      <c r="EQ42" s="179" t="s">
        <v>586</v>
      </c>
      <c r="ER42" s="243">
        <v>13238</v>
      </c>
      <c r="ES42" s="244">
        <v>75</v>
      </c>
      <c r="ET42" s="245">
        <v>110681</v>
      </c>
      <c r="EU42" s="245">
        <v>4000</v>
      </c>
      <c r="EV42" s="245">
        <v>39780</v>
      </c>
      <c r="EW42" s="245">
        <v>106919</v>
      </c>
      <c r="EX42" s="246">
        <f t="shared" si="14"/>
        <v>14177.459400000002</v>
      </c>
      <c r="EY42" s="247">
        <f t="shared" si="15"/>
        <v>99242.215800000005</v>
      </c>
      <c r="EZ42" s="248"/>
      <c r="FA42" s="248"/>
      <c r="FB42" s="248"/>
      <c r="FC42" s="248"/>
      <c r="FD42" s="249"/>
      <c r="FE42" s="249"/>
      <c r="FF42" s="249"/>
      <c r="FG42" s="250"/>
      <c r="FH42" s="270"/>
      <c r="FI42" s="251"/>
      <c r="FJ42" s="252"/>
      <c r="FK42" s="253"/>
      <c r="FL42" s="254"/>
      <c r="FM42" s="255"/>
      <c r="FN42" s="256">
        <f t="shared" si="16"/>
        <v>14.032</v>
      </c>
      <c r="FO42" s="254"/>
      <c r="FP42" s="257">
        <f t="shared" si="17"/>
        <v>96.601042636044127</v>
      </c>
      <c r="FQ42" s="258">
        <f t="shared" si="18"/>
        <v>14.177459400000002</v>
      </c>
      <c r="FR42" s="254"/>
      <c r="FS42" s="259" t="s">
        <v>646</v>
      </c>
      <c r="FT42" s="262" t="s">
        <v>304</v>
      </c>
      <c r="FU42" s="259" t="s">
        <v>866</v>
      </c>
      <c r="FV42" s="178">
        <v>0</v>
      </c>
      <c r="FW42" s="266" t="s">
        <v>544</v>
      </c>
      <c r="FX42" s="178">
        <v>1</v>
      </c>
      <c r="FY42" s="329" t="s">
        <v>559</v>
      </c>
      <c r="FZ42" s="178">
        <v>0</v>
      </c>
      <c r="GA42" s="277">
        <v>0</v>
      </c>
      <c r="GB42" s="277">
        <v>0</v>
      </c>
      <c r="GC42" s="277">
        <v>1</v>
      </c>
      <c r="GD42" s="278" t="s">
        <v>644</v>
      </c>
      <c r="GE42" s="262" t="s">
        <v>587</v>
      </c>
      <c r="GF42" s="262" t="s">
        <v>567</v>
      </c>
      <c r="GG42" s="60" t="s">
        <v>744</v>
      </c>
      <c r="GH42" s="188"/>
      <c r="GI42" s="195" t="s">
        <v>675</v>
      </c>
      <c r="GJ42" s="192">
        <v>1</v>
      </c>
      <c r="GK42" s="238">
        <v>3.28</v>
      </c>
      <c r="GL42" s="238">
        <v>0</v>
      </c>
      <c r="GM42" s="238">
        <v>12936.01</v>
      </c>
      <c r="GN42" s="238">
        <v>0</v>
      </c>
      <c r="GO42" s="238">
        <v>0</v>
      </c>
      <c r="GP42" s="238">
        <v>0</v>
      </c>
      <c r="GQ42" s="238">
        <v>405206.5</v>
      </c>
      <c r="GR42" s="238">
        <v>35.630000000000003</v>
      </c>
      <c r="GS42" s="238">
        <v>645.20000000000005</v>
      </c>
      <c r="GT42" s="238">
        <v>363.73</v>
      </c>
      <c r="GU42" s="238">
        <v>0</v>
      </c>
      <c r="GV42" s="238">
        <v>0</v>
      </c>
      <c r="GW42" s="238">
        <v>397.76</v>
      </c>
    </row>
    <row r="43" spans="1:225" ht="15.6" customHeight="1">
      <c r="A43" s="2">
        <v>208</v>
      </c>
      <c r="B43" s="2">
        <f>COUNTIFS($D$3:D43,D43,$F$3:F43,F43)</f>
        <v>1</v>
      </c>
      <c r="C43" s="47">
        <v>13291</v>
      </c>
      <c r="D43" s="182" t="s">
        <v>534</v>
      </c>
      <c r="E43" s="6" t="s">
        <v>318</v>
      </c>
      <c r="F43" s="183">
        <v>480112402</v>
      </c>
      <c r="G43" s="3">
        <f t="shared" si="24"/>
        <v>72</v>
      </c>
      <c r="H43" s="6" t="s">
        <v>537</v>
      </c>
      <c r="I43" s="72" t="s">
        <v>666</v>
      </c>
      <c r="J43" s="180" t="s">
        <v>323</v>
      </c>
      <c r="K43" s="6" t="s">
        <v>303</v>
      </c>
      <c r="L43" s="3">
        <v>23</v>
      </c>
      <c r="M43" s="6" t="s">
        <v>342</v>
      </c>
      <c r="N43" s="6" t="s">
        <v>304</v>
      </c>
      <c r="O43" s="3"/>
      <c r="P43" s="3" t="s">
        <v>662</v>
      </c>
      <c r="Q43" s="52"/>
      <c r="R43" s="52"/>
      <c r="S43" s="6"/>
      <c r="T43" s="77" t="s">
        <v>401</v>
      </c>
      <c r="U43" s="77"/>
      <c r="V43" s="80" t="s">
        <v>446</v>
      </c>
      <c r="W43" s="88"/>
      <c r="X43" s="80"/>
      <c r="Y43" s="207"/>
      <c r="Z43" s="86"/>
      <c r="AA43" s="84" t="s">
        <v>382</v>
      </c>
      <c r="AC43" s="91">
        <v>10991</v>
      </c>
      <c r="AD43" s="91">
        <v>258000</v>
      </c>
      <c r="AE43" s="92"/>
      <c r="AF43" s="92"/>
      <c r="AG43" s="92" t="s">
        <v>324</v>
      </c>
      <c r="AH43" s="91">
        <v>10000</v>
      </c>
      <c r="AI43"/>
      <c r="AJ43"/>
      <c r="AM43"/>
      <c r="AO43" s="94">
        <v>0.6</v>
      </c>
      <c r="AP43" s="14">
        <v>6.8</v>
      </c>
      <c r="AQ43" s="43">
        <v>92.3</v>
      </c>
      <c r="AR43" s="176">
        <f t="shared" si="1"/>
        <v>99.7</v>
      </c>
      <c r="AS43" s="16">
        <f t="shared" si="2"/>
        <v>8.8235294117647065E-2</v>
      </c>
      <c r="AT43" s="17">
        <f t="shared" si="3"/>
        <v>8.1441176470588239</v>
      </c>
      <c r="AU43" s="18">
        <f t="shared" si="4"/>
        <v>6.0544904137235121E-3</v>
      </c>
      <c r="AV43" s="19">
        <f t="shared" si="19"/>
        <v>0.40199999999999997</v>
      </c>
      <c r="AW43" s="19">
        <f t="shared" si="22"/>
        <v>67</v>
      </c>
      <c r="AX43" s="20">
        <v>0.12</v>
      </c>
      <c r="AY43" s="19">
        <f t="shared" si="21"/>
        <v>20</v>
      </c>
      <c r="AZ43" s="2" t="s">
        <v>305</v>
      </c>
      <c r="BA43" s="64">
        <v>29</v>
      </c>
      <c r="BB43" s="26" t="s">
        <v>305</v>
      </c>
      <c r="BC43" s="22">
        <v>0.95</v>
      </c>
      <c r="BD43" s="22"/>
      <c r="BE43" s="19"/>
      <c r="BF43" s="19"/>
      <c r="BG43" s="19"/>
      <c r="BH43" s="28">
        <v>563</v>
      </c>
      <c r="BI43" s="23">
        <v>6.26</v>
      </c>
      <c r="BJ43" s="19">
        <v>61.7</v>
      </c>
      <c r="BK43" s="2">
        <v>38.299999999999997</v>
      </c>
      <c r="BL43" s="24">
        <f t="shared" si="5"/>
        <v>1.6109660574412534</v>
      </c>
      <c r="BM43" s="181">
        <v>1.7000000000000001E-2</v>
      </c>
      <c r="BN43" s="97">
        <f t="shared" si="6"/>
        <v>2.8333333333333339</v>
      </c>
      <c r="BO43" s="2" t="s">
        <v>305</v>
      </c>
      <c r="BP43" s="19" t="s">
        <v>305</v>
      </c>
      <c r="BQ43" s="23" t="s">
        <v>305</v>
      </c>
      <c r="BR43" s="28">
        <v>17946</v>
      </c>
      <c r="BS43" s="22">
        <f t="shared" si="7"/>
        <v>91.1</v>
      </c>
      <c r="BT43" s="37">
        <v>93.7</v>
      </c>
      <c r="BU43" s="37">
        <v>18747</v>
      </c>
      <c r="BV43" s="22">
        <f t="shared" si="8"/>
        <v>6.2999999999999972</v>
      </c>
      <c r="BW43" s="97">
        <f t="shared" si="9"/>
        <v>6.7428799999999987</v>
      </c>
      <c r="BX43" s="28">
        <v>37.9</v>
      </c>
      <c r="BY43" s="13">
        <f t="shared" si="10"/>
        <v>2.5771999999999995</v>
      </c>
      <c r="BZ43" s="37">
        <v>53.2</v>
      </c>
      <c r="CA43" s="13">
        <f t="shared" si="11"/>
        <v>3.6175999999999999</v>
      </c>
      <c r="CB43" s="22">
        <v>8.06</v>
      </c>
      <c r="CC43" s="13">
        <f t="shared" si="12"/>
        <v>0.54808000000000001</v>
      </c>
      <c r="CD43" s="177">
        <v>6.6000000000000003E-2</v>
      </c>
      <c r="CE43" s="54">
        <v>99.7</v>
      </c>
      <c r="CF43" s="54">
        <v>9828</v>
      </c>
      <c r="CG43" s="54">
        <v>98.6</v>
      </c>
      <c r="CH43" s="54">
        <v>6554</v>
      </c>
      <c r="CI43" s="54">
        <v>90.4</v>
      </c>
      <c r="CJ43" s="54">
        <v>98</v>
      </c>
      <c r="CK43" s="54">
        <v>7586</v>
      </c>
      <c r="CL43" s="96">
        <f t="shared" si="13"/>
        <v>0.71240601503759393</v>
      </c>
      <c r="CN43" s="84"/>
      <c r="CZ43" s="46"/>
      <c r="DB43" s="56" t="s">
        <v>306</v>
      </c>
      <c r="DC43" s="67"/>
      <c r="DD43" s="74" t="s">
        <v>450</v>
      </c>
      <c r="DE43" s="84"/>
      <c r="DF43" s="84"/>
      <c r="DG43" s="84"/>
      <c r="DH43" s="84"/>
      <c r="DI43" s="178" t="s">
        <v>307</v>
      </c>
      <c r="DJ43" s="61" t="s">
        <v>324</v>
      </c>
      <c r="DK43" s="179">
        <v>2</v>
      </c>
      <c r="DL43" s="179" t="s">
        <v>311</v>
      </c>
      <c r="DM43" s="179" t="s">
        <v>311</v>
      </c>
      <c r="DN43" s="66"/>
      <c r="DO43" s="66"/>
      <c r="DP43" s="66"/>
      <c r="DQ43" s="66"/>
      <c r="DR43" s="320" t="s">
        <v>304</v>
      </c>
      <c r="DS43" s="3" t="s">
        <v>304</v>
      </c>
      <c r="DT43" s="3">
        <v>7571</v>
      </c>
      <c r="DU43" s="3">
        <v>83.3</v>
      </c>
      <c r="DV43" s="3">
        <v>16.7</v>
      </c>
      <c r="DW43" s="3" t="s">
        <v>304</v>
      </c>
      <c r="DX43" s="3" t="s">
        <v>304</v>
      </c>
      <c r="DY43" s="3" t="s">
        <v>304</v>
      </c>
      <c r="DZ43" s="3" t="s">
        <v>304</v>
      </c>
      <c r="EA43" s="197">
        <v>0</v>
      </c>
      <c r="EB43" s="260" t="s">
        <v>379</v>
      </c>
      <c r="EC43" s="105"/>
      <c r="ED43" s="105"/>
      <c r="EE43" s="105"/>
      <c r="EF43" s="239">
        <v>100</v>
      </c>
      <c r="EG43" s="105"/>
      <c r="EH43" s="239">
        <v>175</v>
      </c>
      <c r="EI43" s="239">
        <v>95</v>
      </c>
      <c r="EJ43" s="240">
        <f t="shared" si="25"/>
        <v>31.020408163265305</v>
      </c>
      <c r="EK43" s="105">
        <v>2</v>
      </c>
      <c r="EL43" s="332" t="s">
        <v>883</v>
      </c>
      <c r="EM43" s="179">
        <v>3</v>
      </c>
      <c r="EN43" s="179" t="s">
        <v>540</v>
      </c>
      <c r="EO43" s="179">
        <v>1</v>
      </c>
      <c r="EP43" s="241">
        <v>0</v>
      </c>
      <c r="EQ43" s="179">
        <v>0</v>
      </c>
      <c r="ER43" s="243">
        <v>13291</v>
      </c>
      <c r="ES43" s="245">
        <v>75</v>
      </c>
      <c r="ET43" s="245">
        <v>86956</v>
      </c>
      <c r="EU43" s="245">
        <v>4000</v>
      </c>
      <c r="EV43" s="245">
        <v>39780</v>
      </c>
      <c r="EW43" s="245">
        <v>82627</v>
      </c>
      <c r="EX43" s="246">
        <f t="shared" si="14"/>
        <v>10956.340199999999</v>
      </c>
      <c r="EY43" s="247">
        <f t="shared" si="15"/>
        <v>251995.82459999996</v>
      </c>
      <c r="EZ43" s="248"/>
      <c r="FA43" s="248"/>
      <c r="FB43" s="248"/>
      <c r="FC43" s="248"/>
      <c r="FD43" s="249"/>
      <c r="FE43" s="249"/>
      <c r="FF43" s="249"/>
      <c r="FG43" s="250"/>
      <c r="FH43" s="276"/>
      <c r="FI43" s="251"/>
      <c r="FJ43" s="252"/>
      <c r="FK43" s="253"/>
      <c r="FL43" s="254"/>
      <c r="FM43" s="255"/>
      <c r="FN43" s="256">
        <f t="shared" si="16"/>
        <v>10.991</v>
      </c>
      <c r="FO43" s="254"/>
      <c r="FP43" s="257">
        <f t="shared" si="17"/>
        <v>95.021620129720773</v>
      </c>
      <c r="FQ43" s="258">
        <f t="shared" si="18"/>
        <v>10.956340199999998</v>
      </c>
      <c r="FR43" s="254"/>
      <c r="FS43" s="262" t="s">
        <v>557</v>
      </c>
      <c r="FT43" s="259" t="s">
        <v>563</v>
      </c>
      <c r="FU43" s="262" t="s">
        <v>304</v>
      </c>
      <c r="FV43" s="178">
        <v>0</v>
      </c>
      <c r="FW43" s="266" t="s">
        <v>544</v>
      </c>
      <c r="FX43" s="178">
        <v>1</v>
      </c>
      <c r="FY43" s="329" t="s">
        <v>559</v>
      </c>
      <c r="FZ43" s="178">
        <v>0</v>
      </c>
      <c r="GA43" s="277">
        <v>0</v>
      </c>
      <c r="GB43" s="277">
        <v>0</v>
      </c>
      <c r="GC43" s="277">
        <v>1</v>
      </c>
      <c r="GD43" s="283" t="s">
        <v>575</v>
      </c>
      <c r="GE43" s="262" t="s">
        <v>549</v>
      </c>
      <c r="GF43" s="262" t="s">
        <v>561</v>
      </c>
      <c r="GG43" s="60" t="s">
        <v>744</v>
      </c>
      <c r="GH43" s="188"/>
      <c r="GI43" s="195" t="s">
        <v>675</v>
      </c>
      <c r="GJ43" s="192">
        <v>1</v>
      </c>
      <c r="GK43" s="238">
        <v>0</v>
      </c>
      <c r="GL43" s="238">
        <v>0</v>
      </c>
      <c r="GM43" s="238">
        <v>25287.02</v>
      </c>
      <c r="GN43" s="238">
        <v>0</v>
      </c>
      <c r="GO43" s="238">
        <v>4.3899999999999997</v>
      </c>
      <c r="GP43" s="238">
        <v>0</v>
      </c>
      <c r="GQ43" s="238">
        <v>328327</v>
      </c>
      <c r="GR43" s="238">
        <v>0</v>
      </c>
      <c r="GS43" s="238">
        <v>558.79999999999995</v>
      </c>
      <c r="GT43" s="238">
        <v>0</v>
      </c>
      <c r="GU43" s="238">
        <v>0</v>
      </c>
      <c r="GV43" s="238">
        <v>0</v>
      </c>
      <c r="GW43" s="238">
        <v>46.59</v>
      </c>
    </row>
    <row r="44" spans="1:225" ht="15.6" customHeight="1">
      <c r="A44" s="2">
        <v>210</v>
      </c>
      <c r="B44" s="2">
        <f>COUNTIFS($D$3:D44,D44,$F$3:F44,F44)</f>
        <v>1</v>
      </c>
      <c r="C44" s="47">
        <v>13313</v>
      </c>
      <c r="D44" s="182" t="s">
        <v>535</v>
      </c>
      <c r="E44" s="6" t="s">
        <v>351</v>
      </c>
      <c r="F44" s="183">
        <v>430412433</v>
      </c>
      <c r="G44" s="3">
        <f t="shared" si="24"/>
        <v>77</v>
      </c>
      <c r="H44" s="6" t="s">
        <v>538</v>
      </c>
      <c r="I44" s="72" t="s">
        <v>311</v>
      </c>
      <c r="J44" s="180" t="s">
        <v>323</v>
      </c>
      <c r="K44" s="6" t="s">
        <v>303</v>
      </c>
      <c r="L44" s="3">
        <v>24</v>
      </c>
      <c r="M44" s="6" t="s">
        <v>667</v>
      </c>
      <c r="N44" s="108" t="s">
        <v>304</v>
      </c>
      <c r="O44" s="3"/>
      <c r="P44" s="3" t="s">
        <v>662</v>
      </c>
      <c r="Q44" s="52"/>
      <c r="R44" s="52"/>
      <c r="S44" s="6"/>
      <c r="T44" s="77" t="s">
        <v>401</v>
      </c>
      <c r="U44" s="77"/>
      <c r="V44" s="185" t="s">
        <v>668</v>
      </c>
      <c r="W44" s="185"/>
      <c r="X44" s="185"/>
      <c r="Y44" s="207"/>
      <c r="Z44" s="86"/>
      <c r="AA44" s="26" t="s">
        <v>669</v>
      </c>
      <c r="AC44" s="91">
        <v>3893</v>
      </c>
      <c r="AD44" s="91">
        <v>93000</v>
      </c>
      <c r="AE44" s="92"/>
      <c r="AF44" s="92"/>
      <c r="AG44" s="92" t="s">
        <v>329</v>
      </c>
      <c r="AH44" s="34">
        <v>10000</v>
      </c>
      <c r="AI44"/>
      <c r="AJ44"/>
      <c r="AM44"/>
      <c r="AO44" s="94">
        <v>5.0999999999999996</v>
      </c>
      <c r="AP44" s="14">
        <v>9.5</v>
      </c>
      <c r="AQ44" s="43">
        <v>84.9</v>
      </c>
      <c r="AR44" s="176">
        <f t="shared" si="1"/>
        <v>99.5</v>
      </c>
      <c r="AS44" s="16">
        <f t="shared" si="2"/>
        <v>0.5368421052631579</v>
      </c>
      <c r="AT44" s="17">
        <f t="shared" si="3"/>
        <v>45.577894736842111</v>
      </c>
      <c r="AU44" s="18">
        <f t="shared" si="4"/>
        <v>5.4025423728813554E-2</v>
      </c>
      <c r="AV44" s="19">
        <f t="shared" si="19"/>
        <v>4.5339999999999998</v>
      </c>
      <c r="AW44" s="19">
        <f t="shared" si="22"/>
        <v>88.901960784313729</v>
      </c>
      <c r="AX44" s="20">
        <v>0.4</v>
      </c>
      <c r="AY44" s="19">
        <f t="shared" si="21"/>
        <v>7.8431372549019613</v>
      </c>
      <c r="AZ44" s="2" t="s">
        <v>305</v>
      </c>
      <c r="BA44" s="64">
        <v>5.34</v>
      </c>
      <c r="BB44" s="26" t="s">
        <v>305</v>
      </c>
      <c r="BC44" s="22">
        <v>0.15</v>
      </c>
      <c r="BD44" s="22"/>
      <c r="BE44" s="19"/>
      <c r="BF44" s="19"/>
      <c r="BG44" s="19"/>
      <c r="BH44" s="28">
        <v>1403</v>
      </c>
      <c r="BI44" s="23">
        <v>71.5</v>
      </c>
      <c r="BJ44" s="19">
        <v>56.1</v>
      </c>
      <c r="BK44" s="2">
        <v>43.9</v>
      </c>
      <c r="BL44" s="24">
        <f t="shared" si="5"/>
        <v>1.2779043280182234</v>
      </c>
      <c r="BM44" s="181">
        <v>0.2</v>
      </c>
      <c r="BN44" s="97">
        <f t="shared" si="6"/>
        <v>3.9215686274509807</v>
      </c>
      <c r="BO44" s="2" t="s">
        <v>305</v>
      </c>
      <c r="BP44" s="19">
        <v>28.9</v>
      </c>
      <c r="BQ44" s="23">
        <v>31.8</v>
      </c>
      <c r="BR44" s="28">
        <v>33356</v>
      </c>
      <c r="BS44" s="22">
        <f t="shared" si="7"/>
        <v>35.6</v>
      </c>
      <c r="BT44" s="37">
        <v>89.3</v>
      </c>
      <c r="BU44" s="37">
        <v>7869</v>
      </c>
      <c r="BV44" s="22">
        <f t="shared" si="8"/>
        <v>10.700000000000003</v>
      </c>
      <c r="BW44" s="97">
        <f t="shared" si="9"/>
        <v>9.3670000000000009</v>
      </c>
      <c r="BX44" s="28">
        <v>13.9</v>
      </c>
      <c r="BY44" s="13">
        <f t="shared" si="10"/>
        <v>1.3205</v>
      </c>
      <c r="BZ44" s="37">
        <v>21.7</v>
      </c>
      <c r="CA44" s="13">
        <f t="shared" si="11"/>
        <v>2.0615000000000001</v>
      </c>
      <c r="CB44" s="22">
        <v>63</v>
      </c>
      <c r="CC44" s="13">
        <f t="shared" si="12"/>
        <v>5.9850000000000003</v>
      </c>
      <c r="CD44" s="177">
        <v>6.4000000000000001E-2</v>
      </c>
      <c r="CE44" s="54">
        <v>99.5</v>
      </c>
      <c r="CF44" s="54">
        <v>9052</v>
      </c>
      <c r="CG44" s="54">
        <v>99.7</v>
      </c>
      <c r="CH44" s="54">
        <v>7703</v>
      </c>
      <c r="CI44" s="54">
        <v>88</v>
      </c>
      <c r="CJ44" s="54">
        <v>91.9</v>
      </c>
      <c r="CK44" s="54">
        <v>5328</v>
      </c>
      <c r="CL44" s="96">
        <f t="shared" si="13"/>
        <v>0.64055299539170507</v>
      </c>
      <c r="CN44" s="84"/>
      <c r="CZ44" s="46"/>
      <c r="DB44" s="56" t="s">
        <v>306</v>
      </c>
      <c r="DC44" s="67"/>
      <c r="DD44" s="74" t="s">
        <v>670</v>
      </c>
      <c r="DE44" s="84"/>
      <c r="DF44" s="84"/>
      <c r="DG44" s="84"/>
      <c r="DH44" s="84"/>
      <c r="DI44" s="178" t="s">
        <v>307</v>
      </c>
      <c r="DJ44" s="62" t="s">
        <v>329</v>
      </c>
      <c r="DK44" s="179">
        <v>2</v>
      </c>
      <c r="DL44" s="179" t="s">
        <v>316</v>
      </c>
      <c r="DM44" s="179" t="s">
        <v>311</v>
      </c>
      <c r="DN44" s="66"/>
      <c r="DO44" s="66"/>
      <c r="DP44" s="66"/>
      <c r="DQ44" s="66"/>
      <c r="DR44" s="320" t="s">
        <v>304</v>
      </c>
      <c r="DS44" s="3" t="s">
        <v>304</v>
      </c>
      <c r="DT44" s="3">
        <v>696</v>
      </c>
      <c r="DU44" s="3">
        <v>63.5</v>
      </c>
      <c r="DV44" s="3">
        <v>36.5</v>
      </c>
      <c r="DW44" s="3" t="s">
        <v>304</v>
      </c>
      <c r="DX44" s="3" t="s">
        <v>304</v>
      </c>
      <c r="DY44" s="3" t="s">
        <v>304</v>
      </c>
      <c r="DZ44" s="3" t="s">
        <v>304</v>
      </c>
      <c r="EA44" s="197">
        <v>0</v>
      </c>
      <c r="EB44" s="260" t="s">
        <v>379</v>
      </c>
      <c r="EC44" s="105"/>
      <c r="ED44" s="105"/>
      <c r="EE44" s="105"/>
      <c r="EF44" s="239">
        <v>35</v>
      </c>
      <c r="EG44" s="105"/>
      <c r="EH44" s="239">
        <v>172</v>
      </c>
      <c r="EI44" s="239">
        <v>100</v>
      </c>
      <c r="EJ44" s="240">
        <f t="shared" si="25"/>
        <v>33.80205516495402</v>
      </c>
      <c r="EK44" s="105">
        <v>2</v>
      </c>
      <c r="EL44" s="105" t="s">
        <v>836</v>
      </c>
      <c r="EM44" s="179">
        <v>2</v>
      </c>
      <c r="EN44" s="179" t="s">
        <v>540</v>
      </c>
      <c r="EO44" s="179">
        <v>1</v>
      </c>
      <c r="EP44" s="241">
        <v>0</v>
      </c>
      <c r="EQ44" s="179">
        <v>0</v>
      </c>
      <c r="ER44" s="243">
        <v>13313</v>
      </c>
      <c r="ES44" s="244">
        <v>75</v>
      </c>
      <c r="ET44" s="245">
        <v>41449</v>
      </c>
      <c r="EU44" s="245">
        <v>3338</v>
      </c>
      <c r="EV44" s="245">
        <v>39780</v>
      </c>
      <c r="EW44" s="245">
        <v>24426</v>
      </c>
      <c r="EX44" s="246">
        <f t="shared" si="14"/>
        <v>3881.2313960455358</v>
      </c>
      <c r="EY44" s="247">
        <f t="shared" si="15"/>
        <v>93149.553505092859</v>
      </c>
      <c r="EZ44" s="248"/>
      <c r="FA44" s="248"/>
      <c r="FB44" s="248"/>
      <c r="FC44" s="248"/>
      <c r="FD44" s="249"/>
      <c r="FE44" s="249"/>
      <c r="FF44" s="249"/>
      <c r="FG44" s="250"/>
      <c r="FH44" s="275"/>
      <c r="FI44" s="251"/>
      <c r="FJ44" s="252"/>
      <c r="FK44" s="253"/>
      <c r="FL44" s="254"/>
      <c r="FM44" s="255"/>
      <c r="FN44" s="256">
        <f t="shared" si="16"/>
        <v>3.8929999999999998</v>
      </c>
      <c r="FO44" s="254"/>
      <c r="FP44" s="257">
        <f t="shared" si="17"/>
        <v>58.930251634538834</v>
      </c>
      <c r="FQ44" s="258">
        <f t="shared" si="18"/>
        <v>3.881231396045536</v>
      </c>
      <c r="FR44" s="254"/>
      <c r="FS44" s="259" t="s">
        <v>554</v>
      </c>
      <c r="FT44" s="259" t="s">
        <v>628</v>
      </c>
      <c r="FU44" s="259" t="s">
        <v>870</v>
      </c>
      <c r="FV44" s="178">
        <v>0</v>
      </c>
      <c r="FW44" s="260" t="s">
        <v>544</v>
      </c>
      <c r="FX44" s="178">
        <v>0</v>
      </c>
      <c r="FY44" s="328" t="s">
        <v>632</v>
      </c>
      <c r="FZ44" s="178">
        <v>0</v>
      </c>
      <c r="GA44" s="277">
        <v>0</v>
      </c>
      <c r="GB44" s="277">
        <v>0</v>
      </c>
      <c r="GC44" s="277">
        <v>1</v>
      </c>
      <c r="GD44" s="278" t="s">
        <v>877</v>
      </c>
      <c r="GE44" s="262" t="s">
        <v>574</v>
      </c>
      <c r="GF44" s="259" t="s">
        <v>603</v>
      </c>
      <c r="GG44" s="60" t="s">
        <v>744</v>
      </c>
      <c r="GH44" s="188"/>
      <c r="GI44" s="195" t="s">
        <v>675</v>
      </c>
      <c r="GJ44" s="192">
        <v>1</v>
      </c>
      <c r="GK44" s="238">
        <v>3.04</v>
      </c>
      <c r="GL44" s="238">
        <v>0</v>
      </c>
      <c r="GM44" s="238">
        <v>4737.67</v>
      </c>
      <c r="GN44" s="238">
        <v>0</v>
      </c>
      <c r="GO44" s="238">
        <v>0</v>
      </c>
      <c r="GP44" s="238">
        <v>0</v>
      </c>
      <c r="GQ44" s="238">
        <v>74164.399999999994</v>
      </c>
      <c r="GR44" s="238">
        <v>0</v>
      </c>
      <c r="GS44" s="238">
        <v>0</v>
      </c>
      <c r="GT44" s="238">
        <v>0</v>
      </c>
      <c r="GU44" s="238">
        <v>0</v>
      </c>
      <c r="GV44" s="238">
        <v>0</v>
      </c>
      <c r="GW44" s="238">
        <v>235.02</v>
      </c>
    </row>
    <row r="45" spans="1:225" ht="15.6" customHeight="1">
      <c r="A45" s="2">
        <v>219</v>
      </c>
      <c r="B45" s="2">
        <v>1</v>
      </c>
      <c r="C45" s="47">
        <v>13400</v>
      </c>
      <c r="D45" s="182" t="s">
        <v>687</v>
      </c>
      <c r="E45" s="6" t="s">
        <v>688</v>
      </c>
      <c r="F45" s="322" t="s">
        <v>825</v>
      </c>
      <c r="G45" s="3">
        <v>71</v>
      </c>
      <c r="H45" s="6" t="s">
        <v>706</v>
      </c>
      <c r="I45" s="72" t="s">
        <v>707</v>
      </c>
      <c r="J45" s="180" t="s">
        <v>323</v>
      </c>
      <c r="K45" s="6" t="s">
        <v>303</v>
      </c>
      <c r="L45" s="3">
        <v>7.5</v>
      </c>
      <c r="M45" s="6" t="s">
        <v>342</v>
      </c>
      <c r="N45" s="108" t="s">
        <v>363</v>
      </c>
      <c r="O45" s="3"/>
      <c r="P45" s="3" t="s">
        <v>662</v>
      </c>
      <c r="Q45" s="52"/>
      <c r="R45" s="52"/>
      <c r="S45" s="6"/>
      <c r="T45" s="77" t="s">
        <v>401</v>
      </c>
      <c r="U45" s="77"/>
      <c r="V45" s="185" t="s">
        <v>668</v>
      </c>
      <c r="W45" s="185"/>
      <c r="X45" s="185"/>
      <c r="Y45" s="207"/>
      <c r="Z45" s="86"/>
      <c r="AA45" s="26" t="s">
        <v>382</v>
      </c>
      <c r="AC45" s="91">
        <v>25950</v>
      </c>
      <c r="AD45" s="91">
        <v>194000</v>
      </c>
      <c r="AE45" s="92"/>
      <c r="AF45" s="92"/>
      <c r="AG45" s="92" t="s">
        <v>708</v>
      </c>
      <c r="AH45" s="91">
        <v>10000</v>
      </c>
      <c r="AI45"/>
      <c r="AJ45"/>
      <c r="AM45"/>
      <c r="AO45" s="94">
        <v>1.4</v>
      </c>
      <c r="AP45" s="14">
        <v>13.9</v>
      </c>
      <c r="AQ45" s="43">
        <v>81.599999999999994</v>
      </c>
      <c r="AR45" s="176">
        <v>96.899999999999991</v>
      </c>
      <c r="AS45" s="16">
        <v>0.10071942446043164</v>
      </c>
      <c r="AT45" s="17">
        <v>8.2187050359712206</v>
      </c>
      <c r="AU45" s="18">
        <v>1.4659685863874344E-2</v>
      </c>
      <c r="AV45" s="19">
        <v>1.1259999999999999</v>
      </c>
      <c r="AW45" s="19">
        <v>80.428571428571431</v>
      </c>
      <c r="AX45" s="20">
        <v>0.23</v>
      </c>
      <c r="AY45" s="19">
        <v>16.428571428571431</v>
      </c>
      <c r="AZ45" s="2" t="s">
        <v>305</v>
      </c>
      <c r="BA45" s="64">
        <v>10.7</v>
      </c>
      <c r="BB45" s="26" t="s">
        <v>305</v>
      </c>
      <c r="BC45" s="22">
        <v>0.75</v>
      </c>
      <c r="BD45" s="22"/>
      <c r="BE45" s="19"/>
      <c r="BF45" s="19">
        <v>82.3</v>
      </c>
      <c r="BG45" s="196">
        <v>7142</v>
      </c>
      <c r="BH45" s="28">
        <v>1172</v>
      </c>
      <c r="BI45" s="23">
        <v>2.2999999999999998</v>
      </c>
      <c r="BJ45" s="19">
        <v>73.5</v>
      </c>
      <c r="BK45" s="2">
        <v>26.5</v>
      </c>
      <c r="BL45" s="44">
        <v>2.7735849056603774</v>
      </c>
      <c r="BM45" s="181">
        <v>0.16</v>
      </c>
      <c r="BN45" s="97">
        <v>11.428571428571429</v>
      </c>
      <c r="BO45" s="2" t="s">
        <v>305</v>
      </c>
      <c r="BP45" s="19">
        <v>42.9</v>
      </c>
      <c r="BQ45" s="23">
        <v>15</v>
      </c>
      <c r="BR45" s="28">
        <v>17045</v>
      </c>
      <c r="BS45" s="22">
        <v>89.1</v>
      </c>
      <c r="BT45" s="37">
        <v>91.9</v>
      </c>
      <c r="BU45" s="37">
        <v>20478</v>
      </c>
      <c r="BV45" s="22">
        <v>8.0999999999999943</v>
      </c>
      <c r="BW45" s="97">
        <v>13.754049999999998</v>
      </c>
      <c r="BX45" s="28">
        <v>57.6</v>
      </c>
      <c r="BY45" s="13">
        <v>8.0063999999999993</v>
      </c>
      <c r="BZ45" s="37">
        <v>31.5</v>
      </c>
      <c r="CA45" s="13">
        <v>4.3784999999999998</v>
      </c>
      <c r="CB45" s="22">
        <v>9.85</v>
      </c>
      <c r="CC45" s="13">
        <v>1.3691499999999999</v>
      </c>
      <c r="CD45" s="177">
        <v>1.6E-2</v>
      </c>
      <c r="CE45" s="54">
        <v>100</v>
      </c>
      <c r="CF45" s="54">
        <v>11480</v>
      </c>
      <c r="CG45" s="54">
        <v>99.8</v>
      </c>
      <c r="CH45" s="54">
        <v>9418</v>
      </c>
      <c r="CI45" s="54">
        <v>94.3</v>
      </c>
      <c r="CJ45" s="54">
        <v>99.2</v>
      </c>
      <c r="CK45" s="54">
        <v>10163</v>
      </c>
      <c r="CL45" s="96">
        <v>1.8285714285714285</v>
      </c>
      <c r="CN45" s="99"/>
      <c r="CO45" s="209"/>
      <c r="CP45" s="56"/>
      <c r="CQ45" s="67"/>
      <c r="CR45" s="74"/>
      <c r="CS45" s="84"/>
      <c r="CT45" s="84"/>
      <c r="CU45" s="84"/>
      <c r="CV45" s="84"/>
      <c r="CX45"/>
      <c r="CY45"/>
      <c r="CZ45"/>
      <c r="DA45"/>
      <c r="DB45" s="56" t="s">
        <v>317</v>
      </c>
      <c r="DC45" s="67"/>
      <c r="DD45" s="74" t="s">
        <v>665</v>
      </c>
      <c r="DE45" s="84"/>
      <c r="DF45" s="84"/>
      <c r="DG45" s="84"/>
      <c r="DH45" s="84"/>
      <c r="DI45" s="178" t="s">
        <v>308</v>
      </c>
      <c r="DJ45" s="33" t="s">
        <v>709</v>
      </c>
      <c r="DK45" s="179">
        <v>2</v>
      </c>
      <c r="DL45" s="66" t="s">
        <v>822</v>
      </c>
      <c r="DM45" s="66" t="s">
        <v>822</v>
      </c>
      <c r="DN45" s="66" t="s">
        <v>822</v>
      </c>
      <c r="DO45" s="66" t="s">
        <v>822</v>
      </c>
      <c r="DP45" s="66" t="s">
        <v>822</v>
      </c>
      <c r="DQ45" s="66" t="s">
        <v>822</v>
      </c>
      <c r="DR45" s="66" t="s">
        <v>822</v>
      </c>
      <c r="DS45" s="66" t="s">
        <v>822</v>
      </c>
      <c r="DT45" s="66" t="s">
        <v>822</v>
      </c>
      <c r="DU45" s="66" t="s">
        <v>822</v>
      </c>
      <c r="DV45" s="66" t="s">
        <v>822</v>
      </c>
      <c r="DW45" s="66" t="s">
        <v>822</v>
      </c>
      <c r="DX45" s="66" t="s">
        <v>822</v>
      </c>
      <c r="DY45" s="66" t="s">
        <v>822</v>
      </c>
      <c r="DZ45" s="66" t="s">
        <v>822</v>
      </c>
      <c r="EA45" s="66" t="s">
        <v>822</v>
      </c>
      <c r="EB45" s="66" t="s">
        <v>822</v>
      </c>
      <c r="EC45" s="66" t="s">
        <v>822</v>
      </c>
      <c r="ED45" s="66" t="s">
        <v>822</v>
      </c>
      <c r="EE45" s="66" t="s">
        <v>822</v>
      </c>
      <c r="EF45" s="105">
        <v>15</v>
      </c>
      <c r="EG45" s="105"/>
      <c r="EH45" s="105">
        <v>172</v>
      </c>
      <c r="EI45" s="105">
        <v>118</v>
      </c>
      <c r="EJ45" s="105">
        <f t="shared" si="25"/>
        <v>39.886425094645745</v>
      </c>
      <c r="EK45" s="105">
        <v>3</v>
      </c>
      <c r="EL45" s="105" t="s">
        <v>836</v>
      </c>
      <c r="EM45" s="105" t="s">
        <v>823</v>
      </c>
      <c r="EN45" s="105" t="s">
        <v>823</v>
      </c>
      <c r="EO45" s="105" t="s">
        <v>823</v>
      </c>
      <c r="EP45" s="105">
        <v>0</v>
      </c>
      <c r="EQ45" s="105">
        <v>0</v>
      </c>
      <c r="ER45" s="294">
        <v>13400</v>
      </c>
      <c r="ES45" s="295">
        <v>75</v>
      </c>
      <c r="ET45" s="296">
        <v>224236</v>
      </c>
      <c r="EU45" s="296">
        <v>4000</v>
      </c>
      <c r="EV45" s="296">
        <v>39780</v>
      </c>
      <c r="EW45" s="296">
        <v>195790</v>
      </c>
      <c r="EX45" s="297">
        <v>25961.753999999997</v>
      </c>
      <c r="EY45" s="285">
        <v>194713.15499999997</v>
      </c>
      <c r="EZ45" s="286"/>
      <c r="FA45" s="287"/>
      <c r="FB45" s="288"/>
      <c r="FC45" s="289"/>
      <c r="FD45" s="290"/>
      <c r="FE45" s="293"/>
      <c r="FF45" s="291"/>
      <c r="FG45" s="292"/>
      <c r="FH45" s="291"/>
      <c r="FI45" s="291"/>
      <c r="FJ45" s="291"/>
      <c r="FK45" s="291"/>
      <c r="FL45" s="291"/>
      <c r="FM45" s="291"/>
      <c r="FN45" s="287">
        <v>25.95</v>
      </c>
      <c r="FO45" s="288"/>
      <c r="FP45" s="289">
        <v>87.314258192261718</v>
      </c>
      <c r="FQ45" s="290">
        <v>25.961753999999996</v>
      </c>
      <c r="FR45" s="291"/>
      <c r="FS45" s="41" t="s">
        <v>570</v>
      </c>
      <c r="FT45" s="41" t="s">
        <v>826</v>
      </c>
      <c r="FU45" s="41" t="s">
        <v>824</v>
      </c>
      <c r="FV45" s="63">
        <v>1</v>
      </c>
      <c r="FW45" s="321" t="s">
        <v>544</v>
      </c>
      <c r="FX45" s="63">
        <v>1</v>
      </c>
      <c r="FY45" s="330" t="s">
        <v>551</v>
      </c>
      <c r="FZ45" s="63">
        <v>0</v>
      </c>
      <c r="GA45" s="41">
        <v>0</v>
      </c>
      <c r="GB45" s="41">
        <v>0</v>
      </c>
      <c r="GC45" s="41">
        <v>0</v>
      </c>
      <c r="GD45" s="217">
        <v>0</v>
      </c>
      <c r="GE45" s="41">
        <v>0</v>
      </c>
      <c r="GF45" s="262" t="s">
        <v>567</v>
      </c>
      <c r="GG45" s="60" t="s">
        <v>744</v>
      </c>
      <c r="GI45" s="195" t="s">
        <v>675</v>
      </c>
      <c r="GJ45" s="192">
        <v>1</v>
      </c>
      <c r="GK45" s="238">
        <v>0</v>
      </c>
      <c r="GL45" s="238">
        <v>0</v>
      </c>
      <c r="GM45" s="238">
        <v>3328.06</v>
      </c>
      <c r="GN45" s="238">
        <v>0</v>
      </c>
      <c r="GO45" s="238">
        <v>0</v>
      </c>
      <c r="GP45" s="238">
        <v>0</v>
      </c>
      <c r="GQ45" s="238">
        <v>164590.39999999999</v>
      </c>
      <c r="GR45" s="238">
        <v>0</v>
      </c>
      <c r="GS45" s="238">
        <v>460.8</v>
      </c>
      <c r="GT45" s="238">
        <v>0</v>
      </c>
      <c r="GU45" s="238">
        <v>0</v>
      </c>
      <c r="GV45" s="238">
        <v>0</v>
      </c>
      <c r="GW45" s="238">
        <v>50.16</v>
      </c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0"/>
      <c r="HK45" s="12"/>
      <c r="HL45" s="12"/>
      <c r="HM45" s="12"/>
      <c r="HN45" s="12"/>
      <c r="HO45" s="12"/>
      <c r="HP45" s="12"/>
      <c r="HQ45" s="12"/>
    </row>
    <row r="46" spans="1:225" ht="15.6" customHeight="1">
      <c r="A46" s="2">
        <v>229</v>
      </c>
      <c r="B46" s="2">
        <v>1</v>
      </c>
      <c r="C46" s="47">
        <v>13530</v>
      </c>
      <c r="D46" s="182" t="s">
        <v>827</v>
      </c>
      <c r="E46" s="6" t="s">
        <v>345</v>
      </c>
      <c r="F46" s="183">
        <v>370218455</v>
      </c>
      <c r="G46" s="3">
        <v>83</v>
      </c>
      <c r="H46" s="6" t="s">
        <v>712</v>
      </c>
      <c r="I46" s="72" t="s">
        <v>713</v>
      </c>
      <c r="J46" s="180" t="s">
        <v>323</v>
      </c>
      <c r="K46" s="6" t="s">
        <v>303</v>
      </c>
      <c r="L46" s="3">
        <v>17</v>
      </c>
      <c r="M46" s="6" t="s">
        <v>360</v>
      </c>
      <c r="N46" s="6" t="s">
        <v>304</v>
      </c>
      <c r="O46" s="3"/>
      <c r="P46" s="3" t="s">
        <v>710</v>
      </c>
      <c r="Q46" s="52"/>
      <c r="R46" s="52"/>
      <c r="S46" s="6"/>
      <c r="T46" s="77" t="s">
        <v>401</v>
      </c>
      <c r="U46" s="77"/>
      <c r="V46" s="185" t="s">
        <v>668</v>
      </c>
      <c r="W46" s="185"/>
      <c r="X46" s="185"/>
      <c r="Y46" s="207"/>
      <c r="Z46" s="86" t="s">
        <v>711</v>
      </c>
      <c r="AA46" s="84" t="s">
        <v>382</v>
      </c>
      <c r="AC46" s="91">
        <v>21273</v>
      </c>
      <c r="AD46" s="91">
        <v>361000</v>
      </c>
      <c r="AE46" s="92"/>
      <c r="AF46" s="92"/>
      <c r="AG46" s="92" t="s">
        <v>324</v>
      </c>
      <c r="AH46" s="34">
        <v>10000</v>
      </c>
      <c r="AI46"/>
      <c r="AJ46"/>
      <c r="AM46"/>
      <c r="AO46" s="94">
        <v>1.3</v>
      </c>
      <c r="AP46" s="14">
        <v>1.2</v>
      </c>
      <c r="AQ46" s="43">
        <v>96.7</v>
      </c>
      <c r="AR46" s="176">
        <v>99.2</v>
      </c>
      <c r="AS46" s="16">
        <v>1.0833333333333335</v>
      </c>
      <c r="AT46" s="17">
        <v>104.75833333333335</v>
      </c>
      <c r="AU46" s="18">
        <v>1.3278855975485188E-2</v>
      </c>
      <c r="AV46" s="19">
        <v>1.1720000000000002</v>
      </c>
      <c r="AW46" s="19">
        <v>90.15384615384616</v>
      </c>
      <c r="AX46" s="20">
        <v>6.9000000000000006E-2</v>
      </c>
      <c r="AY46" s="19">
        <v>5.3076923076923075</v>
      </c>
      <c r="AZ46" s="2" t="s">
        <v>305</v>
      </c>
      <c r="BA46" s="64">
        <v>3.28</v>
      </c>
      <c r="BB46" s="26" t="s">
        <v>305</v>
      </c>
      <c r="BC46" s="22">
        <v>7.18</v>
      </c>
      <c r="BD46" s="22"/>
      <c r="BE46" s="19"/>
      <c r="BF46" s="19">
        <v>54.5</v>
      </c>
      <c r="BG46" s="196">
        <v>3078</v>
      </c>
      <c r="BH46" s="28">
        <v>520</v>
      </c>
      <c r="BI46" s="23">
        <v>0.36</v>
      </c>
      <c r="BJ46" s="19">
        <v>79.400000000000006</v>
      </c>
      <c r="BK46" s="2">
        <v>20.6</v>
      </c>
      <c r="BL46" s="44">
        <v>3.854368932038835</v>
      </c>
      <c r="BM46" s="181">
        <v>0.1</v>
      </c>
      <c r="BN46" s="97">
        <v>7.6923076923076916</v>
      </c>
      <c r="BO46" s="2" t="s">
        <v>305</v>
      </c>
      <c r="BP46" s="19">
        <v>33.799999999999997</v>
      </c>
      <c r="BQ46" s="23">
        <v>15</v>
      </c>
      <c r="BR46" s="28">
        <v>19347</v>
      </c>
      <c r="BS46" s="22">
        <v>57.099999999999994</v>
      </c>
      <c r="BT46" s="37">
        <v>92.1</v>
      </c>
      <c r="BU46" s="37">
        <v>8943</v>
      </c>
      <c r="BV46" s="22">
        <v>7.9000000000000057</v>
      </c>
      <c r="BW46" s="97">
        <v>1.1892</v>
      </c>
      <c r="BX46" s="28">
        <v>22.3</v>
      </c>
      <c r="BY46" s="13">
        <v>0.2676</v>
      </c>
      <c r="BZ46" s="37">
        <v>34.799999999999997</v>
      </c>
      <c r="CA46" s="13">
        <v>0.41759999999999997</v>
      </c>
      <c r="CB46" s="22">
        <v>42</v>
      </c>
      <c r="CC46" s="13">
        <v>0.504</v>
      </c>
      <c r="CD46" s="177">
        <v>3.3000000000000002E-2</v>
      </c>
      <c r="CE46" s="54">
        <v>100</v>
      </c>
      <c r="CF46" s="54">
        <v>12090</v>
      </c>
      <c r="CG46" s="54">
        <v>99.4</v>
      </c>
      <c r="CH46" s="54">
        <v>7540</v>
      </c>
      <c r="CI46" s="54">
        <v>91</v>
      </c>
      <c r="CJ46" s="54">
        <v>95.9</v>
      </c>
      <c r="CK46" s="54">
        <v>6262</v>
      </c>
      <c r="CL46" s="96">
        <v>0.6408045977011495</v>
      </c>
      <c r="CN46" s="99"/>
      <c r="CO46" s="209"/>
      <c r="CP46" s="56"/>
      <c r="CQ46" s="67"/>
      <c r="CR46" s="74"/>
      <c r="CS46" s="84"/>
      <c r="CT46" s="84"/>
      <c r="CU46" s="84"/>
      <c r="CV46" s="84"/>
      <c r="CX46"/>
      <c r="CY46"/>
      <c r="CZ46"/>
      <c r="DA46"/>
      <c r="DB46" s="56" t="s">
        <v>306</v>
      </c>
      <c r="DC46" s="67"/>
      <c r="DD46" s="74" t="s">
        <v>714</v>
      </c>
      <c r="DE46" s="84"/>
      <c r="DF46" s="84"/>
      <c r="DG46" s="84"/>
      <c r="DH46" s="84"/>
      <c r="DI46" s="198" t="s">
        <v>307</v>
      </c>
      <c r="DJ46" s="61" t="s">
        <v>324</v>
      </c>
      <c r="DK46" s="179">
        <v>2</v>
      </c>
      <c r="DL46" s="66" t="s">
        <v>311</v>
      </c>
      <c r="DM46" s="66" t="s">
        <v>713</v>
      </c>
      <c r="DN46" s="66"/>
      <c r="DO46" s="66"/>
      <c r="DP46" s="66"/>
      <c r="DQ46" s="66"/>
      <c r="DR46" s="298">
        <v>103.1</v>
      </c>
      <c r="DS46" s="178">
        <v>33.6</v>
      </c>
      <c r="DT46" s="178">
        <v>31944</v>
      </c>
      <c r="DU46" s="178">
        <v>95.3</v>
      </c>
      <c r="DV46" s="178">
        <v>4.7</v>
      </c>
      <c r="DW46" s="178" t="s">
        <v>335</v>
      </c>
      <c r="DX46" s="178" t="s">
        <v>335</v>
      </c>
      <c r="DY46" s="178" t="s">
        <v>335</v>
      </c>
      <c r="DZ46" s="178" t="s">
        <v>335</v>
      </c>
      <c r="EA46" s="178">
        <v>0</v>
      </c>
      <c r="EB46" s="260" t="s">
        <v>379</v>
      </c>
      <c r="EC46" s="105"/>
      <c r="ED46" s="105"/>
      <c r="EE46" s="105"/>
      <c r="EF46" s="105">
        <v>40</v>
      </c>
      <c r="EG46" s="105"/>
      <c r="EH46" s="105">
        <v>178</v>
      </c>
      <c r="EI46" s="105">
        <v>85</v>
      </c>
      <c r="EJ46" s="105">
        <f t="shared" si="25"/>
        <v>26.827420780204516</v>
      </c>
      <c r="EK46" s="105">
        <v>1</v>
      </c>
      <c r="EL46" s="335" t="s">
        <v>893</v>
      </c>
      <c r="EM46" s="105">
        <v>4</v>
      </c>
      <c r="EN46" s="105" t="s">
        <v>550</v>
      </c>
      <c r="EO46" s="105">
        <v>3</v>
      </c>
      <c r="EP46" s="105" t="s">
        <v>829</v>
      </c>
      <c r="EQ46" s="323">
        <v>44113</v>
      </c>
      <c r="ER46" s="294">
        <v>13530</v>
      </c>
      <c r="ES46" s="296">
        <v>75</v>
      </c>
      <c r="ET46" s="296">
        <v>175830</v>
      </c>
      <c r="EU46" s="296">
        <v>4000</v>
      </c>
      <c r="EV46" s="296">
        <v>39780</v>
      </c>
      <c r="EW46" s="296">
        <v>160394</v>
      </c>
      <c r="EX46" s="297">
        <v>21268.2444</v>
      </c>
      <c r="EY46" s="285">
        <v>361560.15480000002</v>
      </c>
      <c r="EZ46" s="286"/>
      <c r="FA46" s="287"/>
      <c r="FB46" s="288"/>
      <c r="FC46" s="289"/>
      <c r="FD46" s="290"/>
      <c r="FE46" s="293"/>
      <c r="FF46" s="291"/>
      <c r="FG46" s="292"/>
      <c r="FH46" s="291"/>
      <c r="FI46" s="291"/>
      <c r="FJ46" s="291"/>
      <c r="FK46" s="291"/>
      <c r="FL46" s="291"/>
      <c r="FM46" s="291"/>
      <c r="FN46" s="287">
        <v>21.273</v>
      </c>
      <c r="FO46" s="288"/>
      <c r="FP46" s="289">
        <v>91.221065802195298</v>
      </c>
      <c r="FQ46" s="290">
        <v>21.2682444</v>
      </c>
      <c r="FR46" s="291"/>
      <c r="FS46" s="41" t="s">
        <v>304</v>
      </c>
      <c r="FT46" s="41" t="s">
        <v>828</v>
      </c>
      <c r="FU46" s="259" t="s">
        <v>630</v>
      </c>
      <c r="FV46" s="63">
        <v>1</v>
      </c>
      <c r="FW46" s="321">
        <v>3</v>
      </c>
      <c r="FX46" s="63">
        <v>1</v>
      </c>
      <c r="FY46" s="330" t="s">
        <v>830</v>
      </c>
      <c r="FZ46" s="63">
        <v>1</v>
      </c>
      <c r="GA46" s="41" t="s">
        <v>831</v>
      </c>
      <c r="GB46" s="41" t="s">
        <v>832</v>
      </c>
      <c r="GC46" s="41">
        <v>1</v>
      </c>
      <c r="GD46" s="41" t="s">
        <v>833</v>
      </c>
      <c r="GE46" s="41" t="s">
        <v>834</v>
      </c>
      <c r="GF46" s="259" t="s">
        <v>603</v>
      </c>
      <c r="GG46" s="60" t="s">
        <v>744</v>
      </c>
      <c r="GH46" s="188" t="s">
        <v>673</v>
      </c>
      <c r="GI46" s="195" t="s">
        <v>675</v>
      </c>
      <c r="GJ46" s="192">
        <v>1</v>
      </c>
      <c r="GK46" s="238">
        <v>0</v>
      </c>
      <c r="GL46" s="238">
        <v>0</v>
      </c>
      <c r="GM46" s="238">
        <v>28001.49</v>
      </c>
      <c r="GN46" s="238">
        <v>0</v>
      </c>
      <c r="GO46" s="238">
        <v>6.32</v>
      </c>
      <c r="GP46" s="238">
        <v>0</v>
      </c>
      <c r="GQ46" s="238">
        <v>434125.2</v>
      </c>
      <c r="GR46" s="238">
        <v>40.69</v>
      </c>
      <c r="GS46" s="238">
        <v>3734.9</v>
      </c>
      <c r="GT46" s="238">
        <v>0</v>
      </c>
      <c r="GU46" s="238">
        <v>0</v>
      </c>
      <c r="GV46" s="238">
        <v>0</v>
      </c>
      <c r="GW46" s="238">
        <v>298.75</v>
      </c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0"/>
      <c r="HK46" s="12"/>
      <c r="HL46" s="12"/>
      <c r="HM46" s="12"/>
      <c r="HN46" s="12"/>
      <c r="HO46" s="12"/>
      <c r="HP46" s="12"/>
      <c r="HQ46" s="12"/>
    </row>
    <row r="47" spans="1:225" ht="15.6" customHeight="1">
      <c r="A47" s="2">
        <v>235</v>
      </c>
      <c r="B47" s="2">
        <v>1</v>
      </c>
      <c r="C47" s="47">
        <v>13643</v>
      </c>
      <c r="D47" s="182" t="s">
        <v>690</v>
      </c>
      <c r="E47" s="6" t="s">
        <v>691</v>
      </c>
      <c r="F47" s="183">
        <v>6201070315</v>
      </c>
      <c r="G47" s="3">
        <v>58</v>
      </c>
      <c r="H47" s="6" t="s">
        <v>716</v>
      </c>
      <c r="I47" s="72" t="s">
        <v>311</v>
      </c>
      <c r="J47" s="180" t="s">
        <v>323</v>
      </c>
      <c r="K47" s="6" t="s">
        <v>303</v>
      </c>
      <c r="L47" s="3">
        <v>9</v>
      </c>
      <c r="M47" s="6" t="s">
        <v>355</v>
      </c>
      <c r="N47" s="108" t="s">
        <v>304</v>
      </c>
      <c r="O47" s="3"/>
      <c r="P47" s="3" t="s">
        <v>710</v>
      </c>
      <c r="Q47" s="52"/>
      <c r="R47" s="52"/>
      <c r="S47" s="6"/>
      <c r="T47" s="77" t="s">
        <v>401</v>
      </c>
      <c r="U47" s="77"/>
      <c r="V47" s="185" t="s">
        <v>668</v>
      </c>
      <c r="W47" s="185"/>
      <c r="X47" s="185"/>
      <c r="Y47" s="207"/>
      <c r="Z47" s="86" t="s">
        <v>711</v>
      </c>
      <c r="AA47" s="26" t="s">
        <v>382</v>
      </c>
      <c r="AC47" s="91">
        <v>1921</v>
      </c>
      <c r="AD47" s="91">
        <v>17000</v>
      </c>
      <c r="AE47" s="92"/>
      <c r="AF47" s="92"/>
      <c r="AG47" s="92" t="s">
        <v>324</v>
      </c>
      <c r="AH47" s="34">
        <v>1500</v>
      </c>
      <c r="AI47"/>
      <c r="AJ47"/>
      <c r="AM47"/>
      <c r="AO47" s="94">
        <v>71.3</v>
      </c>
      <c r="AP47" s="14">
        <v>7.2</v>
      </c>
      <c r="AQ47" s="43">
        <v>20.399999999999999</v>
      </c>
      <c r="AR47" s="176">
        <v>98.9</v>
      </c>
      <c r="AS47" s="16">
        <v>9.9027777777777768</v>
      </c>
      <c r="AT47" s="17">
        <v>202.01666666666662</v>
      </c>
      <c r="AU47" s="18">
        <v>2.5833333333333335</v>
      </c>
      <c r="AV47" s="19">
        <v>66.914000000000001</v>
      </c>
      <c r="AW47" s="19">
        <v>93.848527349228618</v>
      </c>
      <c r="AX47" s="20">
        <v>2.14</v>
      </c>
      <c r="AY47" s="19">
        <v>3.0014025245441798</v>
      </c>
      <c r="AZ47" s="2" t="s">
        <v>305</v>
      </c>
      <c r="BA47" s="64">
        <v>14.7</v>
      </c>
      <c r="BB47" s="26" t="s">
        <v>305</v>
      </c>
      <c r="BC47" s="22">
        <v>1.69</v>
      </c>
      <c r="BD47" s="22"/>
      <c r="BE47" s="19"/>
      <c r="BF47" s="19">
        <v>28.9</v>
      </c>
      <c r="BG47" s="196">
        <v>3517</v>
      </c>
      <c r="BH47" s="28">
        <v>854</v>
      </c>
      <c r="BI47" s="23">
        <v>3.02</v>
      </c>
      <c r="BJ47" s="19">
        <v>23.3</v>
      </c>
      <c r="BK47" s="2">
        <v>76.7</v>
      </c>
      <c r="BL47" s="44">
        <v>0.30378096479791394</v>
      </c>
      <c r="BM47" s="181">
        <v>0.61</v>
      </c>
      <c r="BN47" s="97">
        <v>0.85553997194950915</v>
      </c>
      <c r="BO47" s="2" t="s">
        <v>305</v>
      </c>
      <c r="BP47" s="19">
        <v>54.6</v>
      </c>
      <c r="BQ47" s="23">
        <v>45</v>
      </c>
      <c r="BR47" s="28">
        <v>22987</v>
      </c>
      <c r="BS47" s="22">
        <v>40.6</v>
      </c>
      <c r="BT47" s="37">
        <v>63.3</v>
      </c>
      <c r="BU47" s="37">
        <v>9447</v>
      </c>
      <c r="BV47" s="22">
        <v>36.700000000000003</v>
      </c>
      <c r="BW47" s="97">
        <v>6.9695999999999998</v>
      </c>
      <c r="BX47" s="28">
        <v>20.3</v>
      </c>
      <c r="BY47" s="13">
        <v>1.4616</v>
      </c>
      <c r="BZ47" s="37">
        <v>20.3</v>
      </c>
      <c r="CA47" s="13">
        <v>1.4616</v>
      </c>
      <c r="CB47" s="37">
        <v>56.2</v>
      </c>
      <c r="CC47" s="13">
        <v>4.0464000000000002</v>
      </c>
      <c r="CD47" s="177">
        <v>0.82</v>
      </c>
      <c r="CE47" s="54">
        <v>97.1</v>
      </c>
      <c r="CF47" s="54">
        <v>5838</v>
      </c>
      <c r="CG47" s="54">
        <v>95</v>
      </c>
      <c r="CH47" s="54">
        <v>4922</v>
      </c>
      <c r="CI47" s="54">
        <v>83.3</v>
      </c>
      <c r="CJ47" s="54">
        <v>87.5</v>
      </c>
      <c r="CK47" s="54">
        <v>4318</v>
      </c>
      <c r="CL47" s="96">
        <v>1</v>
      </c>
      <c r="CN47" s="99"/>
      <c r="CO47" s="209"/>
      <c r="CP47" s="56"/>
      <c r="CQ47" s="67"/>
      <c r="CR47" s="74"/>
      <c r="CS47" s="84"/>
      <c r="CT47" s="84"/>
      <c r="CU47" s="84"/>
      <c r="CV47" s="84"/>
      <c r="CX47"/>
      <c r="CY47"/>
      <c r="CZ47"/>
      <c r="DA47"/>
      <c r="DB47" s="56" t="s">
        <v>312</v>
      </c>
      <c r="DC47" s="67"/>
      <c r="DD47" s="74" t="s">
        <v>717</v>
      </c>
      <c r="DE47" s="84"/>
      <c r="DF47" s="84"/>
      <c r="DG47" s="84"/>
      <c r="DH47" s="84"/>
      <c r="DI47" s="199" t="s">
        <v>307</v>
      </c>
      <c r="DJ47" s="61" t="s">
        <v>324</v>
      </c>
      <c r="DK47" s="179">
        <v>2</v>
      </c>
      <c r="DL47" s="66" t="s">
        <v>835</v>
      </c>
      <c r="DM47" s="66" t="s">
        <v>835</v>
      </c>
      <c r="DN47" s="66"/>
      <c r="DO47" s="66"/>
      <c r="DP47" s="66"/>
      <c r="DQ47" s="66"/>
      <c r="DR47" s="298" t="s">
        <v>335</v>
      </c>
      <c r="DS47" s="178" t="s">
        <v>335</v>
      </c>
      <c r="DT47" s="178">
        <v>2085</v>
      </c>
      <c r="DU47" s="178">
        <v>30.5</v>
      </c>
      <c r="DV47" s="178">
        <v>69.5</v>
      </c>
      <c r="DW47" s="178" t="s">
        <v>335</v>
      </c>
      <c r="DX47" s="178" t="s">
        <v>335</v>
      </c>
      <c r="DY47" s="178" t="s">
        <v>335</v>
      </c>
      <c r="DZ47" s="178" t="s">
        <v>335</v>
      </c>
      <c r="EA47" s="178">
        <v>0</v>
      </c>
      <c r="EB47" s="260" t="s">
        <v>379</v>
      </c>
      <c r="EC47" s="105"/>
      <c r="ED47" s="105"/>
      <c r="EE47" s="105"/>
      <c r="EF47" s="105">
        <v>15</v>
      </c>
      <c r="EG47" s="105"/>
      <c r="EH47" s="105">
        <v>184</v>
      </c>
      <c r="EI47" s="105">
        <v>132</v>
      </c>
      <c r="EJ47" s="105">
        <f t="shared" si="25"/>
        <v>38.988657844990549</v>
      </c>
      <c r="EK47" s="105">
        <v>0</v>
      </c>
      <c r="EL47" s="105" t="s">
        <v>836</v>
      </c>
      <c r="EM47" s="105" t="s">
        <v>823</v>
      </c>
      <c r="EN47" s="105" t="s">
        <v>823</v>
      </c>
      <c r="EO47" s="105" t="s">
        <v>823</v>
      </c>
      <c r="EP47" s="105">
        <v>0</v>
      </c>
      <c r="EQ47" s="105">
        <v>0</v>
      </c>
      <c r="ER47" s="294">
        <v>13643</v>
      </c>
      <c r="ES47" s="295">
        <v>75</v>
      </c>
      <c r="ET47" s="296">
        <v>153603</v>
      </c>
      <c r="EU47" s="296">
        <v>6353</v>
      </c>
      <c r="EV47" s="296">
        <v>39780</v>
      </c>
      <c r="EW47" s="296">
        <v>25508</v>
      </c>
      <c r="EX47" s="297">
        <v>2129.6148591216747</v>
      </c>
      <c r="EY47" s="285">
        <v>19166.533732095071</v>
      </c>
      <c r="EZ47" s="286"/>
      <c r="FA47" s="287"/>
      <c r="FB47" s="288"/>
      <c r="FC47" s="289"/>
      <c r="FD47" s="290"/>
      <c r="FE47" s="288"/>
      <c r="FF47" s="291"/>
      <c r="FG47" s="292"/>
      <c r="FH47" s="291"/>
      <c r="FI47" s="291"/>
      <c r="FJ47" s="291"/>
      <c r="FK47" s="291"/>
      <c r="FL47" s="291"/>
      <c r="FM47" s="291"/>
      <c r="FN47" s="287">
        <v>1.921</v>
      </c>
      <c r="FO47" s="288"/>
      <c r="FP47" s="289">
        <v>16.606446488675353</v>
      </c>
      <c r="FQ47" s="290">
        <v>2.1296148591216748</v>
      </c>
      <c r="FR47" s="291"/>
      <c r="FS47" s="41" t="s">
        <v>652</v>
      </c>
      <c r="FT47" s="41" t="s">
        <v>652</v>
      </c>
      <c r="FU47" s="41" t="s">
        <v>837</v>
      </c>
      <c r="FV47" s="63">
        <v>1</v>
      </c>
      <c r="FW47" s="321" t="s">
        <v>544</v>
      </c>
      <c r="FX47" s="63">
        <v>1</v>
      </c>
      <c r="FY47" s="330" t="s">
        <v>551</v>
      </c>
      <c r="FZ47" s="63">
        <v>0</v>
      </c>
      <c r="GA47" s="41">
        <v>0</v>
      </c>
      <c r="GB47" s="41">
        <v>0</v>
      </c>
      <c r="GC47" s="41">
        <v>0</v>
      </c>
      <c r="GD47" s="217">
        <v>0</v>
      </c>
      <c r="GE47" s="41">
        <v>0</v>
      </c>
      <c r="GF47" s="262" t="s">
        <v>567</v>
      </c>
      <c r="GG47" s="60" t="s">
        <v>744</v>
      </c>
      <c r="GH47" s="188" t="s">
        <v>673</v>
      </c>
      <c r="GI47" s="193" t="s">
        <v>677</v>
      </c>
      <c r="GJ47" s="28">
        <v>3</v>
      </c>
      <c r="GK47" s="238">
        <v>0</v>
      </c>
      <c r="GL47" s="238">
        <v>0</v>
      </c>
      <c r="GM47" s="238">
        <v>2783.37</v>
      </c>
      <c r="GN47" s="238">
        <v>0</v>
      </c>
      <c r="GO47" s="238">
        <v>8.92</v>
      </c>
      <c r="GP47" s="238">
        <v>0</v>
      </c>
      <c r="GQ47" s="238">
        <v>64597.8</v>
      </c>
      <c r="GR47" s="238">
        <v>0</v>
      </c>
      <c r="GS47" s="238">
        <v>1180.7</v>
      </c>
      <c r="GT47" s="238">
        <v>144.06</v>
      </c>
      <c r="GU47" s="238">
        <v>0</v>
      </c>
      <c r="GV47" s="238">
        <v>0</v>
      </c>
      <c r="GW47" s="238">
        <v>1214.52</v>
      </c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0"/>
      <c r="HK47" s="12"/>
      <c r="HL47" s="12"/>
      <c r="HM47" s="12"/>
      <c r="HN47" s="12"/>
      <c r="HO47" s="12"/>
      <c r="HP47" s="12"/>
      <c r="HQ47" s="12"/>
    </row>
    <row r="48" spans="1:225" ht="15.6" customHeight="1">
      <c r="A48" s="2">
        <v>238</v>
      </c>
      <c r="B48" s="2">
        <v>1</v>
      </c>
      <c r="C48" s="47">
        <v>13668</v>
      </c>
      <c r="D48" s="182" t="s">
        <v>692</v>
      </c>
      <c r="E48" s="6" t="s">
        <v>689</v>
      </c>
      <c r="F48" s="183">
        <v>5756011811</v>
      </c>
      <c r="G48" s="3">
        <v>63</v>
      </c>
      <c r="H48" s="6" t="s">
        <v>718</v>
      </c>
      <c r="I48" s="72" t="s">
        <v>715</v>
      </c>
      <c r="J48" s="180" t="s">
        <v>323</v>
      </c>
      <c r="K48" s="6" t="s">
        <v>303</v>
      </c>
      <c r="L48" s="3">
        <v>33</v>
      </c>
      <c r="M48" s="6" t="s">
        <v>360</v>
      </c>
      <c r="N48" s="6" t="s">
        <v>363</v>
      </c>
      <c r="O48" s="3"/>
      <c r="P48" s="3" t="s">
        <v>710</v>
      </c>
      <c r="Q48" s="52"/>
      <c r="R48" s="52"/>
      <c r="S48" s="6"/>
      <c r="T48" s="77" t="s">
        <v>401</v>
      </c>
      <c r="U48" s="77"/>
      <c r="V48" s="185" t="s">
        <v>668</v>
      </c>
      <c r="W48" s="185"/>
      <c r="X48" s="185"/>
      <c r="Y48" s="207"/>
      <c r="Z48" s="86"/>
      <c r="AA48" s="84" t="s">
        <v>669</v>
      </c>
      <c r="AC48" s="91">
        <v>23183</v>
      </c>
      <c r="AD48" s="91">
        <v>765000</v>
      </c>
      <c r="AE48" s="92">
        <v>3</v>
      </c>
      <c r="AF48" s="92">
        <v>100000</v>
      </c>
      <c r="AG48" s="92" t="s">
        <v>324</v>
      </c>
      <c r="AH48" s="34">
        <v>10000</v>
      </c>
      <c r="AI48"/>
      <c r="AJ48"/>
      <c r="AM48"/>
      <c r="AO48" s="94">
        <v>0.7</v>
      </c>
      <c r="AP48" s="14">
        <v>3.9</v>
      </c>
      <c r="AQ48" s="43">
        <v>94.7</v>
      </c>
      <c r="AR48" s="176">
        <v>99.3</v>
      </c>
      <c r="AS48" s="16">
        <v>0.17948717948717949</v>
      </c>
      <c r="AT48" s="17">
        <v>16.997435897435899</v>
      </c>
      <c r="AU48" s="18">
        <v>7.0993914807302222E-3</v>
      </c>
      <c r="AV48" s="19">
        <v>0.52400000000000002</v>
      </c>
      <c r="AW48" s="19">
        <v>74.857142857142861</v>
      </c>
      <c r="AX48" s="20">
        <v>0.12</v>
      </c>
      <c r="AY48" s="19">
        <v>17.142857142857142</v>
      </c>
      <c r="AZ48" s="2" t="s">
        <v>305</v>
      </c>
      <c r="BA48" s="64">
        <v>61.1</v>
      </c>
      <c r="BB48" s="26" t="s">
        <v>305</v>
      </c>
      <c r="BC48" s="22">
        <v>4.1000000000000002E-2</v>
      </c>
      <c r="BD48" s="22"/>
      <c r="BE48" s="19"/>
      <c r="BF48" s="19">
        <v>70</v>
      </c>
      <c r="BG48" s="196">
        <v>13381</v>
      </c>
      <c r="BH48" s="28">
        <v>1100</v>
      </c>
      <c r="BI48" s="23">
        <v>3.98</v>
      </c>
      <c r="BJ48" s="19">
        <v>68.400000000000006</v>
      </c>
      <c r="BK48" s="2">
        <v>31.6</v>
      </c>
      <c r="BL48" s="24">
        <v>2.1645569620253164</v>
      </c>
      <c r="BM48" s="181">
        <v>0.13</v>
      </c>
      <c r="BN48" s="97">
        <v>18.571428571428573</v>
      </c>
      <c r="BO48" s="2" t="s">
        <v>305</v>
      </c>
      <c r="BP48" s="19">
        <v>89.8</v>
      </c>
      <c r="BQ48" s="23">
        <v>60.6</v>
      </c>
      <c r="BR48" s="28">
        <v>39669</v>
      </c>
      <c r="BS48" s="22">
        <v>97.6</v>
      </c>
      <c r="BT48" s="37">
        <v>59.1</v>
      </c>
      <c r="BU48" s="37">
        <v>11102</v>
      </c>
      <c r="BV48" s="22">
        <v>40.9</v>
      </c>
      <c r="BW48" s="97">
        <v>3.8730899999999995</v>
      </c>
      <c r="BX48" s="28">
        <v>85.6</v>
      </c>
      <c r="BY48" s="13">
        <v>3.3383999999999996</v>
      </c>
      <c r="BZ48" s="37">
        <v>12</v>
      </c>
      <c r="CA48" s="13">
        <v>0.46799999999999997</v>
      </c>
      <c r="CB48" s="37">
        <v>1.71</v>
      </c>
      <c r="CC48" s="13">
        <v>6.6689999999999999E-2</v>
      </c>
      <c r="CD48" s="177">
        <v>4.2000000000000003E-2</v>
      </c>
      <c r="CE48" s="54">
        <v>97.9</v>
      </c>
      <c r="CF48" s="54">
        <v>13951</v>
      </c>
      <c r="CG48" s="54">
        <v>99.5</v>
      </c>
      <c r="CH48" s="54">
        <v>9949</v>
      </c>
      <c r="CI48" s="54">
        <v>95</v>
      </c>
      <c r="CJ48" s="54">
        <v>98</v>
      </c>
      <c r="CK48" s="54">
        <v>13287</v>
      </c>
      <c r="CL48" s="184">
        <v>7.1333333333333329</v>
      </c>
      <c r="CN48" s="99"/>
      <c r="CO48" s="209"/>
      <c r="CP48" s="56"/>
      <c r="CQ48" s="67"/>
      <c r="CR48" s="74"/>
      <c r="CS48" s="84"/>
      <c r="CT48" s="84"/>
      <c r="CU48" s="84"/>
      <c r="CV48" s="84"/>
      <c r="CX48"/>
      <c r="CY48"/>
      <c r="CZ48"/>
      <c r="DA48"/>
      <c r="DB48" s="56" t="s">
        <v>317</v>
      </c>
      <c r="DC48" s="67"/>
      <c r="DD48" s="74" t="s">
        <v>450</v>
      </c>
      <c r="DE48" s="84"/>
      <c r="DF48" s="84"/>
      <c r="DG48" s="84"/>
      <c r="DH48" s="84"/>
      <c r="DI48" s="198" t="s">
        <v>308</v>
      </c>
      <c r="DJ48" s="61" t="s">
        <v>324</v>
      </c>
      <c r="DK48" s="179">
        <v>2</v>
      </c>
      <c r="DL48" s="66" t="s">
        <v>311</v>
      </c>
      <c r="DM48" s="66" t="s">
        <v>311</v>
      </c>
      <c r="DN48" s="66"/>
      <c r="DO48" s="66"/>
      <c r="DP48" s="66"/>
      <c r="DQ48" s="66"/>
      <c r="DR48" s="298">
        <v>35.9</v>
      </c>
      <c r="DS48" s="178" t="s">
        <v>335</v>
      </c>
      <c r="DT48" s="178">
        <v>36110</v>
      </c>
      <c r="DU48" s="178">
        <v>93.5</v>
      </c>
      <c r="DV48" s="178">
        <v>6.5</v>
      </c>
      <c r="DW48" s="178" t="s">
        <v>335</v>
      </c>
      <c r="DX48" s="178" t="s">
        <v>335</v>
      </c>
      <c r="DY48" s="178" t="s">
        <v>335</v>
      </c>
      <c r="DZ48" s="178" t="s">
        <v>335</v>
      </c>
      <c r="EA48" s="178">
        <v>0</v>
      </c>
      <c r="EB48" s="260" t="s">
        <v>379</v>
      </c>
      <c r="EC48" s="105"/>
      <c r="ED48" s="105"/>
      <c r="EE48" s="105"/>
      <c r="EF48" s="105">
        <v>64</v>
      </c>
      <c r="EG48" s="105"/>
      <c r="EH48" s="105">
        <v>165</v>
      </c>
      <c r="EI48" s="105">
        <v>71</v>
      </c>
      <c r="EJ48" s="105">
        <f t="shared" si="25"/>
        <v>26.078971533516988</v>
      </c>
      <c r="EK48" s="105">
        <v>1</v>
      </c>
      <c r="EL48" s="105" t="s">
        <v>836</v>
      </c>
      <c r="EM48" s="105">
        <v>3</v>
      </c>
      <c r="EN48" s="105" t="s">
        <v>550</v>
      </c>
      <c r="EO48" s="105">
        <v>3</v>
      </c>
      <c r="EP48" s="105" t="s">
        <v>838</v>
      </c>
      <c r="EQ48" s="323">
        <v>42115</v>
      </c>
      <c r="ER48" s="294">
        <v>13668</v>
      </c>
      <c r="ES48" s="296">
        <v>75</v>
      </c>
      <c r="ET48" s="296">
        <v>232067</v>
      </c>
      <c r="EU48" s="296">
        <v>4842</v>
      </c>
      <c r="EV48" s="296">
        <v>39780</v>
      </c>
      <c r="EW48" s="296">
        <v>215282</v>
      </c>
      <c r="EX48" s="297">
        <v>23582.315737298635</v>
      </c>
      <c r="EY48" s="285">
        <v>778216.41933085502</v>
      </c>
      <c r="EZ48" s="286"/>
      <c r="FA48" s="287"/>
      <c r="FB48" s="288"/>
      <c r="FC48" s="289"/>
      <c r="FD48" s="290"/>
      <c r="FE48" s="288"/>
      <c r="FF48" s="291"/>
      <c r="FG48" s="292"/>
      <c r="FH48" s="291"/>
      <c r="FI48" s="291"/>
      <c r="FJ48" s="291"/>
      <c r="FK48" s="291"/>
      <c r="FL48" s="291"/>
      <c r="FM48" s="291"/>
      <c r="FN48" s="287">
        <v>23.183</v>
      </c>
      <c r="FO48" s="288"/>
      <c r="FP48" s="289">
        <v>92.767174996875895</v>
      </c>
      <c r="FQ48" s="290">
        <v>23.582315737298636</v>
      </c>
      <c r="FR48" s="291"/>
      <c r="FS48" s="41" t="s">
        <v>839</v>
      </c>
      <c r="FT48" s="41" t="s">
        <v>544</v>
      </c>
      <c r="FU48" s="41" t="s">
        <v>840</v>
      </c>
      <c r="FV48" s="63">
        <v>1</v>
      </c>
      <c r="FW48" s="321" t="s">
        <v>544</v>
      </c>
      <c r="FX48" s="63">
        <v>1</v>
      </c>
      <c r="FY48" s="330" t="s">
        <v>551</v>
      </c>
      <c r="FZ48" s="63">
        <v>0</v>
      </c>
      <c r="GA48" s="41">
        <v>0</v>
      </c>
      <c r="GB48" s="41">
        <v>0</v>
      </c>
      <c r="GC48" s="41">
        <v>1</v>
      </c>
      <c r="GD48" s="217" t="s">
        <v>841</v>
      </c>
      <c r="GE48" s="41" t="s">
        <v>842</v>
      </c>
      <c r="GF48" s="262" t="s">
        <v>567</v>
      </c>
      <c r="GG48" s="60" t="s">
        <v>744</v>
      </c>
      <c r="GI48" s="195" t="s">
        <v>675</v>
      </c>
      <c r="GJ48" s="192">
        <v>1</v>
      </c>
      <c r="GK48" s="238">
        <v>3.9</v>
      </c>
      <c r="GL48" s="238">
        <v>0</v>
      </c>
      <c r="GM48" s="238">
        <v>44039.79</v>
      </c>
      <c r="GN48" s="238">
        <v>0</v>
      </c>
      <c r="GO48" s="238">
        <v>0</v>
      </c>
      <c r="GP48" s="238">
        <v>0</v>
      </c>
      <c r="GQ48" s="238">
        <v>424518.9</v>
      </c>
      <c r="GR48" s="238">
        <v>0</v>
      </c>
      <c r="GS48" s="238">
        <v>1108.5999999999999</v>
      </c>
      <c r="GT48" s="238">
        <v>0</v>
      </c>
      <c r="GU48" s="238">
        <v>0</v>
      </c>
      <c r="GV48" s="238">
        <v>0</v>
      </c>
      <c r="GW48" s="238">
        <v>243.01</v>
      </c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0"/>
      <c r="HK48" s="12"/>
      <c r="HL48" s="12"/>
      <c r="HM48" s="12"/>
      <c r="HN48" s="12"/>
      <c r="HO48" s="12"/>
      <c r="HP48" s="12"/>
      <c r="HQ48" s="12"/>
    </row>
    <row r="49" spans="1:16359" ht="15.6" customHeight="1">
      <c r="A49" s="2">
        <v>241</v>
      </c>
      <c r="B49" s="2">
        <v>1</v>
      </c>
      <c r="C49" s="47">
        <v>13693</v>
      </c>
      <c r="D49" s="182" t="s">
        <v>693</v>
      </c>
      <c r="E49" s="6" t="s">
        <v>694</v>
      </c>
      <c r="F49" s="183">
        <v>5906231540</v>
      </c>
      <c r="G49" s="3">
        <v>61</v>
      </c>
      <c r="H49" s="6" t="s">
        <v>719</v>
      </c>
      <c r="I49" s="72" t="s">
        <v>311</v>
      </c>
      <c r="J49" s="180" t="s">
        <v>323</v>
      </c>
      <c r="K49" s="6" t="s">
        <v>303</v>
      </c>
      <c r="L49" s="3">
        <v>21</v>
      </c>
      <c r="M49" s="6" t="s">
        <v>360</v>
      </c>
      <c r="N49" s="6" t="s">
        <v>304</v>
      </c>
      <c r="O49" s="3"/>
      <c r="P49" s="3" t="s">
        <v>710</v>
      </c>
      <c r="Q49" s="52"/>
      <c r="R49" s="52"/>
      <c r="S49" s="6"/>
      <c r="T49" s="77" t="s">
        <v>401</v>
      </c>
      <c r="U49" s="77"/>
      <c r="V49" s="185" t="s">
        <v>668</v>
      </c>
      <c r="W49" s="185"/>
      <c r="X49" s="185"/>
      <c r="Y49" s="207"/>
      <c r="Z49" s="86" t="s">
        <v>711</v>
      </c>
      <c r="AA49" s="84" t="s">
        <v>382</v>
      </c>
      <c r="AC49" s="91">
        <v>10644</v>
      </c>
      <c r="AD49" s="91">
        <v>223000</v>
      </c>
      <c r="AE49" s="92"/>
      <c r="AF49" s="92"/>
      <c r="AG49" s="92" t="s">
        <v>324</v>
      </c>
      <c r="AH49" s="34">
        <v>10000</v>
      </c>
      <c r="AI49"/>
      <c r="AJ49"/>
      <c r="AM49"/>
      <c r="AO49" s="94">
        <v>11.8</v>
      </c>
      <c r="AP49" s="14">
        <v>6.43</v>
      </c>
      <c r="AQ49" s="43">
        <v>81</v>
      </c>
      <c r="AR49" s="176">
        <v>99.23</v>
      </c>
      <c r="AS49" s="16">
        <v>1.8351477449455678</v>
      </c>
      <c r="AT49" s="17">
        <v>148.64696734059098</v>
      </c>
      <c r="AU49" s="18">
        <v>0.13496511494910213</v>
      </c>
      <c r="AV49" s="19">
        <v>10.964</v>
      </c>
      <c r="AW49" s="19">
        <v>92.915254237288138</v>
      </c>
      <c r="AX49" s="20">
        <v>0.31</v>
      </c>
      <c r="AY49" s="19">
        <v>2.6271186440677963</v>
      </c>
      <c r="AZ49" s="2" t="s">
        <v>305</v>
      </c>
      <c r="BA49" s="64">
        <v>19.899999999999999</v>
      </c>
      <c r="BB49" s="26" t="s">
        <v>305</v>
      </c>
      <c r="BC49" s="22">
        <v>0.26</v>
      </c>
      <c r="BD49" s="22"/>
      <c r="BE49" s="19"/>
      <c r="BF49" s="19">
        <v>46.3</v>
      </c>
      <c r="BG49" s="196">
        <v>2391</v>
      </c>
      <c r="BH49" s="28">
        <v>544</v>
      </c>
      <c r="BI49" s="23">
        <v>1.52</v>
      </c>
      <c r="BJ49" s="19">
        <v>82.6</v>
      </c>
      <c r="BK49" s="2">
        <v>17.399999999999999</v>
      </c>
      <c r="BL49" s="24">
        <v>4.7471264367816088</v>
      </c>
      <c r="BM49" s="181">
        <v>1.51</v>
      </c>
      <c r="BN49" s="97">
        <v>12.796610169491524</v>
      </c>
      <c r="BO49" s="2" t="s">
        <v>305</v>
      </c>
      <c r="BP49" s="19">
        <v>30.7</v>
      </c>
      <c r="BQ49" s="23">
        <v>17</v>
      </c>
      <c r="BR49" s="28">
        <v>31263</v>
      </c>
      <c r="BS49" s="22">
        <v>78.8</v>
      </c>
      <c r="BT49" s="37">
        <v>91.4</v>
      </c>
      <c r="BU49" s="37">
        <v>17909</v>
      </c>
      <c r="BV49" s="22">
        <v>8.5999999999999943</v>
      </c>
      <c r="BW49" s="97">
        <v>6.3656999999999986</v>
      </c>
      <c r="BX49" s="28">
        <v>42.5</v>
      </c>
      <c r="BY49" s="13">
        <v>2.7327499999999998</v>
      </c>
      <c r="BZ49" s="37">
        <v>36.299999999999997</v>
      </c>
      <c r="CA49" s="13">
        <v>2.3340899999999998</v>
      </c>
      <c r="CB49" s="37">
        <v>20.2</v>
      </c>
      <c r="CC49" s="13">
        <v>1.2988599999999999</v>
      </c>
      <c r="CD49" s="177">
        <v>0.28999999999999998</v>
      </c>
      <c r="CE49" s="54">
        <v>99.7</v>
      </c>
      <c r="CF49" s="54">
        <v>9798</v>
      </c>
      <c r="CG49" s="54">
        <v>99.8</v>
      </c>
      <c r="CH49" s="54">
        <v>7269</v>
      </c>
      <c r="CI49" s="54">
        <v>92.8</v>
      </c>
      <c r="CJ49" s="54">
        <v>98.1</v>
      </c>
      <c r="CK49" s="54">
        <v>6840</v>
      </c>
      <c r="CL49" s="96">
        <v>1.1707988980716255</v>
      </c>
      <c r="CN49" s="99"/>
      <c r="CO49" s="209"/>
      <c r="CP49" s="56"/>
      <c r="CQ49" s="67"/>
      <c r="CR49" s="74"/>
      <c r="CS49" s="84"/>
      <c r="CT49" s="84"/>
      <c r="CU49" s="84"/>
      <c r="CV49" s="84"/>
      <c r="CX49"/>
      <c r="CY49"/>
      <c r="CZ49"/>
      <c r="DA49"/>
      <c r="DB49" s="56" t="s">
        <v>306</v>
      </c>
      <c r="DC49" s="67"/>
      <c r="DD49" s="74" t="s">
        <v>665</v>
      </c>
      <c r="DE49" s="84"/>
      <c r="DF49" s="84"/>
      <c r="DG49" s="84"/>
      <c r="DH49" s="84"/>
      <c r="DI49" s="198" t="s">
        <v>307</v>
      </c>
      <c r="DJ49" s="61" t="s">
        <v>324</v>
      </c>
      <c r="DK49" s="179">
        <v>2</v>
      </c>
      <c r="DL49" s="66" t="s">
        <v>311</v>
      </c>
      <c r="DM49" s="66" t="s">
        <v>311</v>
      </c>
      <c r="DN49" s="66"/>
      <c r="DO49" s="66"/>
      <c r="DP49" s="66"/>
      <c r="DQ49" s="66"/>
      <c r="DR49" s="298" t="s">
        <v>335</v>
      </c>
      <c r="DS49" s="178" t="s">
        <v>335</v>
      </c>
      <c r="DT49" s="178">
        <v>14233</v>
      </c>
      <c r="DU49" s="178">
        <v>82.5</v>
      </c>
      <c r="DV49" s="178">
        <v>17.5</v>
      </c>
      <c r="DW49" s="178" t="s">
        <v>335</v>
      </c>
      <c r="DX49" s="178" t="s">
        <v>335</v>
      </c>
      <c r="DY49" s="178" t="s">
        <v>335</v>
      </c>
      <c r="DZ49" s="178" t="s">
        <v>335</v>
      </c>
      <c r="EA49" s="178">
        <v>0</v>
      </c>
      <c r="EB49" s="260" t="s">
        <v>379</v>
      </c>
      <c r="EC49" s="105"/>
      <c r="ED49" s="105"/>
      <c r="EE49" s="105"/>
      <c r="EF49" s="105">
        <v>50</v>
      </c>
      <c r="EG49" s="105"/>
      <c r="EH49" s="105" t="s">
        <v>544</v>
      </c>
      <c r="EI49" s="105" t="s">
        <v>544</v>
      </c>
      <c r="EJ49" s="105" t="s">
        <v>544</v>
      </c>
      <c r="EK49" s="105">
        <v>1</v>
      </c>
      <c r="EL49" s="332" t="s">
        <v>894</v>
      </c>
      <c r="EM49" s="105">
        <v>2</v>
      </c>
      <c r="EN49" s="105" t="s">
        <v>550</v>
      </c>
      <c r="EO49" s="105">
        <v>1</v>
      </c>
      <c r="EP49" s="105">
        <v>0</v>
      </c>
      <c r="EQ49" s="105">
        <v>0</v>
      </c>
      <c r="ER49" s="294">
        <v>13693</v>
      </c>
      <c r="ES49" s="296">
        <v>75</v>
      </c>
      <c r="ET49" s="296">
        <v>86582</v>
      </c>
      <c r="EU49" s="296">
        <v>4000</v>
      </c>
      <c r="EV49" s="296">
        <v>39780</v>
      </c>
      <c r="EW49" s="296">
        <v>80297</v>
      </c>
      <c r="EX49" s="297">
        <v>10647.382199999998</v>
      </c>
      <c r="EY49" s="285">
        <v>223595.02619999996</v>
      </c>
      <c r="EZ49" s="286"/>
      <c r="FA49" s="287"/>
      <c r="FB49" s="288"/>
      <c r="FC49" s="289"/>
      <c r="FD49" s="290"/>
      <c r="FE49" s="288"/>
      <c r="FF49" s="291"/>
      <c r="FG49" s="292"/>
      <c r="FH49" s="291"/>
      <c r="FI49" s="291"/>
      <c r="FJ49" s="291"/>
      <c r="FK49" s="291"/>
      <c r="FL49" s="291"/>
      <c r="FM49" s="291"/>
      <c r="FN49" s="287">
        <v>10.644</v>
      </c>
      <c r="FO49" s="288"/>
      <c r="FP49" s="289">
        <v>92.740985424222131</v>
      </c>
      <c r="FQ49" s="290">
        <v>10.647382199999997</v>
      </c>
      <c r="FR49" s="291"/>
      <c r="FS49" s="41" t="s">
        <v>544</v>
      </c>
      <c r="FT49" s="41" t="s">
        <v>617</v>
      </c>
      <c r="FU49" s="41" t="s">
        <v>866</v>
      </c>
      <c r="FV49" s="63">
        <v>0</v>
      </c>
      <c r="FW49" s="321">
        <v>3</v>
      </c>
      <c r="FX49" s="63">
        <v>1</v>
      </c>
      <c r="FY49" s="330" t="s">
        <v>548</v>
      </c>
      <c r="FZ49" s="63">
        <v>0</v>
      </c>
      <c r="GA49" s="41">
        <v>0</v>
      </c>
      <c r="GB49" s="41">
        <v>0</v>
      </c>
      <c r="GC49" s="41">
        <v>1</v>
      </c>
      <c r="GD49" s="217" t="s">
        <v>843</v>
      </c>
      <c r="GE49" s="262" t="s">
        <v>574</v>
      </c>
      <c r="GF49" s="41" t="s">
        <v>599</v>
      </c>
      <c r="GG49" s="60" t="s">
        <v>744</v>
      </c>
      <c r="GH49" s="188" t="s">
        <v>673</v>
      </c>
      <c r="GI49" s="195" t="s">
        <v>675</v>
      </c>
      <c r="GJ49" s="192">
        <v>1</v>
      </c>
      <c r="GK49" s="238">
        <v>0</v>
      </c>
      <c r="GL49" s="238">
        <v>0</v>
      </c>
      <c r="GM49" s="238">
        <v>3433.43</v>
      </c>
      <c r="GN49" s="238">
        <v>0</v>
      </c>
      <c r="GO49" s="238">
        <v>0</v>
      </c>
      <c r="GP49" s="238">
        <v>0</v>
      </c>
      <c r="GQ49" s="238">
        <v>251692.4</v>
      </c>
      <c r="GR49" s="238">
        <v>64.56</v>
      </c>
      <c r="GS49" s="238">
        <v>257.3</v>
      </c>
      <c r="GT49" s="238">
        <v>0</v>
      </c>
      <c r="GU49" s="238">
        <v>0</v>
      </c>
      <c r="GV49" s="238">
        <v>0</v>
      </c>
      <c r="GW49" s="238">
        <v>250.37</v>
      </c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0"/>
      <c r="HK49" s="12"/>
      <c r="HL49" s="12"/>
      <c r="HM49" s="12"/>
      <c r="HN49" s="12"/>
      <c r="HO49" s="12"/>
      <c r="HP49" s="12"/>
      <c r="HQ49" s="12"/>
    </row>
    <row r="50" spans="1:16359" ht="15.6" customHeight="1">
      <c r="A50" s="2">
        <v>250</v>
      </c>
      <c r="B50" s="2">
        <v>1</v>
      </c>
      <c r="C50" s="47">
        <v>13765</v>
      </c>
      <c r="D50" s="182" t="s">
        <v>695</v>
      </c>
      <c r="E50" s="6" t="s">
        <v>328</v>
      </c>
      <c r="F50" s="183">
        <v>6404180233</v>
      </c>
      <c r="G50" s="3">
        <v>56</v>
      </c>
      <c r="H50" s="6" t="s">
        <v>721</v>
      </c>
      <c r="I50" s="72" t="s">
        <v>316</v>
      </c>
      <c r="J50" s="180" t="s">
        <v>323</v>
      </c>
      <c r="K50" s="6" t="s">
        <v>303</v>
      </c>
      <c r="L50" s="3">
        <v>24</v>
      </c>
      <c r="M50" s="6" t="s">
        <v>723</v>
      </c>
      <c r="N50" s="6" t="s">
        <v>363</v>
      </c>
      <c r="O50" s="3"/>
      <c r="P50" s="3" t="s">
        <v>722</v>
      </c>
      <c r="Q50" s="52"/>
      <c r="R50" s="52"/>
      <c r="S50" s="6"/>
      <c r="T50" s="77" t="s">
        <v>401</v>
      </c>
      <c r="U50" s="77"/>
      <c r="V50" s="308" t="s">
        <v>668</v>
      </c>
      <c r="W50" s="309" t="s">
        <v>720</v>
      </c>
      <c r="X50" s="310"/>
      <c r="Y50" s="208"/>
      <c r="Z50" s="86"/>
      <c r="AA50" s="84" t="s">
        <v>669</v>
      </c>
      <c r="AC50" s="91">
        <v>7097</v>
      </c>
      <c r="AD50" s="91">
        <v>170000</v>
      </c>
      <c r="AE50"/>
      <c r="AF50"/>
      <c r="AG50" t="s">
        <v>329</v>
      </c>
      <c r="AH50" s="34">
        <v>10000</v>
      </c>
      <c r="AI50"/>
      <c r="AJ50"/>
      <c r="AM50"/>
      <c r="AO50" s="94">
        <v>2.1800000000000002</v>
      </c>
      <c r="AP50" s="14">
        <v>19.899999999999999</v>
      </c>
      <c r="AQ50" s="43">
        <v>77</v>
      </c>
      <c r="AR50" s="176">
        <v>99.08</v>
      </c>
      <c r="AS50" s="16">
        <v>0.10954773869346736</v>
      </c>
      <c r="AT50" s="17">
        <v>8.4351758793969864</v>
      </c>
      <c r="AU50" s="18">
        <v>2.2497420020639834E-2</v>
      </c>
      <c r="AV50" s="19">
        <v>1.8164000000000002</v>
      </c>
      <c r="AW50" s="19">
        <v>83.321100917431195</v>
      </c>
      <c r="AX50" s="20">
        <v>0.17</v>
      </c>
      <c r="AY50" s="19">
        <v>7.7981651376146779</v>
      </c>
      <c r="AZ50" s="2" t="s">
        <v>305</v>
      </c>
      <c r="BA50" s="64">
        <v>31</v>
      </c>
      <c r="BB50" s="26" t="s">
        <v>305</v>
      </c>
      <c r="BC50" s="22">
        <v>3.62</v>
      </c>
      <c r="BD50" s="22"/>
      <c r="BE50" s="19"/>
      <c r="BF50" s="19"/>
      <c r="BG50" s="196"/>
      <c r="BH50" s="28">
        <v>1227</v>
      </c>
      <c r="BI50" s="23">
        <v>10.4</v>
      </c>
      <c r="BJ50" s="19">
        <v>76.599999999999994</v>
      </c>
      <c r="BK50" s="2">
        <v>23.4</v>
      </c>
      <c r="BL50" s="24">
        <v>3.2735042735042734</v>
      </c>
      <c r="BM50" s="181">
        <v>3.4000000000000002E-2</v>
      </c>
      <c r="BN50" s="97">
        <v>1.5596330275229358</v>
      </c>
      <c r="BO50" s="2" t="s">
        <v>305</v>
      </c>
      <c r="BP50" s="19">
        <v>57.8</v>
      </c>
      <c r="BQ50" s="23">
        <v>50</v>
      </c>
      <c r="BR50" s="28">
        <v>44333</v>
      </c>
      <c r="BS50" s="22">
        <v>86.9</v>
      </c>
      <c r="BT50" s="37">
        <v>94.5</v>
      </c>
      <c r="BU50" s="37">
        <v>20666</v>
      </c>
      <c r="BV50" s="22">
        <v>5.5</v>
      </c>
      <c r="BW50" s="97">
        <v>19.740800000000004</v>
      </c>
      <c r="BX50" s="28">
        <v>31.2</v>
      </c>
      <c r="BY50" s="13">
        <v>6.2088000000000001</v>
      </c>
      <c r="BZ50" s="37">
        <v>55.7</v>
      </c>
      <c r="CA50" s="13">
        <v>11.084300000000001</v>
      </c>
      <c r="CB50" s="37">
        <v>12.3</v>
      </c>
      <c r="CC50" s="13">
        <v>2.4477000000000002</v>
      </c>
      <c r="CD50" s="177">
        <v>0.15</v>
      </c>
      <c r="CE50" s="54">
        <v>100</v>
      </c>
      <c r="CF50" s="54">
        <v>17746</v>
      </c>
      <c r="CG50" s="54">
        <v>99.8</v>
      </c>
      <c r="CH50" s="54">
        <v>13450</v>
      </c>
      <c r="CI50" s="54">
        <v>95.6</v>
      </c>
      <c r="CJ50" s="54">
        <v>99.1</v>
      </c>
      <c r="CK50" s="54">
        <v>12967</v>
      </c>
      <c r="CL50" s="96">
        <v>0.56014362657091554</v>
      </c>
      <c r="CN50" s="99"/>
      <c r="CO50" s="209"/>
      <c r="CP50" s="56"/>
      <c r="CQ50" s="67"/>
      <c r="CR50" s="74"/>
      <c r="CS50" s="84"/>
      <c r="CT50" s="84"/>
      <c r="CU50" s="84"/>
      <c r="CV50" s="84"/>
      <c r="CX50"/>
      <c r="CY50"/>
      <c r="CZ50"/>
      <c r="DA50"/>
      <c r="DB50" s="56" t="s">
        <v>306</v>
      </c>
      <c r="DC50" s="67"/>
      <c r="DD50" s="74" t="s">
        <v>724</v>
      </c>
      <c r="DE50" s="84"/>
      <c r="DF50" s="84"/>
      <c r="DG50" s="84"/>
      <c r="DH50" s="84"/>
      <c r="DI50" s="199" t="s">
        <v>307</v>
      </c>
      <c r="DJ50" s="62" t="s">
        <v>329</v>
      </c>
      <c r="DK50" s="179">
        <v>2</v>
      </c>
      <c r="DL50" s="66" t="s">
        <v>311</v>
      </c>
      <c r="DM50" s="66" t="s">
        <v>311</v>
      </c>
      <c r="DN50" s="66"/>
      <c r="DO50" s="66"/>
      <c r="DP50" s="66"/>
      <c r="DQ50" s="66"/>
      <c r="DR50" s="298" t="s">
        <v>335</v>
      </c>
      <c r="DS50" s="178" t="s">
        <v>335</v>
      </c>
      <c r="DT50" s="178">
        <v>15219</v>
      </c>
      <c r="DU50" s="178">
        <v>88.4</v>
      </c>
      <c r="DV50" s="178">
        <v>11.6</v>
      </c>
      <c r="DW50" s="178" t="s">
        <v>335</v>
      </c>
      <c r="DX50" s="178" t="s">
        <v>335</v>
      </c>
      <c r="DY50" s="178" t="s">
        <v>335</v>
      </c>
      <c r="DZ50" s="178" t="s">
        <v>335</v>
      </c>
      <c r="EA50" s="178">
        <v>0</v>
      </c>
      <c r="EB50" s="260" t="s">
        <v>379</v>
      </c>
      <c r="EC50" s="105"/>
      <c r="ED50" s="105"/>
      <c r="EE50" s="105"/>
      <c r="EF50" s="105">
        <v>80</v>
      </c>
      <c r="EG50" s="105"/>
      <c r="EH50" s="105" t="s">
        <v>544</v>
      </c>
      <c r="EI50" s="105" t="s">
        <v>544</v>
      </c>
      <c r="EJ50" s="105" t="s">
        <v>544</v>
      </c>
      <c r="EK50" s="105">
        <v>1</v>
      </c>
      <c r="EL50" s="105" t="s">
        <v>836</v>
      </c>
      <c r="EM50" s="105">
        <v>3</v>
      </c>
      <c r="EN50" s="105"/>
      <c r="EO50" s="105"/>
      <c r="EP50" s="259" t="s">
        <v>544</v>
      </c>
      <c r="EQ50" s="105" t="s">
        <v>544</v>
      </c>
      <c r="ER50" s="294">
        <v>13765</v>
      </c>
      <c r="ES50" s="296">
        <v>75</v>
      </c>
      <c r="ET50" s="296">
        <v>57862</v>
      </c>
      <c r="EU50" s="296">
        <v>4000</v>
      </c>
      <c r="EV50" s="296">
        <v>39780</v>
      </c>
      <c r="EW50" s="296">
        <v>53650</v>
      </c>
      <c r="EX50" s="297">
        <v>7113.99</v>
      </c>
      <c r="EY50" s="285">
        <v>170735.76</v>
      </c>
      <c r="EZ50" s="286"/>
      <c r="FA50" s="287"/>
      <c r="FB50" s="288"/>
      <c r="FC50" s="289"/>
      <c r="FD50" s="290"/>
      <c r="FE50" s="288"/>
      <c r="FF50" s="291"/>
      <c r="FG50" s="292"/>
      <c r="FH50" s="291"/>
      <c r="FI50" s="291"/>
      <c r="FJ50" s="291"/>
      <c r="FK50" s="291"/>
      <c r="FL50" s="291"/>
      <c r="FM50" s="291"/>
      <c r="FN50" s="287">
        <v>7.0970000000000004</v>
      </c>
      <c r="FO50" s="288"/>
      <c r="FP50" s="289">
        <v>92.720611109190827</v>
      </c>
      <c r="FQ50" s="290">
        <v>7.1139899999999994</v>
      </c>
      <c r="FR50" s="291"/>
      <c r="FS50" s="41" t="s">
        <v>304</v>
      </c>
      <c r="FT50" s="41" t="s">
        <v>628</v>
      </c>
      <c r="FU50" s="259" t="s">
        <v>845</v>
      </c>
      <c r="FV50" s="63">
        <v>0</v>
      </c>
      <c r="FW50" s="321" t="s">
        <v>544</v>
      </c>
      <c r="FX50" s="63">
        <v>1</v>
      </c>
      <c r="FY50" s="330" t="s">
        <v>551</v>
      </c>
      <c r="FZ50" s="63">
        <v>0</v>
      </c>
      <c r="GA50" s="41">
        <v>0</v>
      </c>
      <c r="GB50" s="41">
        <v>0</v>
      </c>
      <c r="GC50" s="41"/>
      <c r="GD50" s="217" t="s">
        <v>844</v>
      </c>
      <c r="GE50" s="262" t="s">
        <v>574</v>
      </c>
      <c r="GF50" s="262" t="s">
        <v>567</v>
      </c>
      <c r="GG50" s="60" t="s">
        <v>744</v>
      </c>
      <c r="GI50" s="195" t="s">
        <v>675</v>
      </c>
      <c r="GJ50" s="192">
        <v>1</v>
      </c>
      <c r="GK50" s="238">
        <v>0</v>
      </c>
      <c r="GL50" s="238">
        <v>0</v>
      </c>
      <c r="GM50" s="238">
        <v>68802.490000000005</v>
      </c>
      <c r="GN50" s="238">
        <v>0</v>
      </c>
      <c r="GO50" s="238">
        <v>4.51</v>
      </c>
      <c r="GP50" s="238">
        <v>0</v>
      </c>
      <c r="GQ50" s="238">
        <v>456355.8</v>
      </c>
      <c r="GR50" s="238">
        <v>36.020000000000003</v>
      </c>
      <c r="GS50" s="238">
        <v>3353.4</v>
      </c>
      <c r="GT50" s="238">
        <v>119.03</v>
      </c>
      <c r="GU50" s="238">
        <v>0</v>
      </c>
      <c r="GV50" s="238">
        <v>0</v>
      </c>
      <c r="GW50" s="238">
        <v>191.55</v>
      </c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0"/>
      <c r="HK50" s="12"/>
      <c r="HL50" s="12"/>
      <c r="HM50" s="12"/>
      <c r="HN50" s="12"/>
      <c r="HO50" s="12"/>
      <c r="HP50" s="12"/>
      <c r="HQ50" s="12"/>
    </row>
    <row r="51" spans="1:16359" ht="15.6" customHeight="1">
      <c r="A51" s="2">
        <v>255</v>
      </c>
      <c r="B51" s="2">
        <v>1</v>
      </c>
      <c r="C51" s="47">
        <v>13781</v>
      </c>
      <c r="D51" s="182" t="s">
        <v>696</v>
      </c>
      <c r="E51" s="6" t="s">
        <v>327</v>
      </c>
      <c r="F51" s="183">
        <v>6309020971</v>
      </c>
      <c r="G51" s="3">
        <v>57</v>
      </c>
      <c r="H51" s="6" t="s">
        <v>725</v>
      </c>
      <c r="I51" s="72" t="s">
        <v>349</v>
      </c>
      <c r="J51" s="180" t="s">
        <v>323</v>
      </c>
      <c r="K51" s="6" t="s">
        <v>303</v>
      </c>
      <c r="L51" s="3">
        <v>22</v>
      </c>
      <c r="M51" s="6">
        <v>6</v>
      </c>
      <c r="N51" s="108" t="s">
        <v>304</v>
      </c>
      <c r="O51" s="205"/>
      <c r="P51" s="3" t="s">
        <v>722</v>
      </c>
      <c r="Q51" s="204"/>
      <c r="R51" s="204"/>
      <c r="S51" s="6"/>
      <c r="T51" s="77" t="s">
        <v>401</v>
      </c>
      <c r="U51" s="77"/>
      <c r="V51" s="185" t="s">
        <v>668</v>
      </c>
      <c r="W51" s="200" t="s">
        <v>720</v>
      </c>
      <c r="X51" s="208"/>
      <c r="Y51" s="208"/>
      <c r="Z51" s="86"/>
      <c r="AA51" s="84" t="s">
        <v>669</v>
      </c>
      <c r="AC51" s="91">
        <v>3813</v>
      </c>
      <c r="AD51" s="91">
        <v>83800</v>
      </c>
      <c r="AE51"/>
      <c r="AF51"/>
      <c r="AG51" t="s">
        <v>324</v>
      </c>
      <c r="AH51" s="34">
        <v>10000</v>
      </c>
      <c r="AI51"/>
      <c r="AJ51"/>
      <c r="AM51"/>
      <c r="AO51" s="94">
        <v>16.600000000000001</v>
      </c>
      <c r="AP51" s="14">
        <v>54.1</v>
      </c>
      <c r="AQ51" s="43">
        <v>28.5</v>
      </c>
      <c r="AR51" s="176">
        <v>99.2</v>
      </c>
      <c r="AS51" s="16">
        <v>0.30683918669131238</v>
      </c>
      <c r="AT51" s="17">
        <v>8.7449168207024037</v>
      </c>
      <c r="AU51" s="18">
        <v>0.20096852300242135</v>
      </c>
      <c r="AV51" s="19">
        <v>13.348000000000003</v>
      </c>
      <c r="AW51" s="19">
        <v>80.409638554216869</v>
      </c>
      <c r="AX51" s="20">
        <v>1.08</v>
      </c>
      <c r="AY51" s="19">
        <v>6.5060240963855414</v>
      </c>
      <c r="AZ51" s="2" t="s">
        <v>305</v>
      </c>
      <c r="BA51" s="64">
        <v>32.799999999999997</v>
      </c>
      <c r="BB51" s="26" t="s">
        <v>305</v>
      </c>
      <c r="BC51" s="22">
        <v>2.89</v>
      </c>
      <c r="BD51" s="22"/>
      <c r="BE51" s="19"/>
      <c r="BF51" s="19"/>
      <c r="BG51" s="196"/>
      <c r="BH51" s="28">
        <v>736</v>
      </c>
      <c r="BI51" s="23">
        <v>4.7</v>
      </c>
      <c r="BJ51" s="19">
        <v>72.5</v>
      </c>
      <c r="BK51" s="2">
        <v>27.5</v>
      </c>
      <c r="BL51" s="24">
        <v>2.6363636363636362</v>
      </c>
      <c r="BM51" s="181">
        <v>0.53</v>
      </c>
      <c r="BN51" s="97">
        <v>3.1927710843373491</v>
      </c>
      <c r="BO51" s="2" t="s">
        <v>305</v>
      </c>
      <c r="BP51" s="19">
        <v>52</v>
      </c>
      <c r="BQ51" s="23">
        <v>33.5</v>
      </c>
      <c r="BR51" s="28">
        <v>52916</v>
      </c>
      <c r="BS51" s="22">
        <v>53.4</v>
      </c>
      <c r="BT51" s="37">
        <v>93.8</v>
      </c>
      <c r="BU51" s="37">
        <v>11410</v>
      </c>
      <c r="BV51" s="22">
        <v>6.2000000000000028</v>
      </c>
      <c r="BW51" s="97">
        <v>53.667199999999994</v>
      </c>
      <c r="BX51" s="28">
        <v>18.100000000000001</v>
      </c>
      <c r="BY51" s="13">
        <v>9.7921000000000014</v>
      </c>
      <c r="BZ51" s="37">
        <v>35.299999999999997</v>
      </c>
      <c r="CA51" s="13">
        <v>19.097299999999997</v>
      </c>
      <c r="CB51" s="37">
        <v>45.8</v>
      </c>
      <c r="CC51" s="13">
        <v>24.777799999999999</v>
      </c>
      <c r="CD51" s="177">
        <v>1.84</v>
      </c>
      <c r="CE51" s="54">
        <v>99.7</v>
      </c>
      <c r="CF51" s="54">
        <v>18976</v>
      </c>
      <c r="CG51" s="54">
        <v>100</v>
      </c>
      <c r="CH51" s="54">
        <v>15711</v>
      </c>
      <c r="CI51" s="54">
        <v>98.4</v>
      </c>
      <c r="CJ51" s="54">
        <v>99.1</v>
      </c>
      <c r="CK51" s="54">
        <v>11001</v>
      </c>
      <c r="CL51" s="96">
        <v>0.51274787535410771</v>
      </c>
      <c r="CN51" s="99"/>
      <c r="CO51" s="209"/>
      <c r="CP51" s="56"/>
      <c r="CQ51" s="67"/>
      <c r="CR51" s="74"/>
      <c r="CS51" s="84"/>
      <c r="CT51" s="84"/>
      <c r="CU51" s="84"/>
      <c r="CV51" s="84"/>
      <c r="CX51"/>
      <c r="CY51"/>
      <c r="CZ51"/>
      <c r="DA51"/>
      <c r="DB51" s="56" t="s">
        <v>310</v>
      </c>
      <c r="DC51" s="67"/>
      <c r="DD51" s="74" t="s">
        <v>730</v>
      </c>
      <c r="DE51" s="84"/>
      <c r="DF51" s="84"/>
      <c r="DG51" s="84"/>
      <c r="DH51" s="84"/>
      <c r="DI51" s="199" t="s">
        <v>307</v>
      </c>
      <c r="DJ51" s="61" t="s">
        <v>324</v>
      </c>
      <c r="DK51" s="179">
        <v>2</v>
      </c>
      <c r="DL51" s="66" t="s">
        <v>846</v>
      </c>
      <c r="DM51" s="66" t="s">
        <v>349</v>
      </c>
      <c r="DN51" s="66"/>
      <c r="DO51" s="66"/>
      <c r="DP51" s="66"/>
      <c r="DQ51" s="66"/>
      <c r="DR51" s="298" t="s">
        <v>335</v>
      </c>
      <c r="DS51" s="178" t="s">
        <v>335</v>
      </c>
      <c r="DT51" s="178">
        <v>4377</v>
      </c>
      <c r="DU51" s="178">
        <v>42.3</v>
      </c>
      <c r="DV51" s="178">
        <v>57.7</v>
      </c>
      <c r="DW51" s="178" t="s">
        <v>335</v>
      </c>
      <c r="DX51" s="178" t="s">
        <v>335</v>
      </c>
      <c r="DY51" s="178" t="s">
        <v>335</v>
      </c>
      <c r="DZ51" s="178" t="s">
        <v>335</v>
      </c>
      <c r="EA51" s="178">
        <v>0</v>
      </c>
      <c r="EB51" s="260" t="s">
        <v>379</v>
      </c>
      <c r="EC51" s="105"/>
      <c r="ED51" s="105"/>
      <c r="EE51" s="105"/>
      <c r="EF51" s="105">
        <v>40</v>
      </c>
      <c r="EG51" s="105"/>
      <c r="EH51" s="105" t="s">
        <v>544</v>
      </c>
      <c r="EI51" s="105" t="s">
        <v>544</v>
      </c>
      <c r="EJ51" s="105" t="s">
        <v>544</v>
      </c>
      <c r="EK51" s="105">
        <v>2</v>
      </c>
      <c r="EL51" s="105" t="s">
        <v>836</v>
      </c>
      <c r="EM51" s="105">
        <v>0</v>
      </c>
      <c r="EN51" s="105">
        <v>0</v>
      </c>
      <c r="EO51" s="105">
        <v>0</v>
      </c>
      <c r="EP51" s="105">
        <v>0</v>
      </c>
      <c r="EQ51" s="314">
        <v>0</v>
      </c>
      <c r="ER51" s="315">
        <v>13781</v>
      </c>
      <c r="ES51" s="316">
        <v>75</v>
      </c>
      <c r="ET51" s="316">
        <v>45970</v>
      </c>
      <c r="EU51" s="316">
        <v>4000</v>
      </c>
      <c r="EV51" s="316">
        <v>39780</v>
      </c>
      <c r="EW51" s="316">
        <v>28343</v>
      </c>
      <c r="EX51" s="317">
        <v>3758.2818000000002</v>
      </c>
      <c r="EY51" s="318">
        <v>82682.199600000007</v>
      </c>
      <c r="EZ51" s="286"/>
      <c r="FA51" s="287"/>
      <c r="FB51" s="288"/>
      <c r="FC51" s="289"/>
      <c r="FD51" s="290"/>
      <c r="FE51" s="288"/>
      <c r="FF51" s="291"/>
      <c r="FG51" s="292"/>
      <c r="FH51" s="291"/>
      <c r="FI51" s="291"/>
      <c r="FJ51" s="291"/>
      <c r="FK51" s="291"/>
      <c r="FL51" s="291"/>
      <c r="FM51" s="291"/>
      <c r="FN51" s="287">
        <v>3.8130000000000002</v>
      </c>
      <c r="FO51" s="288"/>
      <c r="FP51" s="289">
        <v>61.655427452686531</v>
      </c>
      <c r="FQ51" s="290">
        <v>3.7582818000000002</v>
      </c>
      <c r="FR51" s="291"/>
      <c r="FS51" s="324" t="s">
        <v>304</v>
      </c>
      <c r="FT51" s="324" t="s">
        <v>617</v>
      </c>
      <c r="FU51" s="324" t="s">
        <v>304</v>
      </c>
      <c r="FV51" s="63">
        <v>0</v>
      </c>
      <c r="FW51" s="321">
        <v>1</v>
      </c>
      <c r="FX51" s="63">
        <v>1</v>
      </c>
      <c r="FY51" s="331" t="s">
        <v>551</v>
      </c>
      <c r="FZ51" s="63">
        <v>0</v>
      </c>
      <c r="GA51" s="41">
        <v>0</v>
      </c>
      <c r="GB51" s="41">
        <v>0</v>
      </c>
      <c r="GC51" s="41">
        <v>1</v>
      </c>
      <c r="GD51" s="325">
        <v>44512</v>
      </c>
      <c r="GE51" s="262" t="s">
        <v>549</v>
      </c>
      <c r="GF51" s="262" t="s">
        <v>567</v>
      </c>
      <c r="GG51" s="60" t="s">
        <v>744</v>
      </c>
      <c r="GI51" s="211" t="s">
        <v>684</v>
      </c>
      <c r="GJ51" s="28">
        <v>5</v>
      </c>
      <c r="GK51" s="238">
        <v>3.96</v>
      </c>
      <c r="GL51" s="238">
        <v>0</v>
      </c>
      <c r="GM51" s="238">
        <v>12407.29</v>
      </c>
      <c r="GN51" s="238">
        <v>0</v>
      </c>
      <c r="GO51" s="238">
        <v>6.35</v>
      </c>
      <c r="GP51" s="238">
        <v>0</v>
      </c>
      <c r="GQ51" s="238">
        <v>339954.4</v>
      </c>
      <c r="GR51" s="238">
        <v>0</v>
      </c>
      <c r="GS51" s="238">
        <v>1589.1</v>
      </c>
      <c r="GT51" s="238">
        <v>0</v>
      </c>
      <c r="GU51" s="238">
        <v>0</v>
      </c>
      <c r="GV51" s="238">
        <v>0</v>
      </c>
      <c r="GW51" s="238">
        <v>522.49</v>
      </c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0"/>
      <c r="HK51" s="12"/>
      <c r="HL51" s="12"/>
      <c r="HM51" s="12"/>
      <c r="HN51" s="12"/>
      <c r="HO51" s="12"/>
      <c r="HP51" s="12"/>
      <c r="HQ51" s="12"/>
    </row>
    <row r="52" spans="1:16359" s="31" customFormat="1">
      <c r="A52" s="2">
        <v>257</v>
      </c>
      <c r="B52" s="2">
        <v>1</v>
      </c>
      <c r="C52" s="47">
        <v>13801</v>
      </c>
      <c r="D52" s="182" t="s">
        <v>697</v>
      </c>
      <c r="E52" s="6" t="s">
        <v>691</v>
      </c>
      <c r="F52" s="183">
        <v>7212155324</v>
      </c>
      <c r="G52" s="3">
        <v>48</v>
      </c>
      <c r="H52" s="6" t="s">
        <v>726</v>
      </c>
      <c r="I52" s="72" t="s">
        <v>311</v>
      </c>
      <c r="J52" s="180" t="s">
        <v>323</v>
      </c>
      <c r="K52" s="6" t="s">
        <v>303</v>
      </c>
      <c r="L52" s="3">
        <v>39</v>
      </c>
      <c r="M52" s="6" t="s">
        <v>360</v>
      </c>
      <c r="N52" s="6" t="s">
        <v>363</v>
      </c>
      <c r="O52" s="3"/>
      <c r="P52" s="197" t="s">
        <v>722</v>
      </c>
      <c r="Q52" s="52"/>
      <c r="R52" s="52"/>
      <c r="S52" s="203"/>
      <c r="T52" s="77" t="s">
        <v>401</v>
      </c>
      <c r="U52" s="77"/>
      <c r="V52" s="185" t="s">
        <v>727</v>
      </c>
      <c r="W52" s="200" t="s">
        <v>720</v>
      </c>
      <c r="X52" s="208"/>
      <c r="Y52" s="208"/>
      <c r="Z52" s="86"/>
      <c r="AA52" s="84" t="s">
        <v>382</v>
      </c>
      <c r="AB52" s="10"/>
      <c r="AC52" s="91">
        <v>32024</v>
      </c>
      <c r="AD52" s="91">
        <v>1248000</v>
      </c>
      <c r="AE52"/>
      <c r="AF52"/>
      <c r="AG52" t="s">
        <v>329</v>
      </c>
      <c r="AH52" s="34">
        <v>10000</v>
      </c>
      <c r="AI52"/>
      <c r="AJ52"/>
      <c r="AK52" s="34"/>
      <c r="AL52" s="2"/>
      <c r="AM52"/>
      <c r="AN52" s="2"/>
      <c r="AO52" s="94">
        <v>4.5999999999999996</v>
      </c>
      <c r="AP52" s="14">
        <v>2</v>
      </c>
      <c r="AQ52" s="43">
        <v>92.7</v>
      </c>
      <c r="AR52" s="176">
        <v>99.3</v>
      </c>
      <c r="AS52" s="16">
        <v>2.2999999999999998</v>
      </c>
      <c r="AT52" s="17">
        <v>213.20999999999998</v>
      </c>
      <c r="AU52" s="18">
        <v>4.8574445617740228E-2</v>
      </c>
      <c r="AV52" s="19">
        <v>4.3969999999999994</v>
      </c>
      <c r="AW52" s="19">
        <v>95.586956521739125</v>
      </c>
      <c r="AX52" s="20">
        <v>0.1</v>
      </c>
      <c r="AY52" s="19">
        <v>2.1739130434782612</v>
      </c>
      <c r="AZ52" s="2" t="s">
        <v>305</v>
      </c>
      <c r="BA52" s="64">
        <v>4.05</v>
      </c>
      <c r="BB52" s="26" t="s">
        <v>305</v>
      </c>
      <c r="BC52" s="22">
        <v>8.17</v>
      </c>
      <c r="BD52" s="22"/>
      <c r="BE52" s="19"/>
      <c r="BF52" s="19"/>
      <c r="BG52" s="196"/>
      <c r="BH52" s="28">
        <v>274</v>
      </c>
      <c r="BI52" s="23">
        <v>0.35</v>
      </c>
      <c r="BJ52" s="19">
        <v>96</v>
      </c>
      <c r="BK52" s="2">
        <v>4</v>
      </c>
      <c r="BL52" s="24">
        <v>24</v>
      </c>
      <c r="BM52" s="181">
        <v>0.16</v>
      </c>
      <c r="BN52" s="97">
        <v>3.4782608695652177</v>
      </c>
      <c r="BO52" s="2" t="s">
        <v>305</v>
      </c>
      <c r="BP52" s="19">
        <v>2.4900000000000002</v>
      </c>
      <c r="BQ52" s="23">
        <v>6.2</v>
      </c>
      <c r="BR52" s="28">
        <v>35678</v>
      </c>
      <c r="BS52" s="22">
        <v>60.04</v>
      </c>
      <c r="BT52" s="37">
        <v>87.2</v>
      </c>
      <c r="BU52" s="37">
        <v>10194</v>
      </c>
      <c r="BV52" s="22">
        <v>12.799999999999997</v>
      </c>
      <c r="BW52" s="97">
        <v>1.9468000000000001</v>
      </c>
      <c r="BX52" s="28">
        <v>5.04</v>
      </c>
      <c r="BY52" s="13">
        <v>0.1008</v>
      </c>
      <c r="BZ52" s="37">
        <v>55</v>
      </c>
      <c r="CA52" s="13">
        <v>1.1000000000000001</v>
      </c>
      <c r="CB52" s="37">
        <v>37.299999999999997</v>
      </c>
      <c r="CC52" s="13">
        <v>0.746</v>
      </c>
      <c r="CD52" s="177">
        <v>1.0999999999999999E-2</v>
      </c>
      <c r="CE52" s="54">
        <v>100</v>
      </c>
      <c r="CF52" s="54">
        <v>12655</v>
      </c>
      <c r="CG52" s="54">
        <v>99.8</v>
      </c>
      <c r="CH52" s="54">
        <v>10288</v>
      </c>
      <c r="CI52" s="54">
        <v>94.1</v>
      </c>
      <c r="CJ52" s="54">
        <v>97.2</v>
      </c>
      <c r="CK52" s="54">
        <v>6966</v>
      </c>
      <c r="CL52" s="96">
        <v>9.1636363636363641E-2</v>
      </c>
      <c r="CM52" s="2"/>
      <c r="CN52" s="312"/>
      <c r="CO52" s="313"/>
      <c r="CP52" s="56"/>
      <c r="CQ52" s="67"/>
      <c r="CR52" s="74"/>
      <c r="CS52" s="84"/>
      <c r="CT52" s="84"/>
      <c r="CU52" s="84"/>
      <c r="CV52" s="84"/>
      <c r="CW52" s="10"/>
      <c r="CX52"/>
      <c r="CY52"/>
      <c r="CZ52"/>
      <c r="DA52"/>
      <c r="DB52" s="56" t="s">
        <v>306</v>
      </c>
      <c r="DC52" s="67"/>
      <c r="DD52" s="74" t="s">
        <v>714</v>
      </c>
      <c r="DE52" s="84"/>
      <c r="DF52" s="84"/>
      <c r="DG52" s="84"/>
      <c r="DH52" s="84"/>
      <c r="DI52" s="198" t="s">
        <v>307</v>
      </c>
      <c r="DJ52" s="237" t="s">
        <v>329</v>
      </c>
      <c r="DK52" s="179">
        <v>2</v>
      </c>
      <c r="DL52" s="66" t="s">
        <v>311</v>
      </c>
      <c r="DM52" s="66" t="s">
        <v>311</v>
      </c>
      <c r="DN52" s="66"/>
      <c r="DO52" s="66"/>
      <c r="DP52" s="66"/>
      <c r="DQ52" s="66"/>
      <c r="DR52" s="298">
        <v>47.9</v>
      </c>
      <c r="DS52" s="178" t="s">
        <v>335</v>
      </c>
      <c r="DT52" s="178">
        <v>24595</v>
      </c>
      <c r="DU52" s="178">
        <v>91.4</v>
      </c>
      <c r="DV52" s="178">
        <v>8.6</v>
      </c>
      <c r="DW52" s="178" t="s">
        <v>335</v>
      </c>
      <c r="DX52" s="178" t="s">
        <v>335</v>
      </c>
      <c r="DY52" s="178" t="s">
        <v>335</v>
      </c>
      <c r="DZ52" s="178" t="s">
        <v>335</v>
      </c>
      <c r="EA52" s="299">
        <v>0</v>
      </c>
      <c r="EB52" s="260" t="s">
        <v>379</v>
      </c>
      <c r="EC52" s="105"/>
      <c r="ED52" s="105"/>
      <c r="EE52" s="105"/>
      <c r="EF52" s="105">
        <v>180</v>
      </c>
      <c r="EG52" s="105"/>
      <c r="EH52" s="105" t="s">
        <v>544</v>
      </c>
      <c r="EI52" s="105" t="s">
        <v>544</v>
      </c>
      <c r="EJ52" s="105" t="s">
        <v>544</v>
      </c>
      <c r="EK52" s="105">
        <v>3</v>
      </c>
      <c r="EL52" s="105" t="s">
        <v>836</v>
      </c>
      <c r="EM52" s="105">
        <v>2</v>
      </c>
      <c r="EN52" s="105" t="s">
        <v>540</v>
      </c>
      <c r="EO52" s="105">
        <v>1</v>
      </c>
      <c r="EP52" s="105">
        <v>0</v>
      </c>
      <c r="EQ52" s="105">
        <v>0</v>
      </c>
      <c r="ER52" s="315">
        <v>13801</v>
      </c>
      <c r="ES52" s="296">
        <v>75</v>
      </c>
      <c r="ET52" s="296">
        <v>298480</v>
      </c>
      <c r="EU52" s="296">
        <v>4000</v>
      </c>
      <c r="EV52" s="296">
        <v>39780</v>
      </c>
      <c r="EW52" s="296">
        <v>246657</v>
      </c>
      <c r="EX52" s="297">
        <v>32706.718200000003</v>
      </c>
      <c r="EY52" s="285">
        <v>1275562.0098000001</v>
      </c>
      <c r="EZ52" s="286"/>
      <c r="FA52" s="287"/>
      <c r="FB52" s="288"/>
      <c r="FC52" s="289"/>
      <c r="FD52" s="290"/>
      <c r="FE52" s="288"/>
      <c r="FF52" s="291"/>
      <c r="FG52" s="292"/>
      <c r="FH52" s="291"/>
      <c r="FI52" s="291"/>
      <c r="FJ52" s="291"/>
      <c r="FK52" s="291"/>
      <c r="FL52" s="291"/>
      <c r="FM52" s="291"/>
      <c r="FN52" s="287">
        <v>32.024000000000001</v>
      </c>
      <c r="FO52" s="288"/>
      <c r="FP52" s="289">
        <v>82.637697668185467</v>
      </c>
      <c r="FQ52" s="290">
        <v>32.706718200000005</v>
      </c>
      <c r="FR52" s="291"/>
      <c r="FS52" s="324" t="s">
        <v>847</v>
      </c>
      <c r="FT52" s="324" t="s">
        <v>304</v>
      </c>
      <c r="FU52" s="259" t="s">
        <v>866</v>
      </c>
      <c r="FV52" s="63">
        <v>1</v>
      </c>
      <c r="FW52" s="321" t="s">
        <v>544</v>
      </c>
      <c r="FX52" s="63">
        <v>1</v>
      </c>
      <c r="FY52" s="331" t="s">
        <v>559</v>
      </c>
      <c r="FZ52" s="63">
        <v>1</v>
      </c>
      <c r="GA52" s="41" t="s">
        <v>848</v>
      </c>
      <c r="GB52" s="41" t="s">
        <v>849</v>
      </c>
      <c r="GC52" s="41">
        <v>1</v>
      </c>
      <c r="GD52" s="217" t="s">
        <v>851</v>
      </c>
      <c r="GE52" s="41" t="s">
        <v>850</v>
      </c>
      <c r="GF52" s="41" t="s">
        <v>852</v>
      </c>
      <c r="GG52" s="60" t="s">
        <v>744</v>
      </c>
      <c r="GH52" s="189"/>
      <c r="GI52" s="195" t="s">
        <v>675</v>
      </c>
      <c r="GJ52" s="192">
        <v>1</v>
      </c>
      <c r="GK52" s="238">
        <v>0</v>
      </c>
      <c r="GL52" s="238">
        <v>0</v>
      </c>
      <c r="GM52" s="238">
        <v>8909.59</v>
      </c>
      <c r="GN52" s="238">
        <v>0</v>
      </c>
      <c r="GO52" s="238">
        <v>0</v>
      </c>
      <c r="GP52" s="238">
        <v>0</v>
      </c>
      <c r="GQ52" s="238">
        <v>163600.9</v>
      </c>
      <c r="GR52" s="238">
        <v>0</v>
      </c>
      <c r="GS52" s="238">
        <v>222</v>
      </c>
      <c r="GT52" s="238">
        <v>0</v>
      </c>
      <c r="GU52" s="238">
        <v>0</v>
      </c>
      <c r="GV52" s="238">
        <v>0</v>
      </c>
      <c r="GW52" s="238">
        <v>39.01</v>
      </c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0"/>
      <c r="HK52" s="12"/>
      <c r="HL52" s="12"/>
      <c r="HM52" s="12"/>
      <c r="HN52" s="12"/>
      <c r="HO52" s="12"/>
      <c r="HP52" s="12"/>
      <c r="HQ52" s="1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</row>
    <row r="53" spans="1:16359" s="31" customFormat="1">
      <c r="A53" s="2">
        <v>259</v>
      </c>
      <c r="B53" s="2">
        <v>1</v>
      </c>
      <c r="C53" s="47">
        <v>13827</v>
      </c>
      <c r="D53" s="182" t="s">
        <v>698</v>
      </c>
      <c r="E53" s="6" t="s">
        <v>699</v>
      </c>
      <c r="F53" s="183" t="s">
        <v>700</v>
      </c>
      <c r="G53" s="3">
        <v>74</v>
      </c>
      <c r="H53" s="6" t="s">
        <v>728</v>
      </c>
      <c r="I53" s="72" t="s">
        <v>311</v>
      </c>
      <c r="J53" s="180" t="s">
        <v>323</v>
      </c>
      <c r="K53" s="6" t="s">
        <v>303</v>
      </c>
      <c r="L53" s="6">
        <v>12</v>
      </c>
      <c r="M53" s="6" t="s">
        <v>729</v>
      </c>
      <c r="N53" s="6" t="s">
        <v>304</v>
      </c>
      <c r="O53" s="33"/>
      <c r="P53" s="108" t="s">
        <v>722</v>
      </c>
      <c r="Q53" s="33"/>
      <c r="R53" s="33"/>
      <c r="S53" s="307"/>
      <c r="T53" s="77" t="s">
        <v>401</v>
      </c>
      <c r="U53" s="77"/>
      <c r="V53" s="185" t="s">
        <v>727</v>
      </c>
      <c r="W53" s="200" t="s">
        <v>720</v>
      </c>
      <c r="X53" s="208"/>
      <c r="Y53" s="208"/>
      <c r="Z53"/>
      <c r="AA53" s="84" t="s">
        <v>382</v>
      </c>
      <c r="AB53" s="10"/>
      <c r="AC53" s="91">
        <v>1343</v>
      </c>
      <c r="AD53" s="91">
        <v>16000</v>
      </c>
      <c r="AE53"/>
      <c r="AF53"/>
      <c r="AG53" t="s">
        <v>324</v>
      </c>
      <c r="AH53" s="34">
        <v>1500</v>
      </c>
      <c r="AI53" s="201"/>
      <c r="AJ53"/>
      <c r="AK53" s="34"/>
      <c r="AL53" s="2"/>
      <c r="AM53"/>
      <c r="AN53" s="2"/>
      <c r="AO53" s="94">
        <v>81</v>
      </c>
      <c r="AP53" s="14">
        <v>8</v>
      </c>
      <c r="AQ53" s="43">
        <v>8.1</v>
      </c>
      <c r="AR53" s="176">
        <v>97.1</v>
      </c>
      <c r="AS53" s="16">
        <v>10.125</v>
      </c>
      <c r="AT53" s="17">
        <v>82.012500000000003</v>
      </c>
      <c r="AU53" s="18">
        <v>5.0310559006211175</v>
      </c>
      <c r="AV53" s="19">
        <v>75.699999999999989</v>
      </c>
      <c r="AW53" s="19">
        <v>93.456790123456784</v>
      </c>
      <c r="AX53" s="20">
        <v>2.59</v>
      </c>
      <c r="AY53" s="19">
        <v>3.1975308641975309</v>
      </c>
      <c r="AZ53" s="2" t="s">
        <v>305</v>
      </c>
      <c r="BA53" s="64">
        <v>11.8</v>
      </c>
      <c r="BB53" s="26" t="s">
        <v>305</v>
      </c>
      <c r="BC53" s="22">
        <v>0.21</v>
      </c>
      <c r="BD53" s="22"/>
      <c r="BE53" s="19"/>
      <c r="BF53" s="19"/>
      <c r="BG53" s="196"/>
      <c r="BH53" s="28">
        <v>307</v>
      </c>
      <c r="BI53" s="23">
        <v>0.91</v>
      </c>
      <c r="BJ53" s="19">
        <v>64.099999999999994</v>
      </c>
      <c r="BK53" s="2">
        <v>35.9</v>
      </c>
      <c r="BL53" s="24">
        <v>1.7855153203342617</v>
      </c>
      <c r="BM53" s="181">
        <v>0.52</v>
      </c>
      <c r="BN53" s="97">
        <v>0.64197530864197527</v>
      </c>
      <c r="BO53" s="2" t="s">
        <v>305</v>
      </c>
      <c r="BP53" s="19">
        <v>7.56</v>
      </c>
      <c r="BQ53" s="23">
        <v>15.1</v>
      </c>
      <c r="BR53" s="28">
        <v>27280</v>
      </c>
      <c r="BS53" s="22">
        <v>34.5</v>
      </c>
      <c r="BT53" s="37">
        <v>57.6</v>
      </c>
      <c r="BU53" s="37">
        <v>4088</v>
      </c>
      <c r="BV53" s="22">
        <v>42.4</v>
      </c>
      <c r="BW53" s="97">
        <v>7.8639999999999999</v>
      </c>
      <c r="BX53" s="28">
        <v>13.6</v>
      </c>
      <c r="BY53" s="13">
        <v>1.0880000000000001</v>
      </c>
      <c r="BZ53" s="37">
        <v>20.9</v>
      </c>
      <c r="CA53" s="13">
        <v>1.6719999999999999</v>
      </c>
      <c r="CB53" s="37">
        <v>63.8</v>
      </c>
      <c r="CC53" s="13">
        <v>5.1040000000000001</v>
      </c>
      <c r="CD53" s="177">
        <v>1.0900000000000001</v>
      </c>
      <c r="CE53" s="54">
        <v>89.9</v>
      </c>
      <c r="CF53" s="54">
        <v>4318</v>
      </c>
      <c r="CG53" s="54">
        <v>84</v>
      </c>
      <c r="CH53" s="54">
        <v>3117</v>
      </c>
      <c r="CI53" s="54">
        <v>34.5</v>
      </c>
      <c r="CJ53" s="54">
        <v>52.3</v>
      </c>
      <c r="CK53" s="54">
        <v>2810</v>
      </c>
      <c r="CL53" s="96">
        <v>0.65071770334928236</v>
      </c>
      <c r="CM53" s="2"/>
      <c r="CN53" s="312"/>
      <c r="CO53" s="313"/>
      <c r="CP53" s="56"/>
      <c r="CQ53" s="67"/>
      <c r="CR53" s="74"/>
      <c r="CS53" s="84"/>
      <c r="CT53" s="84"/>
      <c r="CU53" s="84"/>
      <c r="CV53" s="84"/>
      <c r="CW53" s="10"/>
      <c r="CX53"/>
      <c r="CY53"/>
      <c r="CZ53"/>
      <c r="DA53"/>
      <c r="DB53" s="56" t="s">
        <v>312</v>
      </c>
      <c r="DC53" s="67"/>
      <c r="DD53" s="74" t="s">
        <v>731</v>
      </c>
      <c r="DE53" s="84"/>
      <c r="DF53" s="84"/>
      <c r="DG53" s="84"/>
      <c r="DH53" s="84"/>
      <c r="DI53" s="178" t="s">
        <v>307</v>
      </c>
      <c r="DJ53" s="61" t="s">
        <v>324</v>
      </c>
      <c r="DK53" s="179">
        <v>2</v>
      </c>
      <c r="DL53" s="66" t="s">
        <v>311</v>
      </c>
      <c r="DM53" s="66" t="s">
        <v>311</v>
      </c>
      <c r="DN53" s="66"/>
      <c r="DO53" s="66"/>
      <c r="DP53" s="66"/>
      <c r="DQ53" s="66"/>
      <c r="DR53" s="298" t="s">
        <v>335</v>
      </c>
      <c r="DS53" s="178" t="s">
        <v>335</v>
      </c>
      <c r="DT53" s="178">
        <v>1659</v>
      </c>
      <c r="DU53" s="178">
        <v>23</v>
      </c>
      <c r="DV53" s="178">
        <v>77</v>
      </c>
      <c r="DW53" s="178">
        <v>8.1</v>
      </c>
      <c r="DX53" s="178">
        <v>842.6</v>
      </c>
      <c r="DY53" s="178" t="s">
        <v>335</v>
      </c>
      <c r="DZ53" s="178">
        <v>3.08</v>
      </c>
      <c r="EA53" s="299">
        <v>0</v>
      </c>
      <c r="EB53" s="260" t="s">
        <v>379</v>
      </c>
      <c r="EC53" s="105"/>
      <c r="ED53" s="105"/>
      <c r="EE53" s="105"/>
      <c r="EF53" s="105">
        <v>20</v>
      </c>
      <c r="EG53" s="105"/>
      <c r="EH53" s="105">
        <v>180</v>
      </c>
      <c r="EI53" s="105">
        <v>114</v>
      </c>
      <c r="EJ53" s="105">
        <f t="shared" si="25"/>
        <v>35.185185185185183</v>
      </c>
      <c r="EK53" s="105">
        <v>2</v>
      </c>
      <c r="EL53" s="105" t="s">
        <v>836</v>
      </c>
      <c r="EM53" s="105">
        <v>2</v>
      </c>
      <c r="EN53" s="105" t="s">
        <v>540</v>
      </c>
      <c r="EO53" s="105">
        <v>1</v>
      </c>
      <c r="EP53" s="105">
        <v>0</v>
      </c>
      <c r="EQ53" s="105">
        <v>0</v>
      </c>
      <c r="ER53" s="315">
        <v>13827</v>
      </c>
      <c r="ES53" s="296">
        <v>75</v>
      </c>
      <c r="ET53" s="296">
        <v>15473</v>
      </c>
      <c r="EU53" s="296">
        <v>4000</v>
      </c>
      <c r="EV53" s="296">
        <v>39780</v>
      </c>
      <c r="EW53" s="296">
        <v>10141</v>
      </c>
      <c r="EX53" s="297">
        <v>1344.6966</v>
      </c>
      <c r="EY53" s="285">
        <v>16136.359199999999</v>
      </c>
      <c r="EZ53" s="286"/>
      <c r="FA53" s="287"/>
      <c r="FB53" s="288"/>
      <c r="FC53" s="289"/>
      <c r="FD53" s="290"/>
      <c r="FE53" s="288"/>
      <c r="FF53" s="291"/>
      <c r="FG53" s="292"/>
      <c r="FH53" s="291"/>
      <c r="FI53" s="291"/>
      <c r="FJ53" s="291"/>
      <c r="FK53" s="291"/>
      <c r="FL53" s="291"/>
      <c r="FM53" s="291"/>
      <c r="FN53" s="287">
        <v>1.343</v>
      </c>
      <c r="FO53" s="288"/>
      <c r="FP53" s="289">
        <v>65.539972855942608</v>
      </c>
      <c r="FQ53" s="290">
        <v>1.3446966</v>
      </c>
      <c r="FR53" s="291"/>
      <c r="FS53" s="324" t="s">
        <v>304</v>
      </c>
      <c r="FT53" s="324" t="s">
        <v>853</v>
      </c>
      <c r="FU53" s="324" t="s">
        <v>854</v>
      </c>
      <c r="FV53" s="63">
        <v>0</v>
      </c>
      <c r="FW53" s="321" t="s">
        <v>544</v>
      </c>
      <c r="FX53" s="63">
        <v>1</v>
      </c>
      <c r="FY53" s="330" t="s">
        <v>548</v>
      </c>
      <c r="FZ53" s="63">
        <v>0</v>
      </c>
      <c r="GA53" s="41">
        <v>0</v>
      </c>
      <c r="GB53" s="41">
        <v>0</v>
      </c>
      <c r="GC53" s="41">
        <v>1</v>
      </c>
      <c r="GD53" s="325">
        <v>44155</v>
      </c>
      <c r="GE53" s="262" t="s">
        <v>855</v>
      </c>
      <c r="GF53" s="262" t="s">
        <v>567</v>
      </c>
      <c r="GG53" s="60" t="s">
        <v>744</v>
      </c>
      <c r="GH53" s="189"/>
      <c r="GI53" s="193" t="s">
        <v>677</v>
      </c>
      <c r="GJ53" s="28">
        <v>3</v>
      </c>
      <c r="GK53" s="238">
        <v>0</v>
      </c>
      <c r="GL53" s="238">
        <v>0</v>
      </c>
      <c r="GM53" s="238">
        <v>1424.84</v>
      </c>
      <c r="GN53" s="238">
        <v>0</v>
      </c>
      <c r="GO53" s="238">
        <v>0</v>
      </c>
      <c r="GP53" s="238">
        <v>0</v>
      </c>
      <c r="GQ53" s="238">
        <v>49331.5</v>
      </c>
      <c r="GR53" s="238">
        <v>0</v>
      </c>
      <c r="GS53" s="238">
        <v>0</v>
      </c>
      <c r="GT53" s="238">
        <v>0</v>
      </c>
      <c r="GU53" s="238">
        <v>0</v>
      </c>
      <c r="GV53" s="238">
        <v>0</v>
      </c>
      <c r="GW53" s="238">
        <v>287.07</v>
      </c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0"/>
      <c r="HK53" s="12"/>
      <c r="HL53" s="12"/>
      <c r="HM53" s="12"/>
      <c r="HN53" s="12"/>
      <c r="HO53" s="12"/>
      <c r="HP53" s="12"/>
      <c r="HQ53" s="12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</row>
    <row r="54" spans="1:16359" s="31" customFormat="1">
      <c r="A54" s="2">
        <v>265</v>
      </c>
      <c r="B54" s="2">
        <v>1</v>
      </c>
      <c r="C54" s="47">
        <v>13979</v>
      </c>
      <c r="D54" s="182" t="s">
        <v>701</v>
      </c>
      <c r="E54" s="6" t="s">
        <v>702</v>
      </c>
      <c r="F54" s="183">
        <v>5461281551</v>
      </c>
      <c r="G54" s="3">
        <v>66</v>
      </c>
      <c r="H54" s="6" t="s">
        <v>732</v>
      </c>
      <c r="I54" s="72" t="s">
        <v>311</v>
      </c>
      <c r="J54" s="180" t="s">
        <v>323</v>
      </c>
      <c r="K54" s="6" t="s">
        <v>303</v>
      </c>
      <c r="L54" s="6">
        <v>23</v>
      </c>
      <c r="M54" s="6" t="s">
        <v>342</v>
      </c>
      <c r="N54" s="6" t="s">
        <v>304</v>
      </c>
      <c r="O54" s="33"/>
      <c r="P54" s="108" t="s">
        <v>722</v>
      </c>
      <c r="Q54" s="33"/>
      <c r="R54" s="33"/>
      <c r="S54" s="307"/>
      <c r="T54" s="77" t="s">
        <v>401</v>
      </c>
      <c r="U54" s="77"/>
      <c r="V54" s="185" t="s">
        <v>727</v>
      </c>
      <c r="W54" s="200" t="s">
        <v>720</v>
      </c>
      <c r="X54" s="208"/>
      <c r="Y54" s="208"/>
      <c r="Z54"/>
      <c r="AA54" s="84" t="s">
        <v>382</v>
      </c>
      <c r="AB54" s="10"/>
      <c r="AC54" s="91">
        <v>20080</v>
      </c>
      <c r="AD54" s="91">
        <v>462000</v>
      </c>
      <c r="AE54"/>
      <c r="AF54"/>
      <c r="AG54" t="s">
        <v>324</v>
      </c>
      <c r="AH54" s="34">
        <v>10000</v>
      </c>
      <c r="AI54"/>
      <c r="AJ54"/>
      <c r="AK54" s="34"/>
      <c r="AL54" s="2"/>
      <c r="AM54"/>
      <c r="AN54" s="2"/>
      <c r="AO54" s="94">
        <v>9.3000000000000007</v>
      </c>
      <c r="AP54" s="14">
        <v>3.7</v>
      </c>
      <c r="AQ54" s="43">
        <v>86.7</v>
      </c>
      <c r="AR54" s="176">
        <v>99.7</v>
      </c>
      <c r="AS54" s="16">
        <v>2.5135135135135136</v>
      </c>
      <c r="AT54" s="17">
        <v>217.92162162162163</v>
      </c>
      <c r="AU54" s="18">
        <v>0.10287610619469027</v>
      </c>
      <c r="AV54" s="19">
        <v>8.5240000000000009</v>
      </c>
      <c r="AW54" s="19">
        <v>91.655913978494624</v>
      </c>
      <c r="AX54" s="20">
        <v>0.43</v>
      </c>
      <c r="AY54" s="19">
        <v>4.6236559139784941</v>
      </c>
      <c r="AZ54" s="2" t="s">
        <v>305</v>
      </c>
      <c r="BA54" s="64">
        <v>18.5</v>
      </c>
      <c r="BB54" s="26" t="s">
        <v>305</v>
      </c>
      <c r="BC54" s="22">
        <v>2.4300000000000002</v>
      </c>
      <c r="BD54" s="22"/>
      <c r="BE54" s="19"/>
      <c r="BF54" s="19"/>
      <c r="BG54" s="196"/>
      <c r="BH54" s="28">
        <v>217</v>
      </c>
      <c r="BI54" s="23">
        <v>0.17</v>
      </c>
      <c r="BJ54" s="19">
        <v>69.599999999999994</v>
      </c>
      <c r="BK54" s="2">
        <v>30.4</v>
      </c>
      <c r="BL54" s="24">
        <v>2.2894736842105261</v>
      </c>
      <c r="BM54" s="181">
        <v>0.99</v>
      </c>
      <c r="BN54" s="97">
        <v>10.64516129032258</v>
      </c>
      <c r="BO54" s="2" t="s">
        <v>305</v>
      </c>
      <c r="BP54" s="19">
        <v>23.5</v>
      </c>
      <c r="BQ54" s="23">
        <v>41.6</v>
      </c>
      <c r="BR54" s="28">
        <v>23206</v>
      </c>
      <c r="BS54" s="22">
        <v>77.3</v>
      </c>
      <c r="BT54" s="37">
        <v>89.1</v>
      </c>
      <c r="BU54" s="37">
        <v>15101</v>
      </c>
      <c r="BV54" s="22">
        <v>10.900000000000006</v>
      </c>
      <c r="BW54" s="97">
        <v>3.6297000000000001</v>
      </c>
      <c r="BX54" s="28">
        <v>11.2</v>
      </c>
      <c r="BY54" s="13">
        <v>0.41439999999999999</v>
      </c>
      <c r="BZ54" s="37">
        <v>66.099999999999994</v>
      </c>
      <c r="CA54" s="13">
        <v>2.4457</v>
      </c>
      <c r="CB54" s="37">
        <v>20.8</v>
      </c>
      <c r="CC54" s="13">
        <v>0.76960000000000006</v>
      </c>
      <c r="CD54" s="177">
        <v>0.16</v>
      </c>
      <c r="CE54" s="54">
        <v>99.7</v>
      </c>
      <c r="CF54" s="54">
        <v>8440</v>
      </c>
      <c r="CG54" s="54">
        <v>99.5</v>
      </c>
      <c r="CH54" s="54">
        <v>6243</v>
      </c>
      <c r="CI54" s="54">
        <v>66.099999999999994</v>
      </c>
      <c r="CJ54" s="54">
        <v>91.2</v>
      </c>
      <c r="CK54" s="54">
        <v>6037</v>
      </c>
      <c r="CL54" s="96">
        <v>0.16944024205748864</v>
      </c>
      <c r="CM54" s="2"/>
      <c r="CN54" s="312"/>
      <c r="CO54" s="313"/>
      <c r="CP54" s="56"/>
      <c r="CQ54" s="67"/>
      <c r="CR54" s="74"/>
      <c r="CS54" s="84"/>
      <c r="CT54" s="84"/>
      <c r="CU54" s="84"/>
      <c r="CV54" s="84"/>
      <c r="CW54" s="10"/>
      <c r="CX54"/>
      <c r="CY54"/>
      <c r="CZ54"/>
      <c r="DA54"/>
      <c r="DB54" s="56" t="s">
        <v>317</v>
      </c>
      <c r="DC54" s="67"/>
      <c r="DD54" s="74" t="s">
        <v>733</v>
      </c>
      <c r="DE54" s="84"/>
      <c r="DF54" s="84"/>
      <c r="DG54" s="84"/>
      <c r="DH54" s="84"/>
      <c r="DI54" s="178" t="s">
        <v>308</v>
      </c>
      <c r="DJ54" s="61" t="s">
        <v>324</v>
      </c>
      <c r="DK54" s="179">
        <v>2</v>
      </c>
      <c r="DL54" s="66" t="s">
        <v>311</v>
      </c>
      <c r="DM54" s="66" t="s">
        <v>341</v>
      </c>
      <c r="DN54" s="66"/>
      <c r="DO54" s="66"/>
      <c r="DP54" s="66"/>
      <c r="DQ54" s="66"/>
      <c r="DR54" s="298">
        <v>37</v>
      </c>
      <c r="DS54" s="178" t="s">
        <v>335</v>
      </c>
      <c r="DT54" s="178">
        <v>25012</v>
      </c>
      <c r="DU54" s="178">
        <v>89</v>
      </c>
      <c r="DV54" s="178">
        <v>11</v>
      </c>
      <c r="DW54" s="178" t="s">
        <v>335</v>
      </c>
      <c r="DX54" s="178" t="s">
        <v>335</v>
      </c>
      <c r="DY54" s="178" t="s">
        <v>335</v>
      </c>
      <c r="DZ54" s="178" t="s">
        <v>335</v>
      </c>
      <c r="EA54" s="299">
        <v>0</v>
      </c>
      <c r="EB54" s="260" t="s">
        <v>379</v>
      </c>
      <c r="EC54" s="105"/>
      <c r="ED54" s="105"/>
      <c r="EE54" s="105"/>
      <c r="EF54" s="105">
        <v>60</v>
      </c>
      <c r="EG54" s="105"/>
      <c r="EH54" s="105">
        <v>154</v>
      </c>
      <c r="EI54" s="105">
        <v>69</v>
      </c>
      <c r="EJ54" s="105">
        <f t="shared" si="25"/>
        <v>29.094282341035587</v>
      </c>
      <c r="EK54" s="105">
        <v>2</v>
      </c>
      <c r="EL54" s="336" t="s">
        <v>895</v>
      </c>
      <c r="EM54" s="105">
        <v>3</v>
      </c>
      <c r="EN54" s="105" t="s">
        <v>550</v>
      </c>
      <c r="EO54" s="105">
        <v>2</v>
      </c>
      <c r="EP54" s="105" t="s">
        <v>856</v>
      </c>
      <c r="EQ54" s="323">
        <v>44195</v>
      </c>
      <c r="ER54" s="315">
        <v>13979</v>
      </c>
      <c r="ES54" s="296">
        <v>75</v>
      </c>
      <c r="ET54" s="296">
        <v>162049</v>
      </c>
      <c r="EU54" s="296">
        <v>4000</v>
      </c>
      <c r="EV54" s="296">
        <v>39780</v>
      </c>
      <c r="EW54" s="296">
        <v>146692</v>
      </c>
      <c r="EX54" s="297">
        <v>19451.359200000003</v>
      </c>
      <c r="EY54" s="285">
        <v>447381.26160000009</v>
      </c>
      <c r="EZ54" s="286"/>
      <c r="FA54" s="287"/>
      <c r="FB54" s="288"/>
      <c r="FC54" s="289"/>
      <c r="FD54" s="290"/>
      <c r="FE54" s="288"/>
      <c r="FF54" s="291"/>
      <c r="FG54" s="292"/>
      <c r="FH54" s="291"/>
      <c r="FI54" s="291"/>
      <c r="FJ54" s="291"/>
      <c r="FK54" s="291"/>
      <c r="FL54" s="291"/>
      <c r="FM54" s="291"/>
      <c r="FN54" s="287">
        <v>20.079999999999998</v>
      </c>
      <c r="FO54" s="288"/>
      <c r="FP54" s="289">
        <v>90.523236798746055</v>
      </c>
      <c r="FQ54" s="290">
        <v>19.451359200000002</v>
      </c>
      <c r="FR54" s="291"/>
      <c r="FS54" s="324" t="s">
        <v>857</v>
      </c>
      <c r="FT54" s="324" t="s">
        <v>847</v>
      </c>
      <c r="FU54" s="41" t="s">
        <v>866</v>
      </c>
      <c r="FV54" s="63">
        <v>1</v>
      </c>
      <c r="FW54" s="321" t="s">
        <v>544</v>
      </c>
      <c r="FX54" s="63">
        <v>1</v>
      </c>
      <c r="FY54" s="331" t="s">
        <v>551</v>
      </c>
      <c r="FZ54" s="63">
        <v>1</v>
      </c>
      <c r="GA54" s="41" t="s">
        <v>858</v>
      </c>
      <c r="GB54" s="41" t="s">
        <v>859</v>
      </c>
      <c r="GC54" s="41">
        <v>1</v>
      </c>
      <c r="GD54" s="217" t="s">
        <v>860</v>
      </c>
      <c r="GE54" s="41" t="s">
        <v>834</v>
      </c>
      <c r="GF54" s="262" t="s">
        <v>567</v>
      </c>
      <c r="GG54" s="60" t="s">
        <v>744</v>
      </c>
      <c r="GH54" s="189"/>
      <c r="GI54" s="195" t="s">
        <v>675</v>
      </c>
      <c r="GJ54" s="192">
        <v>1</v>
      </c>
      <c r="GK54" s="238">
        <v>5.31</v>
      </c>
      <c r="GL54" s="238">
        <v>0</v>
      </c>
      <c r="GM54" s="238">
        <v>15035.28</v>
      </c>
      <c r="GN54" s="238">
        <v>0</v>
      </c>
      <c r="GO54" s="238">
        <v>5.03</v>
      </c>
      <c r="GP54" s="238">
        <v>0</v>
      </c>
      <c r="GQ54" s="238">
        <v>245259</v>
      </c>
      <c r="GR54" s="238">
        <v>231.55</v>
      </c>
      <c r="GS54" s="238">
        <v>699.6</v>
      </c>
      <c r="GT54" s="238">
        <v>124.87</v>
      </c>
      <c r="GU54" s="238">
        <v>35.69</v>
      </c>
      <c r="GV54" s="238">
        <v>0</v>
      </c>
      <c r="GW54" s="238">
        <v>1144.3900000000001</v>
      </c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0"/>
      <c r="HK54" s="12"/>
      <c r="HL54" s="12"/>
      <c r="HM54" s="12"/>
      <c r="HN54" s="12"/>
      <c r="HO54" s="12"/>
      <c r="HP54" s="12"/>
      <c r="HQ54" s="12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</row>
    <row r="55" spans="1:16359" s="31" customFormat="1">
      <c r="A55" s="2">
        <v>270</v>
      </c>
      <c r="B55" s="2">
        <v>1</v>
      </c>
      <c r="C55" s="47">
        <v>14085</v>
      </c>
      <c r="D55" s="182" t="s">
        <v>703</v>
      </c>
      <c r="E55" s="6" t="s">
        <v>348</v>
      </c>
      <c r="F55" s="183">
        <v>461021459</v>
      </c>
      <c r="G55" s="3">
        <v>74</v>
      </c>
      <c r="H55" s="6" t="s">
        <v>735</v>
      </c>
      <c r="I55" s="72" t="s">
        <v>736</v>
      </c>
      <c r="J55" s="180" t="s">
        <v>323</v>
      </c>
      <c r="K55" s="6" t="s">
        <v>303</v>
      </c>
      <c r="L55" s="6">
        <v>4</v>
      </c>
      <c r="M55" s="6">
        <v>2</v>
      </c>
      <c r="N55" s="6" t="s">
        <v>304</v>
      </c>
      <c r="O55" s="33"/>
      <c r="P55" s="108" t="s">
        <v>722</v>
      </c>
      <c r="Q55" s="33"/>
      <c r="R55" s="33"/>
      <c r="S55" s="307"/>
      <c r="T55" s="77" t="s">
        <v>401</v>
      </c>
      <c r="U55" s="77"/>
      <c r="V55" s="202" t="s">
        <v>734</v>
      </c>
      <c r="W55" s="200" t="s">
        <v>720</v>
      </c>
      <c r="X55" s="208"/>
      <c r="Y55" s="208"/>
      <c r="Z55"/>
      <c r="AA55" s="84" t="s">
        <v>382</v>
      </c>
      <c r="AB55" s="10"/>
      <c r="AC55" s="91">
        <v>1324</v>
      </c>
      <c r="AD55" s="91">
        <v>5200</v>
      </c>
      <c r="AE55"/>
      <c r="AF55"/>
      <c r="AG55" t="s">
        <v>324</v>
      </c>
      <c r="AH55" s="34">
        <v>350</v>
      </c>
      <c r="AI55"/>
      <c r="AJ55"/>
      <c r="AK55" s="34"/>
      <c r="AL55" s="2"/>
      <c r="AM55"/>
      <c r="AN55" s="2"/>
      <c r="AO55" s="94">
        <v>31.3</v>
      </c>
      <c r="AP55" s="14">
        <v>42.6</v>
      </c>
      <c r="AQ55" s="43">
        <v>23.6</v>
      </c>
      <c r="AR55" s="176">
        <v>97.5</v>
      </c>
      <c r="AS55" s="16">
        <v>0.73474178403755863</v>
      </c>
      <c r="AT55" s="17">
        <v>17.339906103286385</v>
      </c>
      <c r="AU55" s="18">
        <v>0.47280966767371602</v>
      </c>
      <c r="AV55" s="19">
        <v>27.656999999999996</v>
      </c>
      <c r="AW55" s="19">
        <v>88.361022364217249</v>
      </c>
      <c r="AX55" s="20">
        <v>2.92</v>
      </c>
      <c r="AY55" s="19">
        <v>9.3290734824281145</v>
      </c>
      <c r="AZ55" s="2" t="s">
        <v>305</v>
      </c>
      <c r="BA55" s="64">
        <v>23</v>
      </c>
      <c r="BB55" s="26" t="s">
        <v>305</v>
      </c>
      <c r="BC55" s="22">
        <v>0.17</v>
      </c>
      <c r="BD55" s="22"/>
      <c r="BE55" s="19"/>
      <c r="BF55" s="19"/>
      <c r="BG55" s="196"/>
      <c r="BH55" s="28">
        <v>386</v>
      </c>
      <c r="BI55" s="23">
        <v>0.47</v>
      </c>
      <c r="BJ55" s="19">
        <v>26.4</v>
      </c>
      <c r="BK55" s="2">
        <v>73.599999999999994</v>
      </c>
      <c r="BL55" s="24">
        <v>0.35869565217391303</v>
      </c>
      <c r="BM55" s="181">
        <v>0.19</v>
      </c>
      <c r="BN55" s="97">
        <v>0.60702875399361023</v>
      </c>
      <c r="BO55" s="2" t="s">
        <v>305</v>
      </c>
      <c r="BP55" s="19">
        <v>13.6</v>
      </c>
      <c r="BQ55" s="23">
        <v>36.5</v>
      </c>
      <c r="BR55" s="28">
        <v>10364</v>
      </c>
      <c r="BS55" s="22">
        <v>71.19</v>
      </c>
      <c r="BT55" s="37">
        <v>88.4</v>
      </c>
      <c r="BU55" s="37">
        <v>10638</v>
      </c>
      <c r="BV55" s="22">
        <v>11.599999999999994</v>
      </c>
      <c r="BW55" s="97">
        <v>42.595739999999999</v>
      </c>
      <c r="BX55" s="13">
        <v>0.19</v>
      </c>
      <c r="BY55" s="13">
        <v>8.0940000000000012E-2</v>
      </c>
      <c r="BZ55" s="37">
        <v>71</v>
      </c>
      <c r="CA55" s="13">
        <v>30.245999999999999</v>
      </c>
      <c r="CB55" s="37">
        <v>28.8</v>
      </c>
      <c r="CC55" s="13">
        <v>12.268800000000001</v>
      </c>
      <c r="CD55" s="177">
        <v>9.7000000000000003E-2</v>
      </c>
      <c r="CE55" s="54">
        <v>76.599999999999994</v>
      </c>
      <c r="CF55" s="54">
        <v>8888</v>
      </c>
      <c r="CG55" s="54">
        <v>95.9</v>
      </c>
      <c r="CH55" s="54">
        <v>4063</v>
      </c>
      <c r="CI55" s="54">
        <v>73.2</v>
      </c>
      <c r="CJ55" s="54">
        <v>89.3</v>
      </c>
      <c r="CK55" s="54">
        <v>3652</v>
      </c>
      <c r="CL55" s="96">
        <v>2.6760563380281688E-3</v>
      </c>
      <c r="CM55" s="2"/>
      <c r="CN55" s="312"/>
      <c r="CO55" s="313"/>
      <c r="CP55" s="56"/>
      <c r="CQ55" s="67"/>
      <c r="CR55" s="100"/>
      <c r="CS55" s="84"/>
      <c r="CT55" s="84"/>
      <c r="CU55" s="84"/>
      <c r="CV55" s="84"/>
      <c r="CW55" s="10"/>
      <c r="CX55"/>
      <c r="CY55"/>
      <c r="CZ55"/>
      <c r="DA55"/>
      <c r="DB55" s="56" t="s">
        <v>310</v>
      </c>
      <c r="DC55" s="67"/>
      <c r="DD55" s="100" t="s">
        <v>737</v>
      </c>
      <c r="DE55" s="84"/>
      <c r="DF55" s="84"/>
      <c r="DG55" s="84"/>
      <c r="DH55" s="84"/>
      <c r="DI55" s="178" t="s">
        <v>307</v>
      </c>
      <c r="DJ55" s="61" t="s">
        <v>324</v>
      </c>
      <c r="DK55" s="179">
        <v>2</v>
      </c>
      <c r="DL55" s="66" t="s">
        <v>311</v>
      </c>
      <c r="DM55" s="66" t="s">
        <v>349</v>
      </c>
      <c r="DN55" s="66"/>
      <c r="DO55" s="66"/>
      <c r="DP55" s="66"/>
      <c r="DQ55" s="66"/>
      <c r="DR55" s="178" t="s">
        <v>335</v>
      </c>
      <c r="DS55" s="178" t="s">
        <v>335</v>
      </c>
      <c r="DT55" s="178">
        <v>859</v>
      </c>
      <c r="DU55" s="178">
        <v>27</v>
      </c>
      <c r="DV55" s="178">
        <v>73</v>
      </c>
      <c r="DW55" s="178" t="s">
        <v>335</v>
      </c>
      <c r="DX55" s="178" t="s">
        <v>335</v>
      </c>
      <c r="DY55" s="178" t="s">
        <v>335</v>
      </c>
      <c r="DZ55" s="178" t="s">
        <v>335</v>
      </c>
      <c r="EA55" s="299">
        <v>0</v>
      </c>
      <c r="EB55" s="260" t="s">
        <v>379</v>
      </c>
      <c r="EC55" s="105"/>
      <c r="ED55" s="105"/>
      <c r="EE55" s="105"/>
      <c r="EF55" s="105" t="s">
        <v>544</v>
      </c>
      <c r="EG55" s="105"/>
      <c r="EH55" s="105" t="s">
        <v>544</v>
      </c>
      <c r="EI55" s="105" t="s">
        <v>544</v>
      </c>
      <c r="EJ55" s="105" t="s">
        <v>544</v>
      </c>
      <c r="EK55" s="105">
        <v>2</v>
      </c>
      <c r="EL55" s="332" t="s">
        <v>896</v>
      </c>
      <c r="EM55" s="105">
        <v>2</v>
      </c>
      <c r="EN55" s="105" t="s">
        <v>540</v>
      </c>
      <c r="EO55" s="105">
        <v>2</v>
      </c>
      <c r="EP55" s="105">
        <v>0</v>
      </c>
      <c r="EQ55" s="105">
        <v>0</v>
      </c>
      <c r="ER55" s="315">
        <v>14085</v>
      </c>
      <c r="ES55" s="296">
        <v>75</v>
      </c>
      <c r="ET55" s="296">
        <v>76701</v>
      </c>
      <c r="EU55" s="296">
        <v>4000</v>
      </c>
      <c r="EV55" s="296">
        <v>39780</v>
      </c>
      <c r="EW55" s="296">
        <v>10215</v>
      </c>
      <c r="EX55" s="297">
        <v>1354.509</v>
      </c>
      <c r="EY55" s="285">
        <v>5418.0360000000001</v>
      </c>
      <c r="EZ55" s="286"/>
      <c r="FA55" s="287"/>
      <c r="FB55" s="288"/>
      <c r="FC55" s="289"/>
      <c r="FD55" s="290"/>
      <c r="FE55" s="288"/>
      <c r="FF55" s="291"/>
      <c r="FG55" s="292"/>
      <c r="FH55" s="291"/>
      <c r="FI55" s="291"/>
      <c r="FJ55" s="291"/>
      <c r="FK55" s="291"/>
      <c r="FL55" s="291"/>
      <c r="FM55" s="291"/>
      <c r="FN55" s="287">
        <v>1.3240000000000001</v>
      </c>
      <c r="FO55" s="288"/>
      <c r="FP55" s="289">
        <v>13.31794891852779</v>
      </c>
      <c r="FQ55" s="290">
        <v>1.354509</v>
      </c>
      <c r="FR55" s="291"/>
      <c r="FS55" s="41" t="s">
        <v>304</v>
      </c>
      <c r="FT55" s="41" t="s">
        <v>649</v>
      </c>
      <c r="FU55" s="259" t="s">
        <v>630</v>
      </c>
      <c r="FV55" s="63">
        <v>0</v>
      </c>
      <c r="FW55" s="321" t="s">
        <v>544</v>
      </c>
      <c r="FX55" s="63">
        <v>1</v>
      </c>
      <c r="FY55" s="331" t="s">
        <v>551</v>
      </c>
      <c r="FZ55" s="63">
        <v>0</v>
      </c>
      <c r="GA55" s="41">
        <v>0</v>
      </c>
      <c r="GB55" s="41">
        <v>0</v>
      </c>
      <c r="GC55" s="41">
        <v>1</v>
      </c>
      <c r="GD55" s="325">
        <v>44175</v>
      </c>
      <c r="GE55" s="262" t="s">
        <v>549</v>
      </c>
      <c r="GF55" s="262" t="s">
        <v>567</v>
      </c>
      <c r="GG55" s="60" t="s">
        <v>744</v>
      </c>
      <c r="GH55" s="189"/>
      <c r="GI55" s="211" t="s">
        <v>684</v>
      </c>
      <c r="GJ55" s="28">
        <v>5</v>
      </c>
      <c r="GK55" s="238">
        <v>0</v>
      </c>
      <c r="GL55" s="238">
        <v>0</v>
      </c>
      <c r="GM55" s="238">
        <v>837.09</v>
      </c>
      <c r="GN55" s="238">
        <v>0</v>
      </c>
      <c r="GO55" s="238">
        <v>0</v>
      </c>
      <c r="GP55" s="238">
        <v>0</v>
      </c>
      <c r="GQ55" s="238">
        <v>52710.400000000001</v>
      </c>
      <c r="GR55" s="238">
        <v>0</v>
      </c>
      <c r="GS55" s="238">
        <v>378.4</v>
      </c>
      <c r="GT55" s="238">
        <v>0</v>
      </c>
      <c r="GU55" s="238">
        <v>0</v>
      </c>
      <c r="GV55" s="238">
        <v>0</v>
      </c>
      <c r="GW55" s="238">
        <v>236.48</v>
      </c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0"/>
      <c r="HK55" s="12"/>
      <c r="HL55" s="12"/>
      <c r="HM55" s="12"/>
      <c r="HN55" s="12"/>
      <c r="HO55" s="12"/>
      <c r="HP55" s="12"/>
      <c r="HQ55" s="12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</row>
    <row r="56" spans="1:16359" s="31" customFormat="1">
      <c r="A56" s="2">
        <v>273</v>
      </c>
      <c r="B56" s="2">
        <v>1</v>
      </c>
      <c r="C56" s="47">
        <v>14123</v>
      </c>
      <c r="D56" s="182" t="s">
        <v>704</v>
      </c>
      <c r="E56" s="6" t="s">
        <v>336</v>
      </c>
      <c r="F56" s="183">
        <v>8704065777</v>
      </c>
      <c r="G56" s="3">
        <v>33</v>
      </c>
      <c r="H56" s="6" t="s">
        <v>738</v>
      </c>
      <c r="I56" s="72" t="s">
        <v>341</v>
      </c>
      <c r="J56" s="180" t="s">
        <v>323</v>
      </c>
      <c r="K56" s="6" t="s">
        <v>303</v>
      </c>
      <c r="L56" s="6">
        <v>23</v>
      </c>
      <c r="M56" s="6" t="s">
        <v>739</v>
      </c>
      <c r="N56" s="6" t="s">
        <v>363</v>
      </c>
      <c r="O56" s="33"/>
      <c r="P56" s="108" t="s">
        <v>722</v>
      </c>
      <c r="Q56" s="33"/>
      <c r="R56" s="33"/>
      <c r="S56" s="307"/>
      <c r="T56" s="77" t="s">
        <v>401</v>
      </c>
      <c r="U56" s="77"/>
      <c r="V56" s="202" t="s">
        <v>734</v>
      </c>
      <c r="W56" s="200" t="s">
        <v>720</v>
      </c>
      <c r="X56" s="208"/>
      <c r="Y56" s="208"/>
      <c r="Z56" t="s">
        <v>711</v>
      </c>
      <c r="AA56" s="84" t="s">
        <v>382</v>
      </c>
      <c r="AB56" s="10"/>
      <c r="AC56" s="91">
        <v>14515</v>
      </c>
      <c r="AD56" s="91">
        <v>334000</v>
      </c>
      <c r="AE56"/>
      <c r="AF56"/>
      <c r="AG56" t="s">
        <v>329</v>
      </c>
      <c r="AH56" s="34">
        <v>10000</v>
      </c>
      <c r="AI56"/>
      <c r="AJ56"/>
      <c r="AK56" s="34"/>
      <c r="AL56" s="2"/>
      <c r="AM56"/>
      <c r="AN56" s="2"/>
      <c r="AO56" s="94">
        <v>71.5</v>
      </c>
      <c r="AP56" s="14">
        <v>22.7</v>
      </c>
      <c r="AQ56" s="43">
        <v>5.17</v>
      </c>
      <c r="AR56" s="176">
        <v>99.37</v>
      </c>
      <c r="AS56" s="16">
        <v>3.1497797356828197</v>
      </c>
      <c r="AT56" s="17">
        <v>16.284361233480176</v>
      </c>
      <c r="AU56" s="18">
        <v>2.5654825977753859</v>
      </c>
      <c r="AV56" s="19">
        <v>63.88</v>
      </c>
      <c r="AW56" s="19">
        <v>89.342657342657347</v>
      </c>
      <c r="AX56" s="20">
        <v>5.76</v>
      </c>
      <c r="AY56" s="19">
        <v>8.0559440559440567</v>
      </c>
      <c r="AZ56" s="2" t="s">
        <v>305</v>
      </c>
      <c r="BA56" s="64">
        <v>18.5</v>
      </c>
      <c r="BB56" s="26" t="s">
        <v>305</v>
      </c>
      <c r="BC56" s="22">
        <v>0.48</v>
      </c>
      <c r="BD56" s="22"/>
      <c r="BE56" s="19"/>
      <c r="BF56" s="19"/>
      <c r="BG56" s="196"/>
      <c r="BH56" s="28">
        <v>1103</v>
      </c>
      <c r="BI56" s="23">
        <v>14</v>
      </c>
      <c r="BJ56" s="19">
        <v>77.3</v>
      </c>
      <c r="BK56" s="2">
        <v>22.7</v>
      </c>
      <c r="BL56" s="24">
        <v>3.4052863436123348</v>
      </c>
      <c r="BM56" s="181">
        <v>3.94</v>
      </c>
      <c r="BN56" s="97">
        <v>5.5104895104895109</v>
      </c>
      <c r="BO56" s="2" t="s">
        <v>305</v>
      </c>
      <c r="BP56" s="19">
        <v>39.6</v>
      </c>
      <c r="BQ56" s="23">
        <v>41.2</v>
      </c>
      <c r="BR56" s="28">
        <v>32564</v>
      </c>
      <c r="BS56" s="22">
        <v>61.9</v>
      </c>
      <c r="BT56" s="37">
        <v>68.599999999999994</v>
      </c>
      <c r="BU56" s="37">
        <v>13409</v>
      </c>
      <c r="BV56" s="22">
        <v>31.400000000000006</v>
      </c>
      <c r="BW56" s="97">
        <v>22.631899999999998</v>
      </c>
      <c r="BX56" s="13">
        <v>2.9</v>
      </c>
      <c r="BY56" s="13">
        <v>0.6583</v>
      </c>
      <c r="BZ56" s="37">
        <v>59</v>
      </c>
      <c r="CA56" s="13">
        <v>13.392999999999999</v>
      </c>
      <c r="CB56" s="37">
        <v>37.799999999999997</v>
      </c>
      <c r="CC56" s="13">
        <v>8.5805999999999987</v>
      </c>
      <c r="CD56" s="177">
        <v>0.43</v>
      </c>
      <c r="CE56" s="54">
        <v>100</v>
      </c>
      <c r="CF56" s="54">
        <v>25422</v>
      </c>
      <c r="CG56" s="54">
        <v>99.9</v>
      </c>
      <c r="CH56" s="54">
        <v>16954</v>
      </c>
      <c r="CI56" s="54">
        <v>95.2</v>
      </c>
      <c r="CJ56" s="54">
        <v>98.1</v>
      </c>
      <c r="CK56" s="54">
        <v>13409</v>
      </c>
      <c r="CL56" s="96">
        <v>4.9152542372881351E-2</v>
      </c>
      <c r="CM56" s="2"/>
      <c r="CN56" s="312"/>
      <c r="CO56" s="313"/>
      <c r="CP56" s="56"/>
      <c r="CQ56" s="67"/>
      <c r="CR56" s="74"/>
      <c r="CS56" s="84"/>
      <c r="CT56" s="84"/>
      <c r="CU56" s="84"/>
      <c r="CV56" s="84"/>
      <c r="CW56" s="10"/>
      <c r="CX56"/>
      <c r="CY56"/>
      <c r="CZ56"/>
      <c r="DA56"/>
      <c r="DB56" s="56" t="s">
        <v>312</v>
      </c>
      <c r="DC56" s="67"/>
      <c r="DD56" s="74" t="s">
        <v>740</v>
      </c>
      <c r="DE56" s="84"/>
      <c r="DF56" s="84"/>
      <c r="DG56" s="84"/>
      <c r="DH56" s="84"/>
      <c r="DI56" s="178" t="s">
        <v>307</v>
      </c>
      <c r="DJ56" s="62" t="s">
        <v>329</v>
      </c>
      <c r="DK56" s="179">
        <v>2</v>
      </c>
      <c r="DL56" s="66" t="s">
        <v>846</v>
      </c>
      <c r="DM56" s="66" t="s">
        <v>341</v>
      </c>
      <c r="DN56" s="66"/>
      <c r="DO56" s="66"/>
      <c r="DP56" s="66"/>
      <c r="DQ56" s="66"/>
      <c r="DR56" s="178">
        <v>28.6</v>
      </c>
      <c r="DS56" s="178" t="s">
        <v>335</v>
      </c>
      <c r="DT56" s="178">
        <v>11322</v>
      </c>
      <c r="DU56" s="178">
        <v>27.9</v>
      </c>
      <c r="DV56" s="178">
        <v>72.099999999999994</v>
      </c>
      <c r="DW56" s="178">
        <v>17.2</v>
      </c>
      <c r="DX56" s="178">
        <v>28242</v>
      </c>
      <c r="DY56" s="178" t="s">
        <v>335</v>
      </c>
      <c r="DZ56" s="178">
        <v>5.48</v>
      </c>
      <c r="EA56" s="299">
        <v>0</v>
      </c>
      <c r="EB56" s="260" t="s">
        <v>379</v>
      </c>
      <c r="EC56" s="105"/>
      <c r="ED56" s="105"/>
      <c r="EE56" s="105"/>
      <c r="EF56" s="105">
        <v>91</v>
      </c>
      <c r="EG56" s="105"/>
      <c r="EH56" s="105" t="s">
        <v>544</v>
      </c>
      <c r="EI56" s="105" t="s">
        <v>544</v>
      </c>
      <c r="EJ56" s="105" t="s">
        <v>544</v>
      </c>
      <c r="EK56" s="105">
        <v>0</v>
      </c>
      <c r="EL56" s="105" t="s">
        <v>836</v>
      </c>
      <c r="EM56" s="105">
        <v>0</v>
      </c>
      <c r="EN56" s="105">
        <v>0</v>
      </c>
      <c r="EO56" s="105">
        <v>0</v>
      </c>
      <c r="EP56" s="105">
        <v>0</v>
      </c>
      <c r="EQ56" s="105">
        <v>0</v>
      </c>
      <c r="ER56" s="315">
        <v>14123</v>
      </c>
      <c r="ES56" s="296">
        <v>75</v>
      </c>
      <c r="ET56" s="296">
        <v>136172</v>
      </c>
      <c r="EU56" s="296">
        <v>4000</v>
      </c>
      <c r="EV56" s="296">
        <v>39780</v>
      </c>
      <c r="EW56" s="296">
        <v>109401</v>
      </c>
      <c r="EX56" s="297">
        <v>14506.572600000001</v>
      </c>
      <c r="EY56" s="285">
        <v>333651.16980000003</v>
      </c>
      <c r="EZ56" s="286"/>
      <c r="FA56" s="287"/>
      <c r="FB56" s="288"/>
      <c r="FC56" s="289"/>
      <c r="FD56" s="290"/>
      <c r="FE56" s="288"/>
      <c r="FF56" s="291"/>
      <c r="FG56" s="292"/>
      <c r="FH56" s="291"/>
      <c r="FI56" s="291"/>
      <c r="FJ56" s="291"/>
      <c r="FK56" s="291"/>
      <c r="FL56" s="291"/>
      <c r="FM56" s="291"/>
      <c r="FN56" s="287">
        <v>14.515000000000001</v>
      </c>
      <c r="FO56" s="288"/>
      <c r="FP56" s="289">
        <v>80.340304908498069</v>
      </c>
      <c r="FQ56" s="290">
        <v>14.506572600000002</v>
      </c>
      <c r="FR56" s="291"/>
      <c r="FS56" s="41" t="s">
        <v>861</v>
      </c>
      <c r="FT56" s="41" t="s">
        <v>304</v>
      </c>
      <c r="FU56" s="259" t="s">
        <v>630</v>
      </c>
      <c r="FV56" s="63">
        <v>0</v>
      </c>
      <c r="FW56" s="321">
        <v>0</v>
      </c>
      <c r="FX56" s="63">
        <v>1</v>
      </c>
      <c r="FY56" s="331" t="s">
        <v>559</v>
      </c>
      <c r="FZ56" s="63">
        <v>0</v>
      </c>
      <c r="GA56" s="41">
        <v>0</v>
      </c>
      <c r="GB56" s="41">
        <v>0</v>
      </c>
      <c r="GC56" s="41">
        <v>1</v>
      </c>
      <c r="GD56" s="217" t="s">
        <v>862</v>
      </c>
      <c r="GE56" s="262" t="s">
        <v>549</v>
      </c>
      <c r="GF56" s="259" t="s">
        <v>864</v>
      </c>
      <c r="GG56" s="60" t="s">
        <v>744</v>
      </c>
      <c r="GH56" s="188" t="s">
        <v>673</v>
      </c>
      <c r="GI56" s="193" t="s">
        <v>677</v>
      </c>
      <c r="GJ56" s="85">
        <v>3</v>
      </c>
      <c r="GK56" s="238">
        <v>9.7799999999999994</v>
      </c>
      <c r="GL56" s="238">
        <v>0</v>
      </c>
      <c r="GM56" s="238">
        <v>14384.73</v>
      </c>
      <c r="GN56" s="238">
        <v>0</v>
      </c>
      <c r="GO56" s="238">
        <v>12.29</v>
      </c>
      <c r="GP56" s="238">
        <v>0</v>
      </c>
      <c r="GQ56" s="238">
        <v>91113.4</v>
      </c>
      <c r="GR56" s="238">
        <v>972.77</v>
      </c>
      <c r="GS56" s="238">
        <v>1770.6</v>
      </c>
      <c r="GT56" s="238">
        <v>272.14</v>
      </c>
      <c r="GU56" s="238">
        <v>110.62</v>
      </c>
      <c r="GV56" s="238">
        <v>39.25</v>
      </c>
      <c r="GW56" s="238">
        <v>5298.51</v>
      </c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0"/>
      <c r="HK56" s="12"/>
      <c r="HL56" s="12"/>
      <c r="HM56" s="12"/>
      <c r="HN56" s="12"/>
      <c r="HO56" s="12"/>
      <c r="HP56" s="12"/>
      <c r="HQ56" s="12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</row>
    <row r="57" spans="1:16359" s="31" customFormat="1">
      <c r="A57" s="2">
        <v>276</v>
      </c>
      <c r="B57" s="2">
        <v>1</v>
      </c>
      <c r="C57" s="47">
        <v>14137</v>
      </c>
      <c r="D57" s="182" t="s">
        <v>705</v>
      </c>
      <c r="E57" s="6" t="s">
        <v>333</v>
      </c>
      <c r="F57" s="183">
        <v>6506292023</v>
      </c>
      <c r="G57" s="3">
        <v>55</v>
      </c>
      <c r="H57" s="6" t="s">
        <v>741</v>
      </c>
      <c r="I57" s="72" t="s">
        <v>311</v>
      </c>
      <c r="J57" s="180" t="s">
        <v>323</v>
      </c>
      <c r="K57" s="6" t="s">
        <v>303</v>
      </c>
      <c r="L57" s="6">
        <v>31</v>
      </c>
      <c r="M57" s="6" t="s">
        <v>360</v>
      </c>
      <c r="N57" s="6" t="s">
        <v>363</v>
      </c>
      <c r="O57" s="33"/>
      <c r="P57" s="108" t="s">
        <v>742</v>
      </c>
      <c r="Q57" s="33"/>
      <c r="R57" s="33"/>
      <c r="S57" s="307"/>
      <c r="T57" s="77" t="s">
        <v>401</v>
      </c>
      <c r="U57" s="77"/>
      <c r="V57" s="202" t="s">
        <v>734</v>
      </c>
      <c r="W57" s="200" t="s">
        <v>720</v>
      </c>
      <c r="X57" s="208"/>
      <c r="Y57" s="208"/>
      <c r="Z57"/>
      <c r="AA57" s="84" t="s">
        <v>382</v>
      </c>
      <c r="AB57" s="10"/>
      <c r="AC57" s="91">
        <v>8793</v>
      </c>
      <c r="AD57" s="91">
        <v>273000</v>
      </c>
      <c r="AE57"/>
      <c r="AF57"/>
      <c r="AG57" t="s">
        <v>329</v>
      </c>
      <c r="AH57" s="34">
        <v>10000</v>
      </c>
      <c r="AI57"/>
      <c r="AJ57"/>
      <c r="AK57" s="34"/>
      <c r="AL57" s="2"/>
      <c r="AM57"/>
      <c r="AN57" s="2"/>
      <c r="AO57" s="94">
        <v>85.1</v>
      </c>
      <c r="AP57" s="14">
        <v>11.4</v>
      </c>
      <c r="AQ57" s="43">
        <v>3.14</v>
      </c>
      <c r="AR57" s="176">
        <v>99.64</v>
      </c>
      <c r="AS57" s="16">
        <v>7.4649122807017534</v>
      </c>
      <c r="AT57" s="17">
        <v>23.439824561403508</v>
      </c>
      <c r="AU57" s="18">
        <v>5.8528198074277844</v>
      </c>
      <c r="AV57" s="19">
        <v>71.957999999999998</v>
      </c>
      <c r="AW57" s="19">
        <v>84.556991774383079</v>
      </c>
      <c r="AX57" s="20">
        <v>9.92</v>
      </c>
      <c r="AY57" s="19">
        <v>11.656874265569918</v>
      </c>
      <c r="AZ57" s="2" t="s">
        <v>305</v>
      </c>
      <c r="BA57" s="64">
        <v>11.7</v>
      </c>
      <c r="BB57" s="26" t="s">
        <v>305</v>
      </c>
      <c r="BC57" s="22">
        <v>0.61</v>
      </c>
      <c r="BD57" s="22"/>
      <c r="BE57" s="19"/>
      <c r="BF57" s="19"/>
      <c r="BG57" s="196"/>
      <c r="BH57" s="28">
        <v>218</v>
      </c>
      <c r="BI57" s="23">
        <v>0.74</v>
      </c>
      <c r="BJ57" s="19">
        <v>65.400000000000006</v>
      </c>
      <c r="BK57" s="2">
        <v>34.6</v>
      </c>
      <c r="BL57" s="24">
        <v>1.8901734104046244</v>
      </c>
      <c r="BM57" s="181">
        <v>2.46</v>
      </c>
      <c r="BN57" s="97">
        <v>2.8907168037602822</v>
      </c>
      <c r="BO57" s="2" t="s">
        <v>305</v>
      </c>
      <c r="BP57" s="19">
        <v>45.1</v>
      </c>
      <c r="BQ57" s="23">
        <v>51</v>
      </c>
      <c r="BR57" s="28">
        <v>48372</v>
      </c>
      <c r="BS57" s="22">
        <v>15.740000000000002</v>
      </c>
      <c r="BT57" s="37">
        <v>72</v>
      </c>
      <c r="BU57" s="37">
        <v>4968</v>
      </c>
      <c r="BV57" s="22">
        <v>28</v>
      </c>
      <c r="BW57" s="97">
        <v>11.324760000000001</v>
      </c>
      <c r="BX57" s="13">
        <v>4.9400000000000004</v>
      </c>
      <c r="BY57" s="13">
        <v>0.5631600000000001</v>
      </c>
      <c r="BZ57" s="37">
        <v>10.8</v>
      </c>
      <c r="CA57" s="13">
        <v>1.2312000000000003</v>
      </c>
      <c r="CB57" s="37">
        <v>83.6</v>
      </c>
      <c r="CC57" s="13">
        <v>9.5304000000000002</v>
      </c>
      <c r="CD57" s="177">
        <v>1.52</v>
      </c>
      <c r="CE57" s="54">
        <v>82.2</v>
      </c>
      <c r="CF57" s="54">
        <v>5785</v>
      </c>
      <c r="CG57" s="54">
        <v>93.6</v>
      </c>
      <c r="CH57" s="54">
        <v>4358</v>
      </c>
      <c r="CI57" s="54">
        <v>33.1</v>
      </c>
      <c r="CJ57" s="54">
        <v>42</v>
      </c>
      <c r="CK57" s="54">
        <v>3165</v>
      </c>
      <c r="CL57" s="96">
        <v>0.45740740740740743</v>
      </c>
      <c r="CM57" s="2"/>
      <c r="CN57" s="312"/>
      <c r="CO57" s="313"/>
      <c r="CP57" s="56"/>
      <c r="CQ57" s="67"/>
      <c r="CR57" s="74"/>
      <c r="CS57" s="84"/>
      <c r="CT57" s="84"/>
      <c r="CU57" s="84"/>
      <c r="CV57" s="84"/>
      <c r="CW57" s="10"/>
      <c r="CX57"/>
      <c r="CY57"/>
      <c r="CZ57"/>
      <c r="DA57"/>
      <c r="DB57" s="56" t="s">
        <v>312</v>
      </c>
      <c r="DC57" s="67"/>
      <c r="DD57" s="74" t="s">
        <v>743</v>
      </c>
      <c r="DE57" s="84"/>
      <c r="DF57" s="84"/>
      <c r="DG57" s="84"/>
      <c r="DH57" s="84"/>
      <c r="DI57" s="178" t="s">
        <v>307</v>
      </c>
      <c r="DJ57" s="62" t="s">
        <v>329</v>
      </c>
      <c r="DK57" s="179">
        <v>2</v>
      </c>
      <c r="DL57" s="66" t="s">
        <v>311</v>
      </c>
      <c r="DM57" s="66" t="s">
        <v>341</v>
      </c>
      <c r="DN57" s="66"/>
      <c r="DO57" s="66"/>
      <c r="DP57" s="66"/>
      <c r="DQ57" s="66"/>
      <c r="DR57" s="178" t="s">
        <v>335</v>
      </c>
      <c r="DS57" s="178" t="s">
        <v>335</v>
      </c>
      <c r="DT57" s="178">
        <v>8282</v>
      </c>
      <c r="DU57" s="178">
        <v>49.9</v>
      </c>
      <c r="DV57" s="178">
        <v>50.1</v>
      </c>
      <c r="DW57" s="178" t="s">
        <v>335</v>
      </c>
      <c r="DX57" s="178" t="s">
        <v>335</v>
      </c>
      <c r="DY57" s="178" t="s">
        <v>335</v>
      </c>
      <c r="DZ57" s="178" t="s">
        <v>335</v>
      </c>
      <c r="EA57" s="299">
        <v>0</v>
      </c>
      <c r="EB57" s="260" t="s">
        <v>379</v>
      </c>
      <c r="EC57" s="105"/>
      <c r="ED57" s="105"/>
      <c r="EE57" s="105"/>
      <c r="EF57" s="105">
        <v>80</v>
      </c>
      <c r="EG57" s="105"/>
      <c r="EH57" s="105">
        <v>180</v>
      </c>
      <c r="EI57" s="105">
        <v>96</v>
      </c>
      <c r="EJ57" s="105">
        <f t="shared" si="25"/>
        <v>29.629629629629626</v>
      </c>
      <c r="EK57" s="105">
        <v>1</v>
      </c>
      <c r="EL57" s="105" t="s">
        <v>836</v>
      </c>
      <c r="EM57" s="105">
        <v>1</v>
      </c>
      <c r="EN57" s="105" t="s">
        <v>546</v>
      </c>
      <c r="EO57" s="105">
        <v>1</v>
      </c>
      <c r="EP57" s="105">
        <v>0</v>
      </c>
      <c r="EQ57" s="105">
        <v>0</v>
      </c>
      <c r="ER57" s="315">
        <v>14137</v>
      </c>
      <c r="ES57" s="296">
        <v>75</v>
      </c>
      <c r="ET57" s="296">
        <v>73542</v>
      </c>
      <c r="EU57" s="296">
        <v>4000</v>
      </c>
      <c r="EV57" s="296">
        <v>39780</v>
      </c>
      <c r="EW57" s="296">
        <v>66362</v>
      </c>
      <c r="EX57" s="297">
        <v>8799.6011999999992</v>
      </c>
      <c r="EY57" s="285">
        <v>272787.6372</v>
      </c>
      <c r="EZ57" s="286"/>
      <c r="FA57" s="287"/>
      <c r="FB57" s="288"/>
      <c r="FC57" s="289"/>
      <c r="FD57" s="290"/>
      <c r="FE57" s="288"/>
      <c r="FF57" s="291"/>
      <c r="FG57" s="292"/>
      <c r="FH57" s="291"/>
      <c r="FI57" s="291"/>
      <c r="FJ57" s="291"/>
      <c r="FK57" s="291"/>
      <c r="FL57" s="291"/>
      <c r="FM57" s="291"/>
      <c r="FN57" s="287">
        <v>8.7929999999999993</v>
      </c>
      <c r="FO57" s="288"/>
      <c r="FP57" s="289">
        <v>90.236871447608166</v>
      </c>
      <c r="FQ57" s="290">
        <v>8.7996011999999997</v>
      </c>
      <c r="FR57" s="291"/>
      <c r="FS57" s="41" t="s">
        <v>652</v>
      </c>
      <c r="FT57" s="41" t="s">
        <v>304</v>
      </c>
      <c r="FU57" s="41" t="s">
        <v>630</v>
      </c>
      <c r="FV57" s="63">
        <v>0</v>
      </c>
      <c r="FW57" s="321" t="s">
        <v>544</v>
      </c>
      <c r="FX57" s="63">
        <v>1</v>
      </c>
      <c r="FY57" s="330" t="s">
        <v>548</v>
      </c>
      <c r="FZ57" s="63">
        <v>0</v>
      </c>
      <c r="GA57" s="41">
        <v>0</v>
      </c>
      <c r="GB57" s="41">
        <v>0</v>
      </c>
      <c r="GC57" s="41">
        <v>1</v>
      </c>
      <c r="GD57" s="325">
        <v>44180</v>
      </c>
      <c r="GE57" s="262" t="s">
        <v>549</v>
      </c>
      <c r="GF57" s="259" t="s">
        <v>863</v>
      </c>
      <c r="GG57" s="60" t="s">
        <v>744</v>
      </c>
      <c r="GH57" s="189"/>
      <c r="GI57" s="193" t="s">
        <v>677</v>
      </c>
      <c r="GJ57" s="28">
        <v>3</v>
      </c>
      <c r="GK57" s="238">
        <v>0</v>
      </c>
      <c r="GL57" s="238">
        <v>0</v>
      </c>
      <c r="GM57" s="238">
        <v>12964.13</v>
      </c>
      <c r="GN57" s="238">
        <v>0</v>
      </c>
      <c r="GO57" s="238">
        <v>5.24</v>
      </c>
      <c r="GP57" s="238">
        <v>0</v>
      </c>
      <c r="GQ57" s="238">
        <v>82034.2</v>
      </c>
      <c r="GR57" s="238">
        <v>0</v>
      </c>
      <c r="GS57" s="238">
        <v>453.7</v>
      </c>
      <c r="GT57" s="238">
        <v>0</v>
      </c>
      <c r="GU57" s="238">
        <v>0</v>
      </c>
      <c r="GV57" s="238">
        <v>0</v>
      </c>
      <c r="GW57" s="238">
        <v>3530</v>
      </c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0"/>
      <c r="HK57" s="12"/>
      <c r="HL57" s="12"/>
      <c r="HM57" s="12"/>
      <c r="HN57" s="12"/>
      <c r="HO57" s="12"/>
      <c r="HP57" s="12"/>
      <c r="HQ57" s="12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</row>
    <row r="58" spans="1:16359" s="31" customFormat="1">
      <c r="A58" s="2"/>
      <c r="B58" s="2"/>
      <c r="C58" s="50"/>
      <c r="D58" s="49"/>
      <c r="E58" s="2"/>
      <c r="F58" s="28"/>
      <c r="G58" s="2"/>
      <c r="H58" s="2"/>
      <c r="I58" s="4"/>
      <c r="J58" s="5"/>
      <c r="K58" s="12"/>
      <c r="L58" s="2"/>
      <c r="M58" s="2"/>
      <c r="N58" s="2"/>
      <c r="O58" s="2"/>
      <c r="P58" s="7"/>
      <c r="Q58" s="7"/>
      <c r="R58" s="7"/>
      <c r="S58" s="81"/>
      <c r="T58" s="81"/>
      <c r="U58" s="81"/>
      <c r="V58" s="81"/>
      <c r="W58" s="81"/>
      <c r="X58" s="81"/>
      <c r="Y58" s="8"/>
      <c r="Z58" s="9"/>
      <c r="AA58" s="2"/>
      <c r="AB58" s="10"/>
      <c r="AC58" s="2"/>
      <c r="AD58" s="2"/>
      <c r="AE58" s="2"/>
      <c r="AF58" s="2"/>
      <c r="AG58" s="11"/>
      <c r="AH58" s="12"/>
      <c r="AI58" s="2"/>
      <c r="AJ58" s="2"/>
      <c r="AK58" s="34"/>
      <c r="AL58" s="2"/>
      <c r="AM58" s="2"/>
      <c r="AN58" s="2"/>
      <c r="AO58" s="55"/>
      <c r="AP58" s="42"/>
      <c r="AQ58" s="69"/>
      <c r="AR58" s="82"/>
      <c r="AS58" s="68"/>
      <c r="AT58" s="49"/>
      <c r="AU58" s="83"/>
      <c r="AV58" s="2"/>
      <c r="AW58" s="2"/>
      <c r="AX58" s="35"/>
      <c r="AY58" s="2"/>
      <c r="AZ58" s="2"/>
      <c r="BA58" s="21"/>
      <c r="BB58" s="26"/>
      <c r="BC58" s="71"/>
      <c r="BD58" s="37"/>
      <c r="BE58" s="2"/>
      <c r="BF58" s="2"/>
      <c r="BG58" s="2"/>
      <c r="BH58" s="2"/>
      <c r="BI58" s="26"/>
      <c r="BJ58" s="2"/>
      <c r="BK58" s="2"/>
      <c r="BL58" s="53"/>
      <c r="BM58" s="54"/>
      <c r="BN58" s="37"/>
      <c r="BO58" s="2"/>
      <c r="BP58" s="2"/>
      <c r="BQ58" s="26"/>
      <c r="BR58" s="36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2"/>
      <c r="CF58" s="2"/>
      <c r="CG58" s="2"/>
      <c r="CH58" s="2"/>
      <c r="CI58" s="2"/>
      <c r="CJ58" s="2"/>
      <c r="CK58" s="2"/>
      <c r="CL58" s="2"/>
      <c r="CM58" s="2"/>
      <c r="CN58" s="26"/>
      <c r="CO58" s="87"/>
      <c r="CP58" s="7"/>
      <c r="CQ58" s="7"/>
      <c r="CR58" s="7"/>
      <c r="CS58" s="7"/>
      <c r="CT58" s="7"/>
      <c r="CU58" s="7"/>
      <c r="CV58" s="39"/>
      <c r="CW58" s="10"/>
      <c r="CX58"/>
      <c r="CY58"/>
      <c r="CZ58"/>
      <c r="DA58"/>
      <c r="DB58" s="7"/>
      <c r="DC58" s="7"/>
      <c r="DD58" s="7"/>
      <c r="DE58" s="7"/>
      <c r="DF58" s="7"/>
      <c r="DG58" s="7"/>
      <c r="DH58" s="39"/>
      <c r="DI58" s="10"/>
      <c r="DJ58" s="2"/>
      <c r="DK58" s="2"/>
      <c r="DL58" s="2"/>
      <c r="DM58" s="29"/>
      <c r="DN58" s="56"/>
      <c r="DO58" s="9"/>
      <c r="DP58" s="9"/>
      <c r="DQ58" s="2"/>
      <c r="DR58" s="2"/>
      <c r="DS58" s="2"/>
      <c r="DT58" s="2"/>
      <c r="DU58" s="28"/>
      <c r="DV58" s="9"/>
      <c r="DW58" s="37"/>
      <c r="DX58" s="37"/>
      <c r="DY58" s="37"/>
      <c r="DZ58" s="37"/>
      <c r="EA58" s="37"/>
      <c r="EB58" s="37"/>
      <c r="EC58" s="37"/>
      <c r="ED58" s="2"/>
      <c r="EE58" s="2"/>
      <c r="EF58" s="28"/>
      <c r="EG58" s="28"/>
      <c r="EH58" s="28"/>
      <c r="EI58" s="28"/>
      <c r="EJ58" s="28"/>
      <c r="EK58" s="28"/>
      <c r="EL58" s="28"/>
      <c r="EM58" s="28"/>
      <c r="EN58" s="2"/>
      <c r="EO58" s="12"/>
      <c r="EP58" s="12"/>
      <c r="EQ58" s="12"/>
      <c r="ER58" s="101"/>
      <c r="ES58" s="12"/>
      <c r="ET58" s="107"/>
      <c r="EU58" s="107"/>
      <c r="EV58" s="12"/>
      <c r="EW58" s="12"/>
      <c r="EX58" s="12"/>
      <c r="EY58" s="2"/>
      <c r="EZ58" s="2"/>
      <c r="FA58" s="2"/>
      <c r="FB58" s="12"/>
      <c r="FC58" s="84"/>
      <c r="FD58" s="101"/>
      <c r="FE58" s="90"/>
      <c r="FF58"/>
      <c r="FG58"/>
      <c r="FH58"/>
      <c r="FI58"/>
      <c r="FJ58"/>
      <c r="FK58"/>
      <c r="FL58"/>
      <c r="FM58"/>
      <c r="FN58" s="90"/>
      <c r="FO58" s="90"/>
      <c r="FP58" s="102"/>
      <c r="FQ58" s="102"/>
      <c r="FR58"/>
      <c r="FS58" s="103"/>
      <c r="FT58" s="103"/>
      <c r="FU58" s="103"/>
      <c r="FV58" s="104"/>
      <c r="FW58" s="327"/>
      <c r="FX58" s="90"/>
      <c r="FY58" s="84"/>
      <c r="FZ58" s="303"/>
      <c r="GA58" s="90"/>
      <c r="GB58" s="90"/>
      <c r="GC58" s="90"/>
      <c r="GD58" s="304"/>
      <c r="GE58" s="305"/>
      <c r="GF58" s="90"/>
      <c r="GG58" s="60"/>
      <c r="GH58" s="189"/>
      <c r="GJ58" s="37"/>
      <c r="GK58" s="221"/>
      <c r="GL58" s="221"/>
      <c r="GM58" s="221"/>
      <c r="GN58" s="221"/>
      <c r="GO58" s="221"/>
      <c r="GP58" s="221"/>
      <c r="GQ58" s="221"/>
      <c r="GR58" s="221"/>
      <c r="GS58" s="221"/>
      <c r="GT58" s="221"/>
      <c r="GU58" s="221"/>
      <c r="GV58" s="221"/>
      <c r="GW58" s="221"/>
    </row>
    <row r="59" spans="1:16359" s="31" customFormat="1">
      <c r="A59" s="2"/>
      <c r="B59" s="2"/>
      <c r="C59" s="50"/>
      <c r="D59" s="49"/>
      <c r="E59" s="2"/>
      <c r="F59" s="28"/>
      <c r="G59" s="2"/>
      <c r="H59" s="2"/>
      <c r="I59" s="4"/>
      <c r="J59" s="5"/>
      <c r="K59" s="12"/>
      <c r="L59" s="2"/>
      <c r="M59" s="2"/>
      <c r="N59" s="2"/>
      <c r="O59" s="2"/>
      <c r="P59" s="7"/>
      <c r="Q59" s="7"/>
      <c r="R59" s="7"/>
      <c r="S59" s="81"/>
      <c r="T59" s="81"/>
      <c r="U59" s="81"/>
      <c r="V59" s="81"/>
      <c r="W59" s="81"/>
      <c r="X59" s="81"/>
      <c r="Y59" s="8"/>
      <c r="Z59" s="9"/>
      <c r="AA59" s="2"/>
      <c r="AB59" s="10"/>
      <c r="AC59" s="2"/>
      <c r="AD59" s="2"/>
      <c r="AE59" s="2"/>
      <c r="AF59" s="2"/>
      <c r="AG59" s="11"/>
      <c r="AH59" s="12"/>
      <c r="AI59" s="2"/>
      <c r="AJ59" s="2"/>
      <c r="AK59" s="34"/>
      <c r="AL59" s="2"/>
      <c r="AM59" s="2"/>
      <c r="AN59" s="2"/>
      <c r="AO59" s="55"/>
      <c r="AP59" s="42"/>
      <c r="AQ59" s="69"/>
      <c r="AR59" s="82"/>
      <c r="AS59" s="68"/>
      <c r="AT59" s="49"/>
      <c r="AU59" s="83"/>
      <c r="AV59" s="2"/>
      <c r="AW59" s="2"/>
      <c r="AX59" s="35"/>
      <c r="AY59" s="2"/>
      <c r="AZ59" s="2"/>
      <c r="BA59" s="21"/>
      <c r="BB59" s="26"/>
      <c r="BC59" s="71"/>
      <c r="BD59" s="37"/>
      <c r="BE59" s="2"/>
      <c r="BF59" s="2"/>
      <c r="BG59" s="2"/>
      <c r="BH59" s="2"/>
      <c r="BI59" s="26"/>
      <c r="BJ59" s="2"/>
      <c r="BK59" s="2"/>
      <c r="BL59" s="53"/>
      <c r="BM59" s="54"/>
      <c r="BN59" s="37"/>
      <c r="BO59" s="2"/>
      <c r="BP59" s="2"/>
      <c r="BQ59" s="26"/>
      <c r="BR59" s="36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7"/>
      <c r="CP59" s="7"/>
      <c r="CQ59" s="7"/>
      <c r="CR59" s="7"/>
      <c r="CS59" s="7"/>
      <c r="CT59" s="7"/>
      <c r="CU59" s="7"/>
      <c r="CV59" s="39"/>
      <c r="CW59" s="10"/>
      <c r="CX59" s="2"/>
      <c r="CY59" s="2"/>
      <c r="CZ59" s="2"/>
      <c r="DA59" s="29"/>
      <c r="DB59" s="56"/>
      <c r="DC59" s="9"/>
      <c r="DD59" s="9"/>
      <c r="DE59" s="2"/>
      <c r="DF59" s="2"/>
      <c r="DG59" s="2"/>
      <c r="DH59" s="2"/>
      <c r="DI59" s="28"/>
      <c r="DJ59" s="9"/>
      <c r="DK59" s="37"/>
      <c r="DL59" s="37"/>
      <c r="DM59" s="37"/>
      <c r="DN59" s="37"/>
      <c r="DO59" s="37"/>
      <c r="DP59" s="37"/>
      <c r="DQ59" s="37"/>
      <c r="DR59" s="2"/>
      <c r="DS59" s="2"/>
      <c r="DT59" s="28"/>
      <c r="DU59" s="28"/>
      <c r="DV59" s="28"/>
      <c r="DW59" s="28"/>
      <c r="DX59" s="28"/>
      <c r="DY59" s="28"/>
      <c r="DZ59" s="28"/>
      <c r="EA59" s="28"/>
      <c r="EB59" s="2"/>
      <c r="EC59" s="12"/>
      <c r="ED59" s="12"/>
      <c r="EE59" s="12"/>
      <c r="EF59" s="107"/>
      <c r="EG59" s="12"/>
      <c r="EH59" s="107"/>
      <c r="EI59" s="107"/>
      <c r="EJ59" s="12"/>
      <c r="EK59" s="12"/>
      <c r="EL59" s="12"/>
      <c r="EM59" s="2"/>
      <c r="EN59" s="2"/>
      <c r="EO59" s="2"/>
      <c r="EP59" s="12"/>
      <c r="EQ59" s="84"/>
      <c r="ER59" s="101"/>
      <c r="ES59" s="90"/>
      <c r="ET59" s="90"/>
      <c r="EU59" s="90"/>
      <c r="EV59" s="90"/>
      <c r="EW59" s="90"/>
      <c r="EX59" s="102"/>
      <c r="EY59" s="102"/>
      <c r="EZ59" s="90"/>
      <c r="FA59" s="90"/>
      <c r="FB59" s="90"/>
      <c r="FC59" s="90"/>
      <c r="FD59" s="102"/>
      <c r="FE59" s="102"/>
      <c r="FF59"/>
      <c r="FG59"/>
      <c r="FH59"/>
      <c r="FI59"/>
      <c r="FJ59"/>
      <c r="FK59"/>
      <c r="FL59"/>
      <c r="FM59"/>
      <c r="FO59" s="12"/>
      <c r="FP59" s="57"/>
      <c r="FQ59" s="57"/>
      <c r="FR59" s="12"/>
      <c r="FS59" s="90"/>
      <c r="FT59" s="90"/>
      <c r="FU59" s="90"/>
      <c r="FV59" s="84"/>
      <c r="FW59" s="84"/>
      <c r="FX59" s="84"/>
      <c r="FY59" s="90"/>
      <c r="FZ59" s="84"/>
      <c r="GA59" s="90"/>
      <c r="GB59" s="90"/>
      <c r="GC59" s="90"/>
      <c r="GD59" s="304"/>
      <c r="GE59" s="305"/>
      <c r="GF59" s="90"/>
      <c r="GG59" s="60"/>
      <c r="GH59" s="189"/>
      <c r="GJ59" s="37"/>
      <c r="GK59" s="221"/>
      <c r="GL59" s="221"/>
      <c r="GM59" s="221"/>
      <c r="GN59" s="221"/>
      <c r="GO59" s="221"/>
      <c r="GP59" s="221"/>
      <c r="GQ59" s="221"/>
      <c r="GR59" s="221"/>
      <c r="GS59" s="221"/>
      <c r="GT59" s="221"/>
      <c r="GU59" s="221"/>
      <c r="GV59" s="221"/>
      <c r="GW59" s="221"/>
    </row>
    <row r="60" spans="1:16359" s="31" customFormat="1">
      <c r="A60" s="2"/>
      <c r="B60" s="2"/>
      <c r="C60" s="50"/>
      <c r="D60" s="49"/>
      <c r="E60" s="2"/>
      <c r="F60" s="28"/>
      <c r="G60" s="2"/>
      <c r="H60" s="2"/>
      <c r="I60" s="4"/>
      <c r="J60" s="5"/>
      <c r="K60" s="12"/>
      <c r="L60" s="2"/>
      <c r="M60" s="2"/>
      <c r="N60" s="2"/>
      <c r="O60" s="2"/>
      <c r="P60" s="7"/>
      <c r="Q60" s="7"/>
      <c r="R60" s="7"/>
      <c r="S60" s="81"/>
      <c r="T60" s="81"/>
      <c r="U60" s="81"/>
      <c r="V60" s="81"/>
      <c r="W60" s="81"/>
      <c r="X60" s="81"/>
      <c r="Y60" s="8"/>
      <c r="Z60" s="9"/>
      <c r="AA60" s="2"/>
      <c r="AB60" s="10"/>
      <c r="AC60" s="2"/>
      <c r="AD60" s="2"/>
      <c r="AE60" s="2"/>
      <c r="AF60" s="2"/>
      <c r="AG60" s="11"/>
      <c r="AH60" s="12"/>
      <c r="AI60" s="2"/>
      <c r="AJ60" s="2"/>
      <c r="AK60" s="34"/>
      <c r="AL60" s="2"/>
      <c r="AM60" s="2"/>
      <c r="AN60" s="2"/>
      <c r="AO60" s="55"/>
      <c r="AP60" s="42"/>
      <c r="AQ60" s="69"/>
      <c r="AR60" s="82"/>
      <c r="AS60" s="68"/>
      <c r="AT60" s="49"/>
      <c r="AU60" s="83"/>
      <c r="AV60" s="2"/>
      <c r="AW60" s="2"/>
      <c r="AX60" s="35"/>
      <c r="AY60" s="2"/>
      <c r="AZ60" s="2"/>
      <c r="BA60" s="21"/>
      <c r="BB60" s="26"/>
      <c r="BC60" s="71"/>
      <c r="BD60" s="37"/>
      <c r="BE60" s="2"/>
      <c r="BF60" s="2"/>
      <c r="BG60" s="2"/>
      <c r="BH60" s="2"/>
      <c r="BI60" s="26"/>
      <c r="BJ60" s="2"/>
      <c r="BK60" s="2"/>
      <c r="BL60" s="53"/>
      <c r="BM60" s="54"/>
      <c r="BN60" s="37"/>
      <c r="BO60" s="2"/>
      <c r="BP60" s="2"/>
      <c r="BQ60" s="26"/>
      <c r="BR60" s="36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7"/>
      <c r="CP60" s="7"/>
      <c r="CQ60" s="7"/>
      <c r="CR60" s="7"/>
      <c r="CS60" s="7"/>
      <c r="CT60" s="7"/>
      <c r="CU60" s="7"/>
      <c r="CV60" s="39"/>
      <c r="CW60" s="10"/>
      <c r="CX60" s="2"/>
      <c r="CY60" s="2"/>
      <c r="CZ60" s="2"/>
      <c r="DA60" s="29"/>
      <c r="DB60" s="56"/>
      <c r="DC60" s="9"/>
      <c r="DD60" s="9"/>
      <c r="DE60" s="2"/>
      <c r="DF60" s="2"/>
      <c r="DG60" s="2"/>
      <c r="DH60" s="2"/>
      <c r="DI60" s="28"/>
      <c r="DJ60" s="9"/>
      <c r="DK60" s="37"/>
      <c r="DL60" s="37"/>
      <c r="DM60" s="37"/>
      <c r="DN60" s="37"/>
      <c r="DO60" s="37"/>
      <c r="DP60" s="37"/>
      <c r="DQ60" s="37"/>
      <c r="DR60" s="2"/>
      <c r="DS60" s="2"/>
      <c r="DT60" s="28"/>
      <c r="DU60" s="28"/>
      <c r="DV60" s="28"/>
      <c r="DW60" s="28"/>
      <c r="DX60" s="28"/>
      <c r="DY60" s="28"/>
      <c r="DZ60" s="28"/>
      <c r="EA60" s="28"/>
      <c r="EB60" s="2"/>
      <c r="EC60" s="12"/>
      <c r="ED60" s="12"/>
      <c r="EE60" s="12"/>
      <c r="EF60" s="107"/>
      <c r="EG60" s="12"/>
      <c r="EH60" s="107"/>
      <c r="EI60" s="107"/>
      <c r="EJ60" s="12"/>
      <c r="EK60" s="12"/>
      <c r="EL60" s="12"/>
      <c r="EM60" s="2"/>
      <c r="EN60" s="2"/>
      <c r="EO60" s="2"/>
      <c r="EP60" s="12"/>
      <c r="EQ60" s="84"/>
      <c r="ER60" s="101"/>
      <c r="ES60" s="90"/>
      <c r="ET60" s="90"/>
      <c r="EU60" s="90"/>
      <c r="EV60" s="90"/>
      <c r="EW60" s="90"/>
      <c r="EX60" s="102"/>
      <c r="EY60" s="102"/>
      <c r="EZ60" s="90"/>
      <c r="FA60" s="90"/>
      <c r="FB60" s="90"/>
      <c r="FC60" s="90"/>
      <c r="FD60" s="102"/>
      <c r="FE60" s="102"/>
      <c r="FF60" s="102"/>
      <c r="FG60" s="103"/>
      <c r="FH60" s="103"/>
      <c r="FI60" s="103"/>
      <c r="FJ60" s="104"/>
      <c r="FK60" s="93"/>
      <c r="FL60" s="90"/>
      <c r="FM60" s="84"/>
      <c r="FO60" s="12"/>
      <c r="FP60" s="57"/>
      <c r="FQ60" s="57"/>
      <c r="FR60" s="12"/>
      <c r="FS60" s="90"/>
      <c r="FT60" s="90"/>
      <c r="FU60" s="90"/>
      <c r="FV60" s="84"/>
      <c r="FW60" s="84"/>
      <c r="FX60" s="84"/>
      <c r="FY60" s="90"/>
      <c r="FZ60" s="84"/>
      <c r="GA60" s="90"/>
      <c r="GB60" s="90"/>
      <c r="GC60" s="90"/>
      <c r="GD60" s="304"/>
      <c r="GE60" s="305"/>
      <c r="GF60" s="90"/>
      <c r="GG60" s="60"/>
      <c r="GH60" s="189"/>
      <c r="GJ60" s="37"/>
      <c r="GK60" s="221"/>
      <c r="GL60" s="221"/>
      <c r="GM60" s="221"/>
      <c r="GN60" s="221"/>
      <c r="GO60" s="221"/>
      <c r="GP60" s="221"/>
      <c r="GQ60" s="221"/>
      <c r="GR60" s="221"/>
      <c r="GS60" s="221"/>
      <c r="GT60" s="221"/>
      <c r="GU60" s="221"/>
      <c r="GV60" s="221"/>
      <c r="GW60" s="221"/>
    </row>
    <row r="61" spans="1:16359" s="31" customFormat="1">
      <c r="A61" s="2"/>
      <c r="B61" s="2"/>
      <c r="C61" s="50"/>
      <c r="D61" s="49"/>
      <c r="E61" s="2"/>
      <c r="F61" s="28"/>
      <c r="G61" s="2"/>
      <c r="H61" s="2"/>
      <c r="I61" s="4"/>
      <c r="J61" s="5"/>
      <c r="K61" s="12"/>
      <c r="L61" s="2"/>
      <c r="M61" s="2"/>
      <c r="N61" s="2"/>
      <c r="O61" s="2"/>
      <c r="P61" s="7"/>
      <c r="Q61" s="7"/>
      <c r="R61" s="7"/>
      <c r="S61" s="81"/>
      <c r="T61" s="81"/>
      <c r="U61" s="81"/>
      <c r="V61" s="81"/>
      <c r="W61" s="81"/>
      <c r="X61" s="81"/>
      <c r="Y61" s="8"/>
      <c r="Z61" s="9"/>
      <c r="AA61" s="2"/>
      <c r="AB61" s="10"/>
      <c r="AC61" s="2"/>
      <c r="AD61" s="2"/>
      <c r="AE61" s="2"/>
      <c r="AF61" s="2"/>
      <c r="AG61" s="11"/>
      <c r="AH61" s="12"/>
      <c r="AI61" s="2"/>
      <c r="AJ61" s="2"/>
      <c r="AK61" s="34"/>
      <c r="AL61" s="2"/>
      <c r="AM61" s="2"/>
      <c r="AN61" s="2"/>
      <c r="AO61" s="55"/>
      <c r="AP61" s="42"/>
      <c r="AQ61" s="69"/>
      <c r="AR61" s="82"/>
      <c r="AS61" s="68"/>
      <c r="AT61" s="49"/>
      <c r="AU61" s="83"/>
      <c r="AV61" s="2"/>
      <c r="AW61" s="2"/>
      <c r="AX61" s="35"/>
      <c r="AY61" s="2"/>
      <c r="AZ61" s="2"/>
      <c r="BA61" s="21"/>
      <c r="BB61" s="26"/>
      <c r="BC61" s="71"/>
      <c r="BD61" s="37"/>
      <c r="BE61" s="2"/>
      <c r="BF61" s="2"/>
      <c r="BG61" s="2"/>
      <c r="BH61" s="2"/>
      <c r="BI61" s="26"/>
      <c r="BJ61" s="2"/>
      <c r="BK61" s="2"/>
      <c r="BL61" s="53"/>
      <c r="BM61" s="54"/>
      <c r="BN61" s="37"/>
      <c r="BO61" s="2"/>
      <c r="BP61" s="2"/>
      <c r="BQ61" s="26"/>
      <c r="BR61" s="36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7"/>
      <c r="CP61" s="7"/>
      <c r="CQ61" s="7"/>
      <c r="CR61" s="7"/>
      <c r="CS61" s="7"/>
      <c r="CT61" s="7"/>
      <c r="CU61" s="7"/>
      <c r="CV61" s="39"/>
      <c r="CW61" s="10"/>
      <c r="CX61" s="2"/>
      <c r="CY61" s="2"/>
      <c r="CZ61" s="2"/>
      <c r="DA61" s="29"/>
      <c r="DB61" s="56"/>
      <c r="DC61" s="9"/>
      <c r="DD61" s="9"/>
      <c r="DE61" s="2"/>
      <c r="DF61" s="2"/>
      <c r="DG61" s="2"/>
      <c r="DH61" s="2"/>
      <c r="DI61" s="28"/>
      <c r="DJ61" s="9"/>
      <c r="DK61" s="37"/>
      <c r="DL61" s="37"/>
      <c r="DM61" s="37"/>
      <c r="DN61" s="37"/>
      <c r="DO61" s="37"/>
      <c r="DP61" s="37"/>
      <c r="DQ61" s="37"/>
      <c r="DR61" s="2"/>
      <c r="DS61" s="2"/>
      <c r="DT61" s="28"/>
      <c r="DU61" s="28"/>
      <c r="DV61" s="28"/>
      <c r="DW61" s="28"/>
      <c r="DX61" s="28"/>
      <c r="DY61" s="28"/>
      <c r="DZ61" s="28"/>
      <c r="EA61" s="28"/>
      <c r="EB61" s="2"/>
      <c r="EC61" s="12"/>
      <c r="ED61" s="12"/>
      <c r="EE61" s="12"/>
      <c r="EF61" s="107"/>
      <c r="EG61" s="12"/>
      <c r="EH61" s="107"/>
      <c r="EI61" s="107"/>
      <c r="EJ61" s="12"/>
      <c r="EK61" s="12"/>
      <c r="EL61" s="12"/>
      <c r="EM61" s="2"/>
      <c r="EN61" s="2"/>
      <c r="EO61" s="2"/>
      <c r="EP61" s="12"/>
      <c r="EQ61" s="84"/>
      <c r="ER61" s="101"/>
      <c r="ES61" s="90"/>
      <c r="ET61" s="90"/>
      <c r="EU61" s="90"/>
      <c r="EV61" s="90"/>
      <c r="EW61" s="90"/>
      <c r="EX61" s="102"/>
      <c r="EY61" s="102"/>
      <c r="EZ61" s="90"/>
      <c r="FA61" s="90"/>
      <c r="FB61" s="90"/>
      <c r="FC61" s="90"/>
      <c r="FD61" s="102"/>
      <c r="FE61" s="102"/>
      <c r="FF61" s="102"/>
      <c r="FG61" s="103"/>
      <c r="FH61" s="103"/>
      <c r="FI61" s="103"/>
      <c r="FJ61" s="104"/>
      <c r="FK61" s="93"/>
      <c r="FL61" s="90"/>
      <c r="FM61" s="84"/>
      <c r="FO61" s="12"/>
      <c r="FP61" s="57"/>
      <c r="FQ61" s="57"/>
      <c r="FR61" s="12"/>
      <c r="FS61" s="90"/>
      <c r="FT61" s="90"/>
      <c r="FU61" s="90"/>
      <c r="FV61" s="84"/>
      <c r="FW61" s="84"/>
      <c r="FX61" s="84"/>
      <c r="FY61" s="90"/>
      <c r="FZ61" s="84"/>
      <c r="GA61" s="90"/>
      <c r="GB61" s="90"/>
      <c r="GC61" s="90"/>
      <c r="GD61" s="304"/>
      <c r="GE61" s="305"/>
      <c r="GF61" s="90"/>
      <c r="GG61" s="60"/>
      <c r="GH61" s="189"/>
      <c r="GJ61" s="37"/>
      <c r="GK61" s="221"/>
      <c r="GL61" s="221"/>
      <c r="GM61" s="221"/>
      <c r="GN61" s="221"/>
      <c r="GO61" s="221"/>
      <c r="GP61" s="221"/>
      <c r="GQ61" s="221"/>
      <c r="GR61" s="221"/>
      <c r="GS61" s="221"/>
      <c r="GT61" s="221"/>
      <c r="GU61" s="221"/>
      <c r="GV61" s="221"/>
      <c r="GW61" s="221"/>
    </row>
    <row r="62" spans="1:16359">
      <c r="EQ62" s="84"/>
      <c r="ER62" s="101"/>
      <c r="ES62" s="90"/>
      <c r="ET62" s="90"/>
      <c r="EU62" s="90"/>
      <c r="EV62" s="90"/>
      <c r="EW62" s="90"/>
      <c r="EX62" s="102"/>
      <c r="EY62" s="102"/>
      <c r="EZ62" s="92"/>
      <c r="FA62" s="90"/>
      <c r="FB62" s="90"/>
      <c r="FC62" s="90"/>
      <c r="FD62" s="90"/>
      <c r="FE62" s="90"/>
      <c r="FF62" s="102"/>
      <c r="FG62" s="102"/>
      <c r="FH62" s="103"/>
      <c r="FI62" s="103"/>
      <c r="FJ62" s="186"/>
      <c r="FK62" s="187"/>
      <c r="FL62" s="93"/>
      <c r="FM62" s="90"/>
      <c r="FS62" s="90"/>
      <c r="FT62" s="90"/>
      <c r="FU62" s="90"/>
      <c r="FV62" s="84"/>
      <c r="FW62" s="84"/>
      <c r="FX62" s="84"/>
      <c r="FY62" s="90"/>
      <c r="FZ62" s="84"/>
      <c r="GA62" s="90"/>
      <c r="GB62" s="90"/>
      <c r="GC62" s="90"/>
      <c r="GD62" s="304"/>
      <c r="GE62" s="305"/>
      <c r="GF62" s="90"/>
    </row>
    <row r="63" spans="1:16359">
      <c r="EQ63" s="84"/>
      <c r="ER63" s="101"/>
      <c r="ES63" s="90"/>
      <c r="ET63" s="90"/>
      <c r="EU63" s="90"/>
      <c r="EV63" s="90"/>
      <c r="EW63" s="90"/>
      <c r="EX63" s="102"/>
      <c r="EY63" s="102"/>
      <c r="EZ63" s="92"/>
      <c r="FA63" s="90"/>
      <c r="FB63" s="90"/>
      <c r="FC63" s="90"/>
      <c r="FD63" s="90"/>
      <c r="FE63" s="90"/>
      <c r="FF63" s="102"/>
      <c r="FG63" s="102"/>
      <c r="FH63" s="103"/>
      <c r="FI63" s="103"/>
      <c r="FJ63" s="186"/>
      <c r="FK63" s="187"/>
      <c r="FL63" s="93"/>
      <c r="FM63" s="90"/>
      <c r="FS63" s="90"/>
      <c r="FT63" s="90"/>
      <c r="FU63" s="90"/>
      <c r="FV63" s="84"/>
      <c r="FW63" s="84"/>
      <c r="FX63" s="84"/>
      <c r="FY63" s="90"/>
      <c r="FZ63" s="84"/>
      <c r="GA63" s="90"/>
      <c r="GB63" s="90"/>
      <c r="GC63" s="90"/>
      <c r="GD63" s="304"/>
      <c r="GE63" s="305"/>
      <c r="GF63" s="90"/>
    </row>
    <row r="64" spans="1:16359">
      <c r="EQ64" s="84"/>
      <c r="ER64" s="101"/>
      <c r="ES64" s="90"/>
      <c r="ET64" s="90"/>
      <c r="EU64" s="90"/>
      <c r="EV64" s="90"/>
      <c r="EW64" s="90"/>
      <c r="EX64" s="102"/>
      <c r="EY64" s="102"/>
      <c r="EZ64" s="92"/>
      <c r="FA64" s="90"/>
      <c r="FB64" s="90"/>
      <c r="FC64" s="90"/>
      <c r="FD64" s="90"/>
      <c r="FE64" s="90"/>
      <c r="FF64" s="102"/>
      <c r="FG64" s="102"/>
      <c r="FH64" s="103"/>
      <c r="FI64" s="103"/>
      <c r="FJ64" s="186"/>
      <c r="FK64" s="187"/>
      <c r="FL64" s="93"/>
      <c r="FM64" s="90"/>
      <c r="FS64" s="90"/>
      <c r="FT64" s="90"/>
      <c r="FU64" s="90"/>
      <c r="FV64" s="84"/>
      <c r="FW64" s="84"/>
      <c r="FX64" s="84"/>
      <c r="FY64" s="90"/>
      <c r="FZ64" s="84"/>
      <c r="GA64" s="90"/>
      <c r="GB64" s="90"/>
      <c r="GC64" s="90"/>
      <c r="GD64" s="304"/>
      <c r="GE64" s="305"/>
      <c r="GF64" s="90"/>
    </row>
    <row r="65" spans="147:188">
      <c r="EQ65" s="84"/>
      <c r="ER65" s="101"/>
      <c r="ES65" s="90"/>
      <c r="ET65" s="90"/>
      <c r="EU65" s="90"/>
      <c r="EV65" s="90"/>
      <c r="EW65" s="90"/>
      <c r="EX65" s="102"/>
      <c r="EY65" s="102"/>
      <c r="EZ65" s="92"/>
      <c r="FA65" s="90"/>
      <c r="FB65" s="90"/>
      <c r="FC65" s="90"/>
      <c r="FD65" s="90"/>
      <c r="FE65" s="90"/>
      <c r="FF65" s="102"/>
      <c r="FG65" s="102"/>
      <c r="FH65" s="103"/>
      <c r="FI65" s="103"/>
      <c r="FJ65" s="186"/>
      <c r="FK65" s="187"/>
      <c r="FL65" s="93"/>
      <c r="FM65" s="90"/>
      <c r="FS65" s="90"/>
      <c r="FT65" s="90"/>
      <c r="FU65" s="90"/>
      <c r="FV65" s="84"/>
      <c r="FW65" s="84"/>
      <c r="FX65" s="84"/>
      <c r="FY65" s="90"/>
      <c r="FZ65" s="84"/>
      <c r="GA65" s="90"/>
      <c r="GB65" s="90"/>
      <c r="GC65" s="90"/>
      <c r="GD65" s="304"/>
      <c r="GE65" s="305"/>
      <c r="GF65" s="90"/>
    </row>
    <row r="66" spans="147:188">
      <c r="EQ66" s="84"/>
      <c r="ER66" s="101"/>
      <c r="ES66" s="90"/>
      <c r="ET66" s="90"/>
      <c r="EU66" s="90"/>
      <c r="EV66" s="90"/>
      <c r="EW66" s="90"/>
      <c r="EX66" s="102"/>
      <c r="EY66" s="102"/>
      <c r="EZ66" s="92"/>
      <c r="FA66" s="90"/>
      <c r="FB66" s="90"/>
      <c r="FC66" s="90"/>
      <c r="FD66" s="90"/>
      <c r="FE66" s="90"/>
      <c r="FF66" s="102"/>
      <c r="FG66" s="102"/>
      <c r="FH66" s="103"/>
      <c r="FI66" s="103"/>
      <c r="FJ66" s="186"/>
      <c r="FK66" s="187"/>
      <c r="FL66" s="93"/>
      <c r="FM66" s="90"/>
      <c r="FS66" s="90"/>
      <c r="FT66" s="90"/>
      <c r="FU66" s="90"/>
      <c r="FV66" s="84"/>
      <c r="FW66" s="84"/>
      <c r="FX66" s="84"/>
      <c r="FY66" s="90"/>
      <c r="FZ66" s="84"/>
      <c r="GA66" s="90"/>
      <c r="GB66" s="90"/>
      <c r="GC66" s="90"/>
      <c r="GD66" s="304"/>
      <c r="GE66" s="305"/>
      <c r="GF66" s="90"/>
    </row>
    <row r="67" spans="147:188">
      <c r="EQ67" s="84"/>
      <c r="ER67" s="101"/>
      <c r="ES67" s="90"/>
      <c r="ET67" s="90"/>
      <c r="EU67" s="90"/>
      <c r="EV67" s="90"/>
      <c r="EW67" s="90"/>
      <c r="EX67" s="102"/>
      <c r="EY67" s="102"/>
      <c r="EZ67" s="92"/>
      <c r="FA67" s="90"/>
      <c r="FB67" s="90"/>
      <c r="FC67" s="90"/>
      <c r="FD67" s="90"/>
      <c r="FE67" s="90"/>
      <c r="FF67" s="102"/>
      <c r="FG67" s="102"/>
      <c r="FH67" s="103"/>
      <c r="FI67" s="103"/>
      <c r="FJ67" s="186"/>
      <c r="FK67" s="187"/>
      <c r="FL67" s="93"/>
      <c r="FM67" s="90"/>
      <c r="FS67" s="90"/>
      <c r="FT67" s="90"/>
      <c r="FU67" s="90"/>
      <c r="FV67" s="84"/>
      <c r="FW67" s="84"/>
      <c r="FX67" s="84"/>
      <c r="FY67" s="90"/>
      <c r="FZ67" s="84"/>
      <c r="GA67" s="90"/>
      <c r="GB67" s="90"/>
      <c r="GC67" s="90"/>
      <c r="GD67" s="304"/>
      <c r="GE67" s="305"/>
      <c r="GF67" s="90"/>
    </row>
    <row r="68" spans="147:188">
      <c r="EQ68" s="84"/>
      <c r="ER68" s="101"/>
      <c r="ES68" s="90"/>
      <c r="ET68" s="90"/>
      <c r="EU68" s="90"/>
      <c r="EV68" s="90"/>
      <c r="EW68" s="90"/>
      <c r="EX68" s="102"/>
      <c r="EY68" s="102"/>
      <c r="EZ68" s="92"/>
      <c r="FA68" s="90"/>
      <c r="FB68" s="90"/>
      <c r="FC68" s="90"/>
      <c r="FD68" s="90"/>
      <c r="FE68" s="90"/>
      <c r="FF68" s="102"/>
      <c r="FG68" s="102"/>
      <c r="FH68" s="103"/>
      <c r="FI68" s="103"/>
      <c r="FJ68" s="186"/>
      <c r="FK68" s="187"/>
      <c r="FL68" s="93"/>
      <c r="FM68" s="90"/>
      <c r="FS68" s="90"/>
      <c r="FT68" s="90"/>
      <c r="FU68" s="90"/>
      <c r="FV68" s="84"/>
      <c r="FW68" s="84"/>
      <c r="FX68" s="84"/>
      <c r="FY68" s="90"/>
      <c r="FZ68" s="84"/>
      <c r="GA68" s="90"/>
      <c r="GB68" s="90"/>
      <c r="GC68" s="90"/>
      <c r="GD68" s="304"/>
      <c r="GE68" s="305"/>
      <c r="GF68" s="90"/>
    </row>
    <row r="69" spans="147:188">
      <c r="EQ69" s="84"/>
      <c r="ER69" s="101"/>
      <c r="ES69" s="90"/>
      <c r="ET69" s="90"/>
      <c r="EU69" s="90"/>
      <c r="EV69" s="90"/>
      <c r="EW69" s="90"/>
      <c r="EX69" s="102"/>
      <c r="EY69" s="102"/>
      <c r="EZ69" s="92"/>
      <c r="FA69" s="90"/>
      <c r="FB69" s="90"/>
      <c r="FC69" s="90"/>
      <c r="FD69" s="90"/>
      <c r="FE69" s="90"/>
      <c r="FF69" s="102"/>
      <c r="FG69" s="102"/>
      <c r="FH69" s="103"/>
      <c r="FI69" s="103"/>
      <c r="FJ69" s="186"/>
      <c r="FK69" s="187"/>
      <c r="FL69" s="93"/>
      <c r="FM69" s="90"/>
      <c r="FS69" s="90"/>
      <c r="FT69" s="90"/>
      <c r="FU69" s="90"/>
      <c r="FV69" s="84"/>
      <c r="FW69" s="84"/>
      <c r="FX69" s="84"/>
      <c r="FY69" s="90"/>
      <c r="FZ69" s="84"/>
      <c r="GA69" s="90"/>
      <c r="GB69" s="90"/>
      <c r="GC69" s="90"/>
      <c r="GD69" s="304"/>
      <c r="GE69" s="305"/>
      <c r="GF69" s="90"/>
    </row>
    <row r="70" spans="147:188">
      <c r="EQ70" s="84"/>
      <c r="ER70" s="101"/>
      <c r="ES70" s="90"/>
      <c r="ET70" s="90"/>
      <c r="EU70" s="90"/>
      <c r="EV70" s="90"/>
      <c r="EW70" s="90"/>
      <c r="EX70" s="102"/>
      <c r="EY70" s="102"/>
      <c r="EZ70" s="92"/>
      <c r="FA70" s="90"/>
      <c r="FB70" s="90"/>
      <c r="FC70" s="90"/>
      <c r="FD70" s="90"/>
      <c r="FE70" s="90"/>
      <c r="FF70" s="102"/>
      <c r="FG70" s="102"/>
      <c r="FH70" s="103"/>
      <c r="FI70" s="103"/>
      <c r="FJ70" s="186"/>
      <c r="FK70" s="187"/>
      <c r="FL70" s="93"/>
      <c r="FM70" s="90"/>
      <c r="FS70" s="90"/>
      <c r="FT70" s="90"/>
      <c r="FU70" s="90"/>
      <c r="FV70" s="84"/>
      <c r="FW70" s="84"/>
      <c r="FX70" s="84"/>
      <c r="FY70" s="90"/>
      <c r="FZ70" s="84"/>
      <c r="GA70" s="90"/>
      <c r="GB70" s="90"/>
      <c r="GC70" s="90"/>
      <c r="GD70" s="304"/>
      <c r="GE70" s="305"/>
      <c r="GF70" s="90"/>
    </row>
    <row r="71" spans="147:188">
      <c r="EQ71" s="84"/>
      <c r="ER71" s="101"/>
      <c r="ES71" s="90"/>
      <c r="ET71" s="90"/>
      <c r="EU71" s="90"/>
      <c r="EV71" s="90"/>
      <c r="EW71" s="90"/>
      <c r="EX71" s="102"/>
      <c r="EY71" s="102"/>
      <c r="EZ71" s="92"/>
      <c r="FA71" s="90"/>
      <c r="FB71" s="90"/>
      <c r="FC71" s="90"/>
      <c r="FD71" s="90"/>
      <c r="FE71" s="90"/>
      <c r="FF71" s="102"/>
      <c r="FG71" s="102"/>
      <c r="FH71" s="103"/>
      <c r="FI71" s="103"/>
      <c r="FJ71" s="186"/>
      <c r="FK71" s="187"/>
      <c r="FL71" s="93"/>
      <c r="FM71" s="90"/>
      <c r="FS71" s="90"/>
      <c r="FT71" s="90"/>
      <c r="FU71" s="90"/>
      <c r="FV71" s="84"/>
      <c r="FW71" s="84"/>
      <c r="FX71" s="84"/>
      <c r="FY71" s="90"/>
      <c r="FZ71" s="84"/>
      <c r="GA71" s="90"/>
      <c r="GB71" s="90"/>
      <c r="GC71" s="90"/>
      <c r="GD71" s="304"/>
      <c r="GE71" s="305"/>
      <c r="GF71" s="90"/>
    </row>
    <row r="72" spans="147:188">
      <c r="EQ72" s="84"/>
      <c r="ER72" s="101"/>
      <c r="ES72" s="90"/>
      <c r="ET72" s="90"/>
      <c r="EU72" s="90"/>
      <c r="EV72" s="90"/>
      <c r="EW72" s="90"/>
      <c r="EX72" s="102"/>
      <c r="EY72" s="102"/>
      <c r="EZ72" s="92"/>
      <c r="FA72" s="90"/>
      <c r="FB72" s="90"/>
      <c r="FC72" s="90"/>
      <c r="FD72" s="90"/>
      <c r="FE72" s="90"/>
      <c r="FF72" s="102"/>
      <c r="FG72" s="102"/>
      <c r="FH72" s="103"/>
      <c r="FI72" s="103"/>
      <c r="FJ72" s="186"/>
      <c r="FK72" s="187"/>
      <c r="FL72" s="93"/>
      <c r="FM72" s="90"/>
      <c r="FS72" s="90"/>
      <c r="FT72" s="90"/>
      <c r="FU72" s="90"/>
      <c r="FV72" s="84"/>
      <c r="FW72" s="84"/>
      <c r="FX72" s="84"/>
      <c r="FY72" s="90"/>
      <c r="FZ72" s="84"/>
      <c r="GA72" s="90"/>
      <c r="GB72" s="90"/>
      <c r="GC72" s="90"/>
      <c r="GD72" s="304"/>
      <c r="GE72" s="305"/>
      <c r="GF72" s="90"/>
    </row>
    <row r="73" spans="147:188">
      <c r="EQ73" s="84"/>
      <c r="ER73" s="101"/>
      <c r="ES73" s="90"/>
      <c r="ET73" s="90"/>
      <c r="EU73" s="90"/>
      <c r="EV73" s="90"/>
      <c r="EW73" s="90"/>
      <c r="EX73" s="102"/>
      <c r="EY73" s="102"/>
      <c r="EZ73" s="92"/>
      <c r="FA73" s="90"/>
      <c r="FB73" s="90"/>
      <c r="FC73" s="90"/>
      <c r="FD73" s="90"/>
      <c r="FE73" s="90"/>
      <c r="FF73" s="102"/>
      <c r="FG73" s="102"/>
      <c r="FH73" s="103"/>
      <c r="FI73" s="103"/>
      <c r="FJ73" s="186"/>
      <c r="FK73" s="187"/>
      <c r="FL73" s="93"/>
      <c r="FM73" s="90"/>
      <c r="FS73" s="90"/>
      <c r="FT73" s="90"/>
      <c r="FU73" s="90"/>
      <c r="FV73" s="84"/>
      <c r="FW73" s="84"/>
      <c r="FX73" s="84"/>
      <c r="FY73" s="90"/>
      <c r="FZ73" s="84"/>
      <c r="GA73" s="90"/>
      <c r="GB73" s="90"/>
      <c r="GC73" s="90"/>
      <c r="GD73" s="304"/>
      <c r="GE73" s="305"/>
      <c r="GF73" s="90"/>
    </row>
    <row r="74" spans="147:188">
      <c r="EQ74" s="84"/>
      <c r="ER74" s="101"/>
      <c r="ES74" s="90"/>
      <c r="ET74" s="90"/>
      <c r="EU74" s="90"/>
      <c r="EV74" s="90"/>
      <c r="EW74" s="90"/>
      <c r="EX74" s="102"/>
      <c r="EY74" s="102"/>
      <c r="EZ74" s="92"/>
      <c r="FA74" s="90"/>
      <c r="FB74" s="90"/>
      <c r="FC74" s="90"/>
      <c r="FD74" s="90"/>
      <c r="FE74" s="90"/>
      <c r="FF74" s="102"/>
      <c r="FG74" s="102"/>
      <c r="FH74" s="103"/>
      <c r="FI74" s="103"/>
      <c r="FJ74" s="186"/>
      <c r="FK74" s="187"/>
      <c r="FL74" s="93"/>
      <c r="FM74" s="90"/>
      <c r="FS74" s="90"/>
      <c r="FT74" s="90"/>
      <c r="FU74" s="90"/>
      <c r="FV74" s="84"/>
      <c r="FW74" s="84"/>
      <c r="FX74" s="84"/>
      <c r="FY74" s="90"/>
      <c r="FZ74" s="84"/>
      <c r="GA74" s="90"/>
      <c r="GB74" s="90"/>
      <c r="GC74" s="90"/>
      <c r="GD74" s="304"/>
      <c r="GE74" s="305"/>
      <c r="GF74" s="90"/>
    </row>
    <row r="75" spans="147:188">
      <c r="EQ75" s="84"/>
      <c r="ER75" s="101"/>
      <c r="ES75" s="90"/>
      <c r="ET75" s="90"/>
      <c r="EU75" s="90"/>
      <c r="EV75" s="90"/>
      <c r="EW75" s="90"/>
      <c r="EX75" s="102"/>
      <c r="EY75" s="102"/>
      <c r="EZ75" s="92"/>
      <c r="FA75" s="90"/>
      <c r="FB75" s="90"/>
      <c r="FC75" s="90"/>
      <c r="FD75" s="90"/>
      <c r="FE75" s="90"/>
      <c r="FF75" s="102"/>
      <c r="FG75" s="102"/>
      <c r="FH75" s="103"/>
      <c r="FI75" s="103"/>
      <c r="FJ75" s="186"/>
      <c r="FK75" s="187"/>
      <c r="FL75" s="93"/>
      <c r="FM75" s="90"/>
      <c r="FS75" s="90"/>
      <c r="FT75" s="90"/>
      <c r="FU75" s="90"/>
      <c r="FV75" s="84"/>
      <c r="FW75" s="84"/>
      <c r="FX75" s="84"/>
      <c r="FY75" s="90"/>
      <c r="FZ75" s="84"/>
      <c r="GA75" s="90"/>
      <c r="GB75" s="90"/>
      <c r="GC75" s="90"/>
      <c r="GD75" s="304"/>
      <c r="GE75" s="305"/>
      <c r="GF75" s="90"/>
    </row>
    <row r="76" spans="147:188">
      <c r="EQ76" s="84"/>
      <c r="ER76" s="101"/>
      <c r="ES76" s="90"/>
      <c r="ET76" s="90"/>
      <c r="EU76" s="90"/>
      <c r="EV76" s="90"/>
      <c r="EW76" s="90"/>
      <c r="EX76" s="102"/>
      <c r="EY76" s="102"/>
      <c r="EZ76" s="92"/>
      <c r="FA76" s="90"/>
      <c r="FB76" s="90"/>
      <c r="FC76" s="90"/>
      <c r="FD76" s="90"/>
      <c r="FE76" s="90"/>
      <c r="FF76" s="102"/>
      <c r="FG76" s="102"/>
      <c r="FH76" s="103"/>
      <c r="FI76" s="103"/>
      <c r="FJ76" s="186"/>
      <c r="FK76" s="187"/>
      <c r="FL76" s="93"/>
      <c r="FM76" s="90"/>
      <c r="FS76" s="90"/>
      <c r="FT76" s="90"/>
      <c r="FU76" s="90"/>
      <c r="FV76" s="84"/>
      <c r="FW76" s="84"/>
      <c r="FX76" s="84"/>
      <c r="FY76" s="90"/>
      <c r="FZ76" s="84"/>
      <c r="GA76" s="90"/>
      <c r="GB76" s="90"/>
      <c r="GC76" s="90"/>
      <c r="GD76" s="304"/>
      <c r="GE76" s="305"/>
      <c r="GF76" s="90"/>
    </row>
    <row r="77" spans="147:188">
      <c r="EQ77" s="84"/>
      <c r="ER77" s="101"/>
      <c r="ES77" s="90"/>
      <c r="ET77" s="90"/>
      <c r="EU77" s="90"/>
      <c r="EV77" s="90"/>
      <c r="EW77" s="90"/>
      <c r="EX77" s="102"/>
      <c r="EY77" s="102"/>
      <c r="EZ77" s="92"/>
      <c r="FA77" s="90"/>
      <c r="FB77" s="90"/>
      <c r="FC77" s="90"/>
      <c r="FD77" s="90"/>
      <c r="FE77" s="90"/>
      <c r="FF77" s="102"/>
      <c r="FG77" s="102"/>
      <c r="FH77" s="103"/>
      <c r="FI77" s="103"/>
      <c r="FJ77" s="186"/>
      <c r="FK77" s="187"/>
      <c r="FL77" s="93"/>
      <c r="FM77" s="90"/>
      <c r="FS77" s="90"/>
      <c r="FT77" s="90"/>
      <c r="FU77" s="90"/>
      <c r="FV77" s="84"/>
      <c r="FW77" s="84"/>
      <c r="FX77" s="84"/>
      <c r="FY77" s="90"/>
      <c r="FZ77" s="84"/>
      <c r="GA77" s="90"/>
      <c r="GB77" s="90"/>
      <c r="GC77" s="90"/>
      <c r="GD77" s="304"/>
      <c r="GE77" s="305"/>
      <c r="GF77" s="90"/>
    </row>
    <row r="78" spans="147:188">
      <c r="EQ78" s="84"/>
      <c r="ER78" s="101"/>
      <c r="ES78" s="90"/>
      <c r="ET78" s="90"/>
      <c r="EU78" s="90"/>
      <c r="EV78" s="90"/>
      <c r="EW78" s="90"/>
      <c r="EX78" s="102"/>
      <c r="EY78" s="102"/>
      <c r="EZ78" s="92"/>
      <c r="FA78" s="90"/>
      <c r="FB78" s="90"/>
      <c r="FC78" s="90"/>
      <c r="FD78" s="90"/>
      <c r="FE78" s="90"/>
      <c r="FF78" s="102"/>
      <c r="FG78" s="102"/>
      <c r="FH78" s="103"/>
      <c r="FI78" s="103"/>
      <c r="FJ78" s="186"/>
      <c r="FK78" s="187"/>
      <c r="FL78" s="93"/>
      <c r="FM78" s="90"/>
      <c r="FS78" s="90"/>
      <c r="FT78" s="90"/>
      <c r="FU78" s="90"/>
      <c r="FV78" s="84"/>
      <c r="FW78" s="84"/>
      <c r="FX78" s="84"/>
      <c r="FY78" s="90"/>
      <c r="FZ78" s="84"/>
      <c r="GA78" s="90"/>
      <c r="GB78" s="90"/>
      <c r="GC78" s="90"/>
      <c r="GD78" s="304"/>
      <c r="GE78" s="305"/>
      <c r="GF78" s="90"/>
    </row>
    <row r="79" spans="147:188">
      <c r="EQ79" s="84"/>
      <c r="ER79" s="101"/>
      <c r="ES79" s="90"/>
      <c r="ET79" s="90"/>
      <c r="EU79" s="90"/>
      <c r="EV79" s="90"/>
      <c r="EW79" s="90"/>
      <c r="EX79" s="102"/>
      <c r="EY79" s="102"/>
      <c r="EZ79" s="92"/>
      <c r="FA79" s="90"/>
      <c r="FB79" s="90"/>
      <c r="FC79" s="90"/>
      <c r="FD79" s="90"/>
      <c r="FE79" s="90"/>
      <c r="FF79" s="102"/>
      <c r="FG79" s="102"/>
      <c r="FH79" s="103"/>
      <c r="FI79" s="103"/>
      <c r="FJ79" s="186"/>
      <c r="FK79" s="187"/>
      <c r="FL79" s="93"/>
      <c r="FM79" s="90"/>
      <c r="FS79" s="90"/>
      <c r="FT79" s="90"/>
      <c r="FU79" s="90"/>
      <c r="FV79" s="84"/>
      <c r="FW79" s="84"/>
      <c r="FX79" s="84"/>
      <c r="FY79" s="90"/>
      <c r="FZ79" s="84"/>
      <c r="GA79" s="90"/>
      <c r="GB79" s="90"/>
      <c r="GC79" s="90"/>
      <c r="GD79" s="304"/>
      <c r="GE79" s="305"/>
      <c r="GF79" s="90"/>
    </row>
    <row r="80" spans="147:188">
      <c r="EQ80" s="84"/>
      <c r="ER80" s="101"/>
      <c r="ES80" s="90"/>
      <c r="ET80" s="90"/>
      <c r="EU80" s="90"/>
      <c r="EV80" s="90"/>
      <c r="EW80" s="90"/>
      <c r="EX80" s="102"/>
      <c r="EY80" s="102"/>
      <c r="EZ80" s="92"/>
      <c r="FA80" s="90"/>
      <c r="FB80" s="90"/>
      <c r="FC80" s="90"/>
      <c r="FD80" s="90"/>
      <c r="FE80" s="90"/>
      <c r="FF80" s="102"/>
      <c r="FG80" s="102"/>
      <c r="FH80" s="103"/>
      <c r="FI80" s="103"/>
      <c r="FJ80" s="186"/>
      <c r="FK80" s="187"/>
      <c r="FL80" s="93"/>
      <c r="FM80" s="90"/>
      <c r="FS80" s="90"/>
      <c r="FT80" s="90"/>
      <c r="FU80" s="90"/>
      <c r="FV80" s="84"/>
      <c r="FW80" s="84"/>
      <c r="FX80" s="84"/>
      <c r="FY80" s="90"/>
      <c r="FZ80" s="84"/>
      <c r="GA80" s="90"/>
      <c r="GB80" s="90"/>
      <c r="GC80" s="90"/>
      <c r="GD80" s="304"/>
      <c r="GE80" s="305"/>
      <c r="GF80" s="90"/>
    </row>
    <row r="81" spans="147:188">
      <c r="EQ81" s="84"/>
      <c r="ER81" s="101"/>
      <c r="ES81" s="90"/>
      <c r="ET81" s="90"/>
      <c r="EU81" s="90"/>
      <c r="EV81" s="90"/>
      <c r="EW81" s="90"/>
      <c r="EX81" s="102"/>
      <c r="EY81" s="102"/>
      <c r="EZ81" s="92"/>
      <c r="FA81" s="90"/>
      <c r="FB81" s="90"/>
      <c r="FC81" s="90"/>
      <c r="FD81" s="90"/>
      <c r="FE81" s="90"/>
      <c r="FF81" s="102"/>
      <c r="FG81" s="102"/>
      <c r="FH81" s="103"/>
      <c r="FI81" s="103"/>
      <c r="FJ81" s="186"/>
      <c r="FK81" s="187"/>
      <c r="FL81" s="93"/>
      <c r="FM81" s="90"/>
      <c r="FS81" s="90"/>
      <c r="FT81" s="90"/>
      <c r="FU81" s="90"/>
      <c r="FV81" s="84"/>
      <c r="FW81" s="84"/>
      <c r="FX81" s="84"/>
      <c r="FY81" s="90"/>
      <c r="FZ81" s="84"/>
      <c r="GA81" s="90"/>
      <c r="GB81" s="90"/>
      <c r="GC81" s="90"/>
      <c r="GD81" s="304"/>
      <c r="GE81" s="305"/>
      <c r="GF81" s="90"/>
    </row>
    <row r="82" spans="147:188">
      <c r="EQ82" s="84"/>
      <c r="ER82" s="101"/>
      <c r="ES82" s="90"/>
      <c r="ET82" s="90"/>
      <c r="EU82" s="90"/>
      <c r="EV82" s="90"/>
      <c r="EW82" s="90"/>
      <c r="EX82" s="102"/>
      <c r="EY82" s="102"/>
      <c r="EZ82" s="92"/>
      <c r="FA82" s="90"/>
      <c r="FB82" s="90"/>
      <c r="FC82" s="90"/>
      <c r="FD82" s="90"/>
      <c r="FE82" s="90"/>
      <c r="FF82" s="102"/>
      <c r="FG82" s="102"/>
      <c r="FH82" s="103"/>
      <c r="FI82" s="103"/>
      <c r="FJ82" s="186"/>
      <c r="FK82" s="187"/>
      <c r="FL82" s="93"/>
      <c r="FM82" s="90"/>
      <c r="FS82" s="90"/>
      <c r="FT82" s="90"/>
      <c r="FU82" s="90"/>
      <c r="FV82" s="84"/>
      <c r="FW82" s="84"/>
      <c r="FX82" s="84"/>
      <c r="FY82" s="90"/>
      <c r="FZ82" s="84"/>
      <c r="GA82" s="90"/>
      <c r="GB82" s="90"/>
      <c r="GC82" s="90"/>
      <c r="GD82" s="304"/>
      <c r="GE82" s="305"/>
      <c r="GF82" s="90"/>
    </row>
    <row r="83" spans="147:188">
      <c r="EQ83" s="84"/>
      <c r="ER83" s="101"/>
      <c r="ES83" s="90"/>
      <c r="ET83" s="90"/>
      <c r="EU83" s="90"/>
      <c r="EV83" s="90"/>
      <c r="EW83" s="90"/>
      <c r="EX83" s="102"/>
      <c r="EY83" s="102"/>
      <c r="EZ83" s="92"/>
      <c r="FA83" s="90"/>
      <c r="FB83" s="90"/>
      <c r="FC83" s="90"/>
      <c r="FD83" s="90"/>
      <c r="FE83" s="90"/>
      <c r="FF83" s="102"/>
      <c r="FG83" s="102"/>
      <c r="FH83" s="103"/>
      <c r="FI83" s="103"/>
      <c r="FJ83" s="186"/>
      <c r="FK83" s="187"/>
      <c r="FL83" s="93"/>
      <c r="FM83" s="90"/>
      <c r="FS83" s="90"/>
      <c r="FT83" s="90"/>
      <c r="FU83" s="90"/>
      <c r="FV83" s="84"/>
      <c r="FW83" s="84"/>
      <c r="FX83" s="84"/>
      <c r="FY83" s="90"/>
      <c r="FZ83" s="84"/>
      <c r="GA83" s="90"/>
      <c r="GB83" s="90"/>
      <c r="GC83" s="90"/>
      <c r="GD83" s="304"/>
      <c r="GE83" s="305"/>
      <c r="GF83" s="90"/>
    </row>
    <row r="84" spans="147:188">
      <c r="EQ84" s="84"/>
      <c r="ER84" s="101"/>
      <c r="ES84" s="90"/>
      <c r="ET84" s="90"/>
      <c r="EU84" s="90"/>
      <c r="EV84" s="90"/>
      <c r="EW84" s="90"/>
      <c r="EX84" s="102"/>
      <c r="EY84" s="102"/>
      <c r="EZ84" s="92"/>
      <c r="FA84" s="90"/>
      <c r="FB84" s="90"/>
      <c r="FC84" s="90"/>
      <c r="FD84" s="90"/>
      <c r="FE84" s="90"/>
      <c r="FF84" s="102"/>
      <c r="FG84" s="102"/>
      <c r="FH84" s="103"/>
      <c r="FI84" s="103"/>
      <c r="FJ84" s="186"/>
      <c r="FK84" s="187"/>
      <c r="FL84" s="93"/>
      <c r="FM84" s="90"/>
      <c r="FS84" s="90"/>
      <c r="FT84" s="90"/>
      <c r="FU84" s="90"/>
      <c r="FV84" s="84"/>
      <c r="FW84" s="84"/>
      <c r="FX84" s="84"/>
      <c r="FY84" s="90"/>
      <c r="FZ84" s="84"/>
      <c r="GA84" s="90"/>
      <c r="GB84" s="90"/>
      <c r="GC84" s="90"/>
      <c r="GD84" s="304"/>
      <c r="GE84" s="305"/>
      <c r="GF84" s="90"/>
    </row>
    <row r="85" spans="147:188">
      <c r="EQ85" s="84"/>
      <c r="ER85" s="101"/>
      <c r="ES85" s="90"/>
      <c r="ET85" s="90"/>
      <c r="EU85" s="90"/>
      <c r="EV85" s="90"/>
      <c r="EW85" s="90"/>
      <c r="EX85" s="102"/>
      <c r="EY85" s="102"/>
      <c r="EZ85" s="92"/>
      <c r="FA85" s="90"/>
      <c r="FB85" s="90"/>
      <c r="FC85" s="90"/>
      <c r="FD85" s="90"/>
      <c r="FE85" s="90"/>
      <c r="FF85" s="102"/>
      <c r="FG85" s="102"/>
      <c r="FH85" s="103"/>
      <c r="FI85" s="103"/>
      <c r="FJ85" s="186"/>
      <c r="FK85" s="187"/>
      <c r="FL85" s="93"/>
      <c r="FM85" s="90"/>
      <c r="FS85" s="90"/>
      <c r="FT85" s="90"/>
      <c r="FU85" s="90"/>
      <c r="FV85" s="84"/>
      <c r="FW85" s="84"/>
      <c r="FX85" s="84"/>
      <c r="FY85" s="90"/>
      <c r="FZ85" s="84"/>
      <c r="GA85" s="90"/>
      <c r="GB85" s="90"/>
      <c r="GC85" s="90"/>
      <c r="GD85" s="304"/>
      <c r="GE85" s="305"/>
      <c r="GF85" s="90"/>
    </row>
    <row r="86" spans="147:188">
      <c r="EQ86" s="84"/>
      <c r="ER86" s="101"/>
      <c r="ES86" s="90"/>
      <c r="ET86" s="90"/>
      <c r="EU86" s="90"/>
      <c r="EV86" s="90"/>
      <c r="EW86" s="90"/>
      <c r="EX86" s="102"/>
      <c r="EY86" s="102"/>
      <c r="EZ86" s="92"/>
      <c r="FA86" s="90"/>
      <c r="FB86" s="90"/>
      <c r="FC86" s="90"/>
      <c r="FD86" s="90"/>
      <c r="FE86" s="90"/>
      <c r="FF86" s="102"/>
      <c r="FG86" s="102"/>
      <c r="FH86" s="103"/>
      <c r="FI86" s="103"/>
      <c r="FJ86" s="186"/>
      <c r="FK86" s="187"/>
      <c r="FL86" s="93"/>
      <c r="FM86" s="90"/>
      <c r="FS86" s="90"/>
      <c r="FT86" s="90"/>
      <c r="FU86" s="90"/>
      <c r="FV86" s="84"/>
      <c r="FW86" s="84"/>
      <c r="FX86" s="84"/>
      <c r="FY86" s="90"/>
      <c r="FZ86" s="84"/>
      <c r="GA86" s="90"/>
      <c r="GB86" s="90"/>
      <c r="GC86" s="90"/>
      <c r="GD86" s="304"/>
      <c r="GE86" s="305"/>
      <c r="GF86" s="90"/>
    </row>
    <row r="87" spans="147:188">
      <c r="EQ87" s="84"/>
      <c r="ER87" s="101"/>
      <c r="ES87" s="90"/>
      <c r="ET87" s="90"/>
      <c r="EU87" s="90"/>
      <c r="EV87" s="90"/>
      <c r="EW87" s="90"/>
      <c r="EX87" s="102"/>
      <c r="EY87" s="102"/>
      <c r="EZ87" s="92"/>
      <c r="FA87" s="90"/>
      <c r="FB87" s="90"/>
      <c r="FC87" s="90"/>
      <c r="FD87" s="90"/>
      <c r="FE87" s="90"/>
      <c r="FF87" s="102"/>
      <c r="FG87" s="102"/>
      <c r="FH87" s="103"/>
      <c r="FI87" s="103"/>
      <c r="FJ87" s="186"/>
      <c r="FK87" s="187"/>
      <c r="FL87" s="93"/>
      <c r="FM87" s="90"/>
      <c r="FS87" s="90"/>
      <c r="FT87" s="90"/>
      <c r="FU87" s="90"/>
      <c r="FV87" s="84"/>
      <c r="FW87" s="84"/>
      <c r="FX87" s="84"/>
      <c r="FY87" s="90"/>
      <c r="FZ87" s="84"/>
      <c r="GA87" s="90"/>
      <c r="GB87" s="90"/>
      <c r="GC87" s="90"/>
      <c r="GD87" s="304"/>
      <c r="GE87" s="305"/>
      <c r="GF87" s="90"/>
    </row>
    <row r="88" spans="147:188">
      <c r="EQ88" s="84"/>
      <c r="ER88" s="101"/>
      <c r="ES88" s="90"/>
      <c r="ET88" s="90"/>
      <c r="EU88" s="90"/>
      <c r="EV88" s="90"/>
      <c r="EW88" s="90"/>
      <c r="EX88" s="102"/>
      <c r="EY88" s="102"/>
      <c r="EZ88" s="92"/>
      <c r="FA88" s="90"/>
      <c r="FB88" s="90"/>
      <c r="FC88" s="90"/>
      <c r="FD88" s="90"/>
      <c r="FE88" s="90"/>
      <c r="FF88" s="102"/>
      <c r="FG88" s="102"/>
      <c r="FH88" s="103"/>
      <c r="FI88" s="103"/>
      <c r="FJ88" s="186"/>
      <c r="FK88" s="187"/>
      <c r="FL88" s="93"/>
      <c r="FM88" s="90"/>
      <c r="FS88" s="90"/>
      <c r="FT88" s="90"/>
      <c r="FU88" s="90"/>
      <c r="FV88" s="84"/>
      <c r="FW88" s="84"/>
      <c r="FX88" s="84"/>
      <c r="FY88" s="90"/>
      <c r="FZ88" s="84"/>
      <c r="GA88" s="90"/>
      <c r="GB88" s="90"/>
      <c r="GC88" s="90"/>
      <c r="GD88" s="304"/>
      <c r="GE88" s="305"/>
      <c r="GF88" s="90"/>
    </row>
    <row r="89" spans="147:188">
      <c r="EQ89" s="84"/>
      <c r="ER89" s="101"/>
      <c r="ES89" s="90"/>
      <c r="ET89" s="90"/>
      <c r="EU89" s="90"/>
      <c r="EV89" s="90"/>
      <c r="EW89" s="90"/>
      <c r="EX89" s="102"/>
      <c r="EY89" s="102"/>
      <c r="EZ89" s="92"/>
      <c r="FA89" s="90"/>
      <c r="FB89" s="90"/>
      <c r="FC89" s="90"/>
      <c r="FD89" s="90"/>
      <c r="FE89" s="90"/>
      <c r="FF89" s="102"/>
      <c r="FG89" s="102"/>
      <c r="FH89" s="103"/>
      <c r="FI89" s="103"/>
      <c r="FJ89" s="186"/>
      <c r="FK89" s="187"/>
      <c r="FL89" s="93"/>
      <c r="FM89" s="90"/>
      <c r="FS89" s="90"/>
      <c r="FT89" s="90"/>
      <c r="FU89" s="90"/>
      <c r="FV89" s="84"/>
      <c r="FW89" s="84"/>
      <c r="FX89" s="84"/>
      <c r="FY89" s="90"/>
      <c r="FZ89" s="84"/>
      <c r="GA89" s="90"/>
      <c r="GB89" s="90"/>
      <c r="GC89" s="90"/>
      <c r="GD89" s="304"/>
      <c r="GE89" s="305"/>
      <c r="GF89" s="90"/>
    </row>
    <row r="90" spans="147:188">
      <c r="EQ90" s="84"/>
      <c r="ER90" s="101"/>
      <c r="ES90" s="90"/>
      <c r="ET90" s="90"/>
      <c r="EU90" s="90"/>
      <c r="EV90" s="90"/>
      <c r="EW90" s="90"/>
      <c r="EX90" s="102"/>
      <c r="EY90" s="102"/>
      <c r="EZ90" s="92"/>
      <c r="FA90" s="90"/>
      <c r="FB90" s="90"/>
      <c r="FC90" s="90"/>
      <c r="FD90" s="90"/>
      <c r="FE90" s="90"/>
      <c r="FF90" s="102"/>
      <c r="FG90" s="102"/>
      <c r="FH90" s="103"/>
      <c r="FI90" s="103"/>
      <c r="FJ90" s="186"/>
      <c r="FK90" s="187"/>
      <c r="FL90" s="93"/>
      <c r="FM90" s="90"/>
      <c r="FS90" s="90"/>
      <c r="FT90" s="90"/>
      <c r="FU90" s="90"/>
      <c r="FV90" s="84"/>
      <c r="FW90" s="84"/>
      <c r="FX90" s="84"/>
      <c r="FY90" s="90"/>
      <c r="FZ90" s="84"/>
      <c r="GA90" s="90"/>
      <c r="GB90" s="90"/>
      <c r="GC90" s="90"/>
      <c r="GD90" s="304"/>
      <c r="GE90" s="305"/>
      <c r="GF90" s="90"/>
    </row>
    <row r="91" spans="147:188">
      <c r="EQ91" s="84"/>
      <c r="ER91" s="101"/>
      <c r="ES91" s="90"/>
      <c r="ET91" s="90"/>
      <c r="EU91" s="90"/>
      <c r="EV91" s="90"/>
      <c r="EW91" s="90"/>
      <c r="EX91" s="102"/>
      <c r="EY91" s="102"/>
      <c r="EZ91" s="92"/>
      <c r="FA91" s="90"/>
      <c r="FB91" s="90"/>
      <c r="FC91" s="90"/>
      <c r="FD91" s="90"/>
      <c r="FE91" s="90"/>
      <c r="FF91" s="102"/>
      <c r="FG91" s="102"/>
      <c r="FH91" s="103"/>
      <c r="FI91" s="103"/>
      <c r="FJ91" s="186"/>
      <c r="FK91" s="187"/>
      <c r="FL91" s="93"/>
      <c r="FM91" s="90"/>
      <c r="FS91" s="90"/>
      <c r="FT91" s="90"/>
      <c r="FU91" s="90"/>
      <c r="FV91" s="84"/>
      <c r="FW91" s="84"/>
      <c r="FX91" s="84"/>
      <c r="FY91" s="90"/>
      <c r="FZ91" s="84"/>
      <c r="GA91" s="90"/>
      <c r="GB91" s="90"/>
      <c r="GC91" s="90"/>
      <c r="GD91" s="304"/>
      <c r="GE91" s="305"/>
      <c r="GF91" s="90"/>
    </row>
    <row r="92" spans="147:188">
      <c r="EQ92" s="84"/>
      <c r="ER92" s="101"/>
      <c r="ES92" s="90"/>
      <c r="ET92" s="90"/>
      <c r="EU92" s="90"/>
      <c r="EV92" s="90"/>
      <c r="EW92" s="90"/>
      <c r="EX92" s="102"/>
      <c r="EY92" s="102"/>
      <c r="EZ92" s="92"/>
      <c r="FA92" s="90"/>
      <c r="FB92" s="90"/>
      <c r="FC92" s="90"/>
      <c r="FD92" s="90"/>
      <c r="FE92" s="90"/>
      <c r="FF92" s="102"/>
      <c r="FG92" s="102"/>
      <c r="FH92" s="103"/>
      <c r="FI92" s="103"/>
      <c r="FJ92" s="186"/>
      <c r="FK92" s="187"/>
      <c r="FL92" s="93"/>
      <c r="FM92" s="90"/>
      <c r="FS92" s="90"/>
      <c r="FT92" s="90"/>
      <c r="FU92" s="90"/>
      <c r="FV92" s="84"/>
      <c r="FW92" s="84"/>
      <c r="FX92" s="84"/>
      <c r="FY92" s="90"/>
      <c r="FZ92" s="84"/>
      <c r="GA92" s="90"/>
      <c r="GB92" s="90"/>
      <c r="GC92" s="90"/>
      <c r="GD92" s="304"/>
      <c r="GE92" s="305"/>
      <c r="GF92" s="90"/>
    </row>
    <row r="93" spans="147:188">
      <c r="EQ93" s="84"/>
      <c r="ER93" s="101"/>
      <c r="ES93" s="90"/>
      <c r="ET93" s="90"/>
      <c r="EU93" s="90"/>
      <c r="EV93" s="90"/>
      <c r="EW93" s="90"/>
      <c r="EX93" s="102"/>
      <c r="EY93" s="102"/>
      <c r="EZ93" s="92"/>
      <c r="FA93" s="90"/>
      <c r="FB93" s="90"/>
      <c r="FC93" s="90"/>
      <c r="FD93" s="90"/>
      <c r="FE93" s="90"/>
      <c r="FF93" s="102"/>
      <c r="FG93" s="102"/>
      <c r="FH93" s="103"/>
      <c r="FI93" s="103"/>
      <c r="FJ93" s="186"/>
      <c r="FK93" s="187"/>
      <c r="FL93" s="93"/>
      <c r="FM93" s="90"/>
      <c r="FS93" s="90"/>
      <c r="FT93" s="90"/>
      <c r="FU93" s="90"/>
      <c r="FV93" s="84"/>
      <c r="FW93" s="84"/>
      <c r="FX93" s="84"/>
      <c r="FY93" s="90"/>
      <c r="FZ93" s="84"/>
      <c r="GA93" s="90"/>
      <c r="GB93" s="90"/>
      <c r="GC93" s="90"/>
      <c r="GD93" s="304"/>
      <c r="GE93" s="305"/>
      <c r="GF93" s="90"/>
    </row>
    <row r="94" spans="147:188">
      <c r="EQ94" s="84"/>
      <c r="ER94" s="101"/>
      <c r="ES94" s="90"/>
      <c r="ET94" s="90"/>
      <c r="EU94" s="90"/>
      <c r="EV94" s="90"/>
      <c r="EW94" s="90"/>
      <c r="EX94" s="102"/>
      <c r="EY94" s="102"/>
      <c r="EZ94" s="92"/>
      <c r="FA94" s="90"/>
      <c r="FB94" s="90"/>
      <c r="FC94" s="90"/>
      <c r="FD94" s="90"/>
      <c r="FE94" s="90"/>
      <c r="FF94" s="102"/>
      <c r="FG94" s="102"/>
      <c r="FH94" s="103"/>
      <c r="FI94" s="103"/>
      <c r="FJ94" s="186"/>
      <c r="FK94" s="187"/>
      <c r="FL94" s="93"/>
      <c r="FM94" s="90"/>
      <c r="FS94" s="90"/>
      <c r="FT94" s="90"/>
      <c r="FU94" s="90"/>
      <c r="FV94" s="84"/>
      <c r="FW94" s="84"/>
      <c r="FX94" s="84"/>
      <c r="FY94" s="90"/>
      <c r="FZ94" s="84"/>
      <c r="GA94" s="90"/>
      <c r="GB94" s="90"/>
      <c r="GC94" s="90"/>
      <c r="GD94" s="304"/>
      <c r="GE94" s="305"/>
      <c r="GF94" s="90"/>
    </row>
    <row r="95" spans="147:188">
      <c r="EQ95" s="84"/>
      <c r="ER95" s="101"/>
      <c r="ES95" s="90"/>
      <c r="ET95" s="90"/>
      <c r="EU95" s="90"/>
      <c r="EV95" s="90"/>
      <c r="EW95" s="90"/>
      <c r="EX95" s="102"/>
      <c r="EY95" s="102"/>
      <c r="EZ95" s="92"/>
      <c r="FA95" s="90"/>
      <c r="FB95" s="90"/>
      <c r="FC95" s="90"/>
      <c r="FD95" s="90"/>
      <c r="FE95" s="90"/>
      <c r="FF95" s="102"/>
      <c r="FG95" s="102"/>
      <c r="FH95" s="103"/>
      <c r="FI95" s="103"/>
      <c r="FJ95" s="186"/>
      <c r="FK95" s="187"/>
      <c r="FL95" s="93"/>
      <c r="FM95" s="90"/>
      <c r="FS95" s="90"/>
      <c r="FT95" s="90"/>
      <c r="FU95" s="90"/>
      <c r="FV95" s="84"/>
      <c r="FW95" s="84"/>
      <c r="FX95" s="84"/>
      <c r="FY95" s="90"/>
      <c r="FZ95" s="84"/>
      <c r="GA95" s="90"/>
      <c r="GB95" s="90"/>
      <c r="GC95" s="90"/>
      <c r="GD95" s="304"/>
      <c r="GE95" s="305"/>
      <c r="GF95" s="90"/>
    </row>
    <row r="96" spans="147:188">
      <c r="EQ96" s="84"/>
      <c r="ER96" s="101"/>
      <c r="ES96" s="90"/>
      <c r="ET96" s="90"/>
      <c r="EU96" s="90"/>
      <c r="EV96" s="90"/>
      <c r="EW96" s="90"/>
      <c r="EX96" s="102"/>
      <c r="EY96" s="102"/>
      <c r="EZ96" s="92"/>
      <c r="FA96" s="90"/>
      <c r="FB96" s="90"/>
      <c r="FC96" s="90"/>
      <c r="FD96" s="90"/>
      <c r="FE96" s="90"/>
      <c r="FF96" s="102"/>
      <c r="FG96" s="102"/>
      <c r="FH96" s="103"/>
      <c r="FI96" s="103"/>
      <c r="FJ96" s="186"/>
      <c r="FK96" s="187"/>
      <c r="FL96" s="93"/>
      <c r="FM96" s="90"/>
      <c r="FS96" s="90"/>
      <c r="FT96" s="90"/>
      <c r="FU96" s="90"/>
      <c r="FV96" s="84"/>
      <c r="FW96" s="84"/>
      <c r="FX96" s="84"/>
      <c r="FY96" s="90"/>
      <c r="FZ96" s="84"/>
      <c r="GA96" s="90"/>
      <c r="GB96" s="90"/>
      <c r="GC96" s="90"/>
      <c r="GD96" s="304"/>
      <c r="GE96" s="305"/>
      <c r="GF96" s="90"/>
    </row>
    <row r="97" spans="147:188">
      <c r="EQ97" s="84"/>
      <c r="ER97" s="101"/>
      <c r="ES97" s="90"/>
      <c r="ET97" s="90"/>
      <c r="EU97" s="90"/>
      <c r="EV97" s="90"/>
      <c r="EW97" s="90"/>
      <c r="EX97" s="102"/>
      <c r="EY97" s="102"/>
      <c r="EZ97" s="92"/>
      <c r="FA97" s="90"/>
      <c r="FB97" s="90"/>
      <c r="FC97" s="90"/>
      <c r="FD97" s="90"/>
      <c r="FE97" s="90"/>
      <c r="FF97" s="102"/>
      <c r="FG97" s="102"/>
      <c r="FH97" s="103"/>
      <c r="FI97" s="103"/>
      <c r="FJ97" s="186"/>
      <c r="FK97" s="187"/>
      <c r="FL97" s="93"/>
      <c r="FM97" s="90"/>
      <c r="FS97" s="90"/>
      <c r="FT97" s="90"/>
      <c r="FU97" s="90"/>
      <c r="FV97" s="84"/>
      <c r="FW97" s="84"/>
      <c r="FX97" s="84"/>
      <c r="FY97" s="90"/>
      <c r="FZ97" s="84"/>
      <c r="GA97" s="90"/>
      <c r="GB97" s="90"/>
      <c r="GC97" s="90"/>
      <c r="GD97" s="304"/>
      <c r="GE97" s="305"/>
      <c r="GF97" s="90"/>
    </row>
    <row r="98" spans="147:188">
      <c r="EQ98" s="84"/>
      <c r="ER98" s="101"/>
      <c r="ES98" s="90"/>
      <c r="ET98" s="90"/>
      <c r="EU98" s="90"/>
      <c r="EV98" s="90"/>
      <c r="EW98" s="90"/>
      <c r="EX98" s="102"/>
      <c r="EY98" s="102"/>
      <c r="EZ98" s="92"/>
      <c r="FA98" s="90"/>
      <c r="FB98" s="90"/>
      <c r="FC98" s="90"/>
      <c r="FD98" s="90"/>
      <c r="FE98" s="90"/>
      <c r="FF98" s="102"/>
      <c r="FG98" s="102"/>
      <c r="FH98" s="103"/>
      <c r="FI98" s="103"/>
      <c r="FJ98" s="186"/>
      <c r="FK98" s="187"/>
      <c r="FL98" s="93"/>
      <c r="FM98" s="90"/>
      <c r="FS98" s="90"/>
      <c r="FT98" s="90"/>
      <c r="FU98" s="90"/>
      <c r="FV98" s="84"/>
      <c r="FW98" s="84"/>
      <c r="FX98" s="84"/>
      <c r="FY98" s="90"/>
      <c r="FZ98" s="84"/>
      <c r="GA98" s="90"/>
      <c r="GB98" s="90"/>
      <c r="GC98" s="90"/>
      <c r="GD98" s="304"/>
      <c r="GE98" s="305"/>
      <c r="GF98" s="90"/>
    </row>
    <row r="99" spans="147:188">
      <c r="EQ99" s="84"/>
      <c r="ER99" s="101"/>
      <c r="ES99" s="90"/>
      <c r="ET99" s="90"/>
      <c r="EU99" s="90"/>
      <c r="EV99" s="90"/>
      <c r="EW99" s="90"/>
      <c r="EX99" s="102"/>
      <c r="EY99" s="102"/>
      <c r="EZ99" s="92"/>
      <c r="FA99" s="90"/>
      <c r="FB99" s="90"/>
      <c r="FC99" s="90"/>
      <c r="FD99" s="90"/>
      <c r="FE99" s="90"/>
      <c r="FF99" s="102"/>
      <c r="FG99" s="102"/>
      <c r="FH99" s="103"/>
      <c r="FI99" s="103"/>
      <c r="FJ99" s="186"/>
      <c r="FK99" s="187"/>
      <c r="FL99" s="93"/>
      <c r="FM99" s="90"/>
      <c r="FS99" s="90"/>
      <c r="FT99" s="90"/>
      <c r="FU99" s="90"/>
      <c r="FV99" s="84"/>
      <c r="FW99" s="84"/>
      <c r="FX99" s="84"/>
      <c r="FY99" s="90"/>
      <c r="FZ99" s="84"/>
      <c r="GA99" s="90"/>
      <c r="GB99" s="90"/>
      <c r="GC99" s="90"/>
      <c r="GD99" s="304"/>
      <c r="GE99" s="305"/>
      <c r="GF99" s="90"/>
    </row>
    <row r="100" spans="147:188">
      <c r="EQ100" s="84"/>
      <c r="ER100" s="101"/>
      <c r="ES100" s="90"/>
      <c r="ET100" s="90"/>
      <c r="EU100" s="90"/>
      <c r="EV100" s="90"/>
      <c r="EW100" s="90"/>
      <c r="EX100" s="102"/>
      <c r="EY100" s="102"/>
      <c r="EZ100" s="92"/>
      <c r="FA100" s="90"/>
      <c r="FB100" s="90"/>
      <c r="FC100" s="90"/>
      <c r="FD100" s="90"/>
      <c r="FE100" s="90"/>
      <c r="FF100" s="102"/>
      <c r="FG100" s="102"/>
      <c r="FH100" s="103"/>
      <c r="FI100" s="103"/>
      <c r="FJ100" s="186"/>
      <c r="FK100" s="187"/>
      <c r="FL100" s="93"/>
      <c r="FM100" s="90"/>
      <c r="FS100" s="90"/>
      <c r="FT100" s="90"/>
      <c r="FU100" s="90"/>
      <c r="FV100" s="84"/>
      <c r="FW100" s="84"/>
      <c r="FX100" s="84"/>
      <c r="FY100" s="90"/>
      <c r="FZ100" s="84"/>
      <c r="GA100" s="90"/>
      <c r="GB100" s="90"/>
      <c r="GC100" s="90"/>
      <c r="GD100" s="304"/>
      <c r="GE100" s="305"/>
      <c r="GF100" s="90"/>
    </row>
    <row r="101" spans="147:188">
      <c r="EQ101" s="84"/>
      <c r="ER101" s="101"/>
      <c r="ES101" s="90"/>
      <c r="ET101" s="90"/>
      <c r="EU101" s="90"/>
      <c r="EV101" s="90"/>
      <c r="EW101" s="90"/>
      <c r="EX101" s="102"/>
      <c r="EY101" s="102"/>
      <c r="EZ101" s="92"/>
      <c r="FA101" s="90"/>
      <c r="FB101" s="90"/>
      <c r="FC101" s="90"/>
      <c r="FD101" s="90"/>
      <c r="FE101" s="90"/>
      <c r="FF101" s="102"/>
      <c r="FG101" s="102"/>
      <c r="FH101" s="103"/>
      <c r="FI101" s="103"/>
      <c r="FJ101" s="186"/>
      <c r="FK101" s="187"/>
      <c r="FL101" s="93"/>
      <c r="FM101" s="90"/>
      <c r="FS101" s="90"/>
      <c r="FT101" s="90"/>
      <c r="FU101" s="90"/>
      <c r="FV101" s="84"/>
      <c r="FW101" s="84"/>
      <c r="FX101" s="84"/>
      <c r="FY101" s="90"/>
      <c r="FZ101" s="84"/>
      <c r="GA101" s="90"/>
      <c r="GB101" s="90"/>
      <c r="GC101" s="90"/>
      <c r="GD101" s="304"/>
      <c r="GE101" s="305"/>
      <c r="GF101" s="90"/>
    </row>
    <row r="102" spans="147:188">
      <c r="EQ102" s="84"/>
      <c r="ER102" s="101"/>
      <c r="ES102" s="90"/>
      <c r="ET102" s="90"/>
      <c r="EU102" s="90"/>
      <c r="EV102" s="90"/>
      <c r="EW102" s="90"/>
      <c r="EX102" s="102"/>
      <c r="EY102" s="102"/>
      <c r="EZ102" s="92"/>
      <c r="FA102" s="90"/>
      <c r="FB102" s="90"/>
      <c r="FC102" s="90"/>
      <c r="FD102" s="90"/>
      <c r="FE102" s="90"/>
      <c r="FF102" s="102"/>
      <c r="FG102" s="102"/>
      <c r="FH102" s="103"/>
      <c r="FI102" s="103"/>
      <c r="FJ102" s="186"/>
      <c r="FK102" s="187"/>
      <c r="FL102" s="93"/>
      <c r="FM102" s="90"/>
      <c r="FS102" s="90"/>
      <c r="FT102" s="90"/>
      <c r="FU102" s="90"/>
      <c r="FV102" s="84"/>
      <c r="FW102" s="84"/>
      <c r="FX102" s="84"/>
      <c r="FY102" s="90"/>
      <c r="FZ102" s="84"/>
      <c r="GA102" s="90"/>
      <c r="GB102" s="90"/>
      <c r="GC102" s="90"/>
      <c r="GD102" s="304"/>
      <c r="GE102" s="305"/>
      <c r="GF102" s="90"/>
    </row>
    <row r="103" spans="147:188">
      <c r="EQ103" s="84"/>
      <c r="ER103" s="101"/>
      <c r="ES103" s="90"/>
      <c r="ET103" s="90"/>
      <c r="EU103" s="90"/>
      <c r="EV103" s="90"/>
      <c r="EW103" s="90"/>
      <c r="EX103" s="102"/>
      <c r="EY103" s="102"/>
      <c r="EZ103" s="92"/>
      <c r="FA103" s="90"/>
      <c r="FB103" s="90"/>
      <c r="FC103" s="90"/>
      <c r="FD103" s="90"/>
      <c r="FE103" s="90"/>
      <c r="FF103" s="102"/>
      <c r="FG103" s="102"/>
      <c r="FH103" s="103"/>
      <c r="FI103" s="103"/>
      <c r="FJ103" s="186"/>
      <c r="FK103" s="187"/>
      <c r="FL103" s="93"/>
      <c r="FM103" s="90"/>
      <c r="FS103" s="90"/>
      <c r="FT103" s="90"/>
      <c r="FU103" s="90"/>
      <c r="FV103" s="84"/>
      <c r="FW103" s="84"/>
      <c r="FX103" s="84"/>
      <c r="FY103" s="90"/>
      <c r="FZ103" s="84"/>
      <c r="GA103" s="90"/>
      <c r="GB103" s="90"/>
      <c r="GC103" s="90"/>
      <c r="GD103" s="304"/>
      <c r="GE103" s="305"/>
      <c r="GF103" s="90"/>
    </row>
    <row r="104" spans="147:188">
      <c r="EQ104" s="84"/>
      <c r="ER104" s="101"/>
      <c r="ES104" s="90"/>
      <c r="ET104" s="90"/>
      <c r="EU104" s="90"/>
      <c r="EV104" s="90"/>
      <c r="EW104" s="90"/>
      <c r="EX104" s="102"/>
      <c r="EY104" s="102"/>
      <c r="EZ104" s="92"/>
      <c r="FA104" s="90"/>
      <c r="FB104" s="90"/>
      <c r="FC104" s="90"/>
      <c r="FD104" s="90"/>
      <c r="FE104" s="90"/>
      <c r="FF104" s="102"/>
      <c r="FG104" s="102"/>
      <c r="FH104" s="103"/>
      <c r="FI104" s="103"/>
      <c r="FJ104" s="186"/>
      <c r="FK104" s="187"/>
      <c r="FL104" s="93"/>
      <c r="FM104" s="90"/>
      <c r="FS104" s="90"/>
      <c r="FT104" s="90"/>
      <c r="FU104" s="90"/>
      <c r="FV104" s="84"/>
      <c r="FW104" s="84"/>
      <c r="FX104" s="84"/>
      <c r="FY104" s="90"/>
      <c r="FZ104" s="84"/>
      <c r="GA104" s="90"/>
      <c r="GB104" s="90"/>
      <c r="GC104" s="90"/>
      <c r="GD104" s="304"/>
      <c r="GE104" s="305"/>
      <c r="GF104" s="90"/>
    </row>
    <row r="105" spans="147:188">
      <c r="EQ105" s="84"/>
      <c r="ER105" s="101"/>
      <c r="ES105" s="90"/>
      <c r="ET105" s="90"/>
      <c r="EU105" s="90"/>
      <c r="EV105" s="90"/>
      <c r="EW105" s="90"/>
      <c r="EX105" s="102"/>
      <c r="EY105" s="102"/>
      <c r="EZ105" s="92"/>
      <c r="FA105" s="90"/>
      <c r="FB105" s="90"/>
      <c r="FC105" s="90"/>
      <c r="FD105" s="90"/>
      <c r="FE105" s="90"/>
      <c r="FF105" s="102"/>
      <c r="FG105" s="102"/>
      <c r="FH105" s="103"/>
      <c r="FI105" s="103"/>
      <c r="FJ105" s="186"/>
      <c r="FK105" s="187"/>
      <c r="FL105" s="93"/>
      <c r="FM105" s="90"/>
      <c r="FS105" s="90"/>
      <c r="FT105" s="90"/>
      <c r="FU105" s="90"/>
      <c r="FV105" s="84"/>
      <c r="FW105" s="84"/>
      <c r="FX105" s="84"/>
      <c r="FY105" s="90"/>
      <c r="FZ105" s="84"/>
      <c r="GA105" s="90"/>
      <c r="GB105" s="90"/>
      <c r="GC105" s="90"/>
      <c r="GD105" s="304"/>
      <c r="GE105" s="305"/>
      <c r="GF105" s="90"/>
    </row>
    <row r="106" spans="147:188">
      <c r="EQ106" s="84"/>
      <c r="ER106" s="101"/>
      <c r="ES106" s="90"/>
      <c r="ET106" s="90"/>
      <c r="EU106" s="90"/>
      <c r="EV106" s="90"/>
      <c r="EW106" s="90"/>
      <c r="EX106" s="102"/>
      <c r="EY106" s="102"/>
      <c r="EZ106" s="92"/>
      <c r="FA106" s="90"/>
      <c r="FB106" s="90"/>
      <c r="FC106" s="90"/>
      <c r="FD106" s="90"/>
      <c r="FE106" s="90"/>
      <c r="FF106" s="102"/>
      <c r="FG106" s="102"/>
      <c r="FH106" s="103"/>
      <c r="FI106" s="103"/>
      <c r="FJ106" s="186"/>
      <c r="FK106" s="187"/>
      <c r="FL106" s="93"/>
      <c r="FM106" s="90"/>
      <c r="FS106" s="90"/>
      <c r="FT106" s="90"/>
      <c r="FU106" s="90"/>
      <c r="FV106" s="84"/>
      <c r="FW106" s="84"/>
      <c r="FX106" s="84"/>
      <c r="FY106" s="90"/>
      <c r="FZ106" s="84"/>
      <c r="GA106" s="90"/>
      <c r="GB106" s="90"/>
      <c r="GC106" s="90"/>
      <c r="GD106" s="304"/>
      <c r="GE106" s="305"/>
      <c r="GF106" s="90"/>
    </row>
    <row r="107" spans="147:188">
      <c r="EQ107" s="84"/>
      <c r="ER107" s="101"/>
      <c r="ES107" s="90"/>
      <c r="ET107" s="90"/>
      <c r="EU107" s="90"/>
      <c r="EV107" s="90"/>
      <c r="EW107" s="90"/>
      <c r="EX107" s="102"/>
      <c r="EY107" s="102"/>
      <c r="EZ107" s="92"/>
      <c r="FA107" s="90"/>
      <c r="FB107" s="90"/>
      <c r="FC107" s="90"/>
      <c r="FD107" s="90"/>
      <c r="FE107" s="90"/>
      <c r="FF107" s="102"/>
      <c r="FG107" s="102"/>
      <c r="FH107" s="103"/>
      <c r="FI107" s="103"/>
      <c r="FJ107" s="186"/>
      <c r="FK107" s="187"/>
      <c r="FL107" s="93"/>
      <c r="FM107" s="90"/>
      <c r="FS107" s="90"/>
      <c r="FT107" s="90"/>
      <c r="FU107" s="90"/>
      <c r="FV107" s="84"/>
      <c r="FW107" s="84"/>
      <c r="FX107" s="84"/>
      <c r="FY107" s="90"/>
      <c r="FZ107" s="84"/>
      <c r="GA107" s="90"/>
      <c r="GB107" s="90"/>
      <c r="GC107" s="90"/>
      <c r="GD107" s="304"/>
      <c r="GE107" s="305"/>
      <c r="GF107" s="90"/>
    </row>
    <row r="108" spans="147:188">
      <c r="EQ108" s="84"/>
      <c r="ER108" s="101"/>
      <c r="ES108" s="90"/>
      <c r="ET108" s="90"/>
      <c r="EU108" s="90"/>
      <c r="EV108" s="90"/>
      <c r="EW108" s="90"/>
      <c r="EX108" s="102"/>
      <c r="EY108" s="102"/>
      <c r="EZ108" s="92"/>
      <c r="FA108" s="90"/>
      <c r="FB108" s="90"/>
      <c r="FC108" s="90"/>
      <c r="FD108" s="90"/>
      <c r="FE108" s="90"/>
      <c r="FF108" s="102"/>
      <c r="FG108" s="102"/>
      <c r="FH108" s="103"/>
      <c r="FI108" s="103"/>
      <c r="FJ108" s="186"/>
      <c r="FK108" s="187"/>
      <c r="FL108" s="93"/>
      <c r="FM108" s="90"/>
      <c r="FS108" s="90"/>
      <c r="FT108" s="90"/>
      <c r="FU108" s="90"/>
      <c r="FV108" s="84"/>
      <c r="FW108" s="84"/>
      <c r="FX108" s="84"/>
      <c r="FY108" s="90"/>
      <c r="FZ108" s="84"/>
      <c r="GA108" s="90"/>
      <c r="GB108" s="90"/>
      <c r="GC108" s="90"/>
      <c r="GD108" s="304"/>
      <c r="GE108" s="305"/>
      <c r="GF108" s="90"/>
    </row>
    <row r="109" spans="147:188">
      <c r="EQ109" s="84"/>
      <c r="ER109" s="101"/>
      <c r="ES109" s="90"/>
      <c r="ET109" s="90"/>
      <c r="EU109" s="90"/>
      <c r="EV109" s="90"/>
      <c r="EW109" s="90"/>
      <c r="EX109" s="102"/>
      <c r="EY109" s="102"/>
      <c r="EZ109" s="92"/>
      <c r="FA109" s="90"/>
      <c r="FB109" s="90"/>
      <c r="FC109" s="90"/>
      <c r="FD109" s="90"/>
      <c r="FE109" s="90"/>
      <c r="FF109" s="102"/>
      <c r="FG109" s="102"/>
      <c r="FH109" s="103"/>
      <c r="FI109" s="103"/>
      <c r="FJ109" s="186"/>
      <c r="FK109" s="187"/>
      <c r="FL109" s="93"/>
      <c r="FM109" s="90"/>
      <c r="FS109" s="90"/>
      <c r="FT109" s="90"/>
      <c r="FU109" s="90"/>
      <c r="FV109" s="84"/>
      <c r="FW109" s="84"/>
      <c r="FX109" s="84"/>
      <c r="FY109" s="90"/>
      <c r="FZ109" s="84"/>
      <c r="GA109" s="90"/>
      <c r="GB109" s="90"/>
      <c r="GC109" s="90"/>
      <c r="GD109" s="304"/>
      <c r="GE109" s="305"/>
      <c r="GF109" s="90"/>
    </row>
    <row r="110" spans="147:188">
      <c r="EQ110" s="84"/>
      <c r="ER110" s="101"/>
      <c r="ES110" s="90"/>
      <c r="ET110" s="90"/>
      <c r="EU110" s="90"/>
      <c r="EV110" s="90"/>
      <c r="EW110" s="90"/>
      <c r="EX110" s="102"/>
      <c r="EY110" s="102"/>
      <c r="EZ110" s="92"/>
      <c r="FA110" s="90"/>
      <c r="FB110" s="90"/>
      <c r="FC110" s="90"/>
      <c r="FD110" s="90"/>
      <c r="FE110" s="90"/>
      <c r="FF110" s="102"/>
      <c r="FG110" s="102"/>
      <c r="FH110" s="103"/>
      <c r="FI110" s="103"/>
      <c r="FJ110" s="186"/>
      <c r="FK110" s="187"/>
      <c r="FL110" s="93"/>
      <c r="FM110" s="90"/>
      <c r="FS110" s="90"/>
      <c r="FT110" s="90"/>
      <c r="FU110" s="90"/>
      <c r="FV110" s="84"/>
      <c r="FW110" s="84"/>
      <c r="FX110" s="84"/>
      <c r="FY110" s="90"/>
      <c r="FZ110" s="84"/>
      <c r="GA110" s="90"/>
      <c r="GB110" s="90"/>
      <c r="GC110" s="90"/>
      <c r="GD110" s="304"/>
      <c r="GE110" s="305"/>
      <c r="GF110" s="90"/>
    </row>
    <row r="111" spans="147:188">
      <c r="EQ111" s="84"/>
      <c r="ER111" s="101"/>
      <c r="ES111" s="90"/>
      <c r="ET111" s="90"/>
      <c r="EU111" s="90"/>
      <c r="EV111" s="90"/>
      <c r="EW111" s="90"/>
      <c r="EX111" s="102"/>
      <c r="EY111" s="102"/>
      <c r="EZ111" s="92"/>
      <c r="FA111" s="90"/>
      <c r="FB111" s="90"/>
      <c r="FC111" s="90"/>
      <c r="FD111" s="90"/>
      <c r="FE111" s="90"/>
      <c r="FF111" s="102"/>
      <c r="FG111" s="102"/>
      <c r="FH111" s="103"/>
      <c r="FI111" s="103"/>
      <c r="FJ111" s="186"/>
      <c r="FK111" s="187"/>
      <c r="FL111" s="93"/>
      <c r="FM111" s="90"/>
      <c r="FS111" s="90"/>
      <c r="FT111" s="90"/>
      <c r="FU111" s="90"/>
      <c r="FV111" s="84"/>
      <c r="FW111" s="84"/>
      <c r="FX111" s="84"/>
      <c r="FY111" s="90"/>
      <c r="FZ111" s="84"/>
      <c r="GA111" s="90"/>
      <c r="GB111" s="90"/>
      <c r="GC111" s="90"/>
      <c r="GD111" s="304"/>
      <c r="GE111" s="305"/>
      <c r="GF111" s="90"/>
    </row>
    <row r="112" spans="147:188">
      <c r="EQ112" s="84"/>
      <c r="ER112" s="101"/>
      <c r="ES112" s="90"/>
      <c r="ET112" s="90"/>
      <c r="EU112" s="90"/>
      <c r="EV112" s="90"/>
      <c r="EW112" s="90"/>
      <c r="EX112" s="102"/>
      <c r="EY112" s="102"/>
      <c r="EZ112" s="92"/>
      <c r="FA112" s="90"/>
      <c r="FB112" s="90"/>
      <c r="FC112" s="90"/>
      <c r="FD112" s="90"/>
      <c r="FE112" s="90"/>
      <c r="FF112" s="102"/>
      <c r="FG112" s="102"/>
      <c r="FH112" s="103"/>
      <c r="FI112" s="103"/>
      <c r="FJ112" s="186"/>
      <c r="FK112" s="187"/>
      <c r="FL112" s="93"/>
      <c r="FM112" s="90"/>
      <c r="FS112" s="90"/>
      <c r="FT112" s="90"/>
      <c r="FU112" s="90"/>
      <c r="FV112" s="84"/>
      <c r="FW112" s="84"/>
      <c r="FX112" s="84"/>
      <c r="FY112" s="90"/>
      <c r="FZ112" s="84"/>
      <c r="GA112" s="90"/>
      <c r="GB112" s="90"/>
      <c r="GC112" s="90"/>
      <c r="GD112" s="304"/>
      <c r="GE112" s="305"/>
      <c r="GF112" s="90"/>
    </row>
    <row r="113" spans="147:188">
      <c r="EQ113" s="84"/>
      <c r="ER113" s="101"/>
      <c r="ES113" s="90"/>
      <c r="ET113" s="90"/>
      <c r="EU113" s="90"/>
      <c r="EV113" s="90"/>
      <c r="EW113" s="90"/>
      <c r="EX113" s="102"/>
      <c r="EY113" s="102"/>
      <c r="EZ113" s="92"/>
      <c r="FA113" s="90"/>
      <c r="FB113" s="90"/>
      <c r="FC113" s="90"/>
      <c r="FD113" s="90"/>
      <c r="FE113" s="90"/>
      <c r="FF113" s="102"/>
      <c r="FG113" s="102"/>
      <c r="FH113" s="103"/>
      <c r="FI113" s="103"/>
      <c r="FJ113" s="186"/>
      <c r="FK113" s="187"/>
      <c r="FL113" s="93"/>
      <c r="FM113" s="90"/>
      <c r="FS113" s="90"/>
      <c r="FT113" s="90"/>
      <c r="FU113" s="90"/>
      <c r="FV113" s="84"/>
      <c r="FW113" s="84"/>
      <c r="FX113" s="84"/>
      <c r="FY113" s="90"/>
      <c r="FZ113" s="84"/>
      <c r="GA113" s="90"/>
      <c r="GB113" s="90"/>
      <c r="GC113" s="90"/>
      <c r="GD113" s="304"/>
      <c r="GE113" s="305"/>
      <c r="GF113" s="90"/>
    </row>
    <row r="114" spans="147:188">
      <c r="EQ114" s="84"/>
      <c r="ER114" s="101"/>
      <c r="ES114" s="90"/>
      <c r="ET114" s="90"/>
      <c r="EU114" s="90"/>
      <c r="EV114" s="90"/>
      <c r="EW114" s="90"/>
      <c r="EX114" s="102"/>
      <c r="EY114" s="102"/>
      <c r="EZ114" s="92"/>
      <c r="FA114" s="90"/>
      <c r="FB114" s="90"/>
      <c r="FC114" s="90"/>
      <c r="FD114" s="90"/>
      <c r="FE114" s="90"/>
      <c r="FF114" s="102"/>
      <c r="FG114" s="102"/>
      <c r="FH114" s="103"/>
      <c r="FI114" s="103"/>
      <c r="FJ114" s="186"/>
      <c r="FK114" s="187"/>
      <c r="FL114" s="93"/>
      <c r="FM114" s="90"/>
      <c r="FS114" s="90"/>
      <c r="FT114" s="90"/>
      <c r="FU114" s="90"/>
      <c r="FV114" s="84"/>
      <c r="FW114" s="84"/>
      <c r="FX114" s="84"/>
      <c r="FY114" s="90"/>
      <c r="FZ114" s="84"/>
      <c r="GA114" s="90"/>
      <c r="GB114" s="90"/>
      <c r="GC114" s="90"/>
      <c r="GD114" s="304"/>
      <c r="GE114" s="305"/>
      <c r="GF114" s="90"/>
    </row>
    <row r="115" spans="147:188">
      <c r="EQ115" s="84"/>
      <c r="ER115" s="101"/>
      <c r="ES115" s="90"/>
      <c r="ET115" s="90"/>
      <c r="EU115" s="90"/>
      <c r="EV115" s="90"/>
      <c r="EW115" s="90"/>
      <c r="EX115" s="102"/>
      <c r="EY115" s="102"/>
      <c r="EZ115" s="92"/>
      <c r="FA115" s="90"/>
      <c r="FB115" s="90"/>
      <c r="FC115" s="90"/>
      <c r="FD115" s="90"/>
      <c r="FE115" s="90"/>
      <c r="FF115" s="102"/>
      <c r="FG115" s="102"/>
      <c r="FH115" s="103"/>
      <c r="FI115" s="103"/>
      <c r="FJ115" s="186"/>
      <c r="FK115" s="187"/>
      <c r="FL115" s="93"/>
      <c r="FM115" s="90"/>
      <c r="FS115" s="90"/>
      <c r="FT115" s="90"/>
      <c r="FU115" s="90"/>
      <c r="FV115" s="84"/>
      <c r="FW115" s="84"/>
      <c r="FX115" s="84"/>
      <c r="FY115" s="90"/>
      <c r="FZ115" s="84"/>
      <c r="GA115" s="90"/>
      <c r="GB115" s="90"/>
      <c r="GC115" s="90"/>
      <c r="GD115" s="304"/>
      <c r="GE115" s="305"/>
      <c r="GF115" s="90"/>
    </row>
    <row r="116" spans="147:188">
      <c r="EQ116" s="84"/>
      <c r="ER116" s="101"/>
      <c r="ES116" s="90"/>
      <c r="ET116" s="90"/>
      <c r="EU116" s="90"/>
      <c r="EV116" s="90"/>
      <c r="EW116" s="90"/>
      <c r="EX116" s="102"/>
      <c r="EY116" s="102"/>
      <c r="EZ116" s="92"/>
      <c r="FA116" s="90"/>
      <c r="FB116" s="90"/>
      <c r="FC116" s="90"/>
      <c r="FD116" s="90"/>
      <c r="FE116" s="90"/>
      <c r="FF116" s="102"/>
      <c r="FG116" s="102"/>
      <c r="FH116" s="103"/>
      <c r="FI116" s="103"/>
      <c r="FJ116" s="186"/>
      <c r="FK116" s="187"/>
      <c r="FL116" s="93"/>
      <c r="FM116" s="90"/>
      <c r="FS116" s="90"/>
      <c r="FT116" s="90"/>
      <c r="FU116" s="90"/>
      <c r="FV116" s="84"/>
      <c r="FW116" s="84"/>
      <c r="FX116" s="84"/>
      <c r="FY116" s="90"/>
      <c r="FZ116" s="84"/>
      <c r="GA116" s="90"/>
      <c r="GB116" s="90"/>
      <c r="GC116" s="90"/>
      <c r="GD116" s="304"/>
      <c r="GE116" s="305"/>
      <c r="GF116" s="90"/>
    </row>
    <row r="117" spans="147:188">
      <c r="EQ117" s="84"/>
      <c r="ER117" s="101"/>
      <c r="ES117" s="90"/>
      <c r="ET117" s="90"/>
      <c r="EU117" s="90"/>
      <c r="EV117" s="90"/>
      <c r="EW117" s="90"/>
      <c r="EX117" s="102"/>
      <c r="EY117" s="102"/>
      <c r="EZ117" s="92"/>
      <c r="FA117" s="90"/>
      <c r="FB117" s="90"/>
      <c r="FC117" s="90"/>
      <c r="FD117" s="90"/>
      <c r="FE117" s="90"/>
      <c r="FF117" s="102"/>
      <c r="FG117" s="102"/>
      <c r="FH117" s="103"/>
      <c r="FI117" s="103"/>
      <c r="FJ117" s="186"/>
      <c r="FK117" s="187"/>
      <c r="FL117" s="93"/>
      <c r="FM117" s="90"/>
      <c r="FS117" s="90"/>
      <c r="FT117" s="90"/>
      <c r="FU117" s="90"/>
      <c r="FV117" s="84"/>
      <c r="FW117" s="84"/>
      <c r="FX117" s="84"/>
      <c r="FY117" s="90"/>
      <c r="FZ117" s="84"/>
      <c r="GA117" s="90"/>
      <c r="GB117" s="90"/>
      <c r="GC117" s="90"/>
      <c r="GD117" s="304"/>
      <c r="GE117" s="305"/>
      <c r="GF117" s="90"/>
    </row>
    <row r="118" spans="147:188">
      <c r="EQ118" s="84"/>
      <c r="ER118" s="101"/>
      <c r="ES118" s="90"/>
      <c r="ET118" s="90"/>
      <c r="EU118" s="90"/>
      <c r="EV118" s="90"/>
      <c r="EW118" s="90"/>
      <c r="EX118" s="102"/>
      <c r="EY118" s="102"/>
      <c r="EZ118" s="92"/>
      <c r="FA118" s="90"/>
      <c r="FB118" s="90"/>
      <c r="FC118" s="90"/>
      <c r="FD118" s="90"/>
      <c r="FE118" s="90"/>
      <c r="FF118" s="102"/>
      <c r="FG118" s="102"/>
      <c r="FH118" s="103"/>
      <c r="FI118" s="103"/>
      <c r="FJ118" s="186"/>
      <c r="FK118" s="187"/>
      <c r="FL118" s="93"/>
      <c r="FM118" s="90"/>
      <c r="FS118" s="90"/>
      <c r="FT118" s="90"/>
      <c r="FU118" s="90"/>
      <c r="FV118" s="84"/>
      <c r="FW118" s="84"/>
      <c r="FX118" s="84"/>
      <c r="FY118" s="90"/>
      <c r="FZ118" s="84"/>
      <c r="GA118" s="90"/>
      <c r="GB118" s="90"/>
      <c r="GC118" s="90"/>
      <c r="GD118" s="304"/>
      <c r="GE118" s="305"/>
      <c r="GF118" s="90"/>
    </row>
    <row r="119" spans="147:188">
      <c r="EQ119" s="84"/>
      <c r="ER119" s="101"/>
      <c r="ES119" s="90"/>
      <c r="ET119" s="90"/>
      <c r="EU119" s="90"/>
      <c r="EV119" s="90"/>
      <c r="EW119" s="90"/>
      <c r="EX119" s="102"/>
      <c r="EY119" s="102"/>
      <c r="EZ119" s="92"/>
      <c r="FA119" s="90"/>
      <c r="FB119" s="90"/>
      <c r="FC119" s="90"/>
      <c r="FD119" s="90"/>
      <c r="FE119" s="90"/>
      <c r="FF119" s="102"/>
      <c r="FG119" s="102"/>
      <c r="FH119" s="103"/>
      <c r="FI119" s="103"/>
      <c r="FJ119" s="186"/>
      <c r="FK119" s="187"/>
      <c r="FL119" s="93"/>
      <c r="FM119" s="90"/>
      <c r="FS119" s="90"/>
      <c r="FT119" s="90"/>
      <c r="FU119" s="90"/>
      <c r="FV119" s="84"/>
      <c r="FW119" s="84"/>
      <c r="FX119" s="84"/>
      <c r="FY119" s="90"/>
      <c r="FZ119" s="84"/>
      <c r="GA119" s="90"/>
      <c r="GB119" s="90"/>
      <c r="GC119" s="90"/>
      <c r="GD119" s="304"/>
      <c r="GE119" s="305"/>
      <c r="GF119" s="90"/>
    </row>
    <row r="120" spans="147:188">
      <c r="EQ120" s="84"/>
      <c r="ER120" s="101"/>
      <c r="ES120" s="90"/>
      <c r="ET120" s="90"/>
      <c r="EU120" s="90"/>
      <c r="EV120" s="90"/>
      <c r="EW120" s="90"/>
      <c r="EX120" s="102"/>
      <c r="EY120" s="102"/>
      <c r="EZ120" s="92"/>
      <c r="FA120" s="90"/>
      <c r="FB120" s="90"/>
      <c r="FC120" s="90"/>
      <c r="FD120" s="90"/>
      <c r="FE120" s="90"/>
      <c r="FF120" s="102"/>
      <c r="FG120" s="102"/>
      <c r="FH120" s="103"/>
      <c r="FI120" s="103"/>
      <c r="FJ120" s="186"/>
      <c r="FK120" s="187"/>
      <c r="FL120" s="93"/>
      <c r="FM120" s="90"/>
      <c r="FS120" s="90"/>
      <c r="FT120" s="90"/>
      <c r="FU120" s="90"/>
      <c r="FV120" s="84"/>
      <c r="FW120" s="84"/>
      <c r="FX120" s="84"/>
      <c r="FY120" s="90"/>
      <c r="FZ120" s="84"/>
      <c r="GA120" s="90"/>
      <c r="GB120" s="90"/>
      <c r="GC120" s="90"/>
      <c r="GD120" s="304"/>
      <c r="GE120" s="305"/>
      <c r="GF120" s="90"/>
    </row>
    <row r="121" spans="147:188">
      <c r="EQ121" s="84"/>
      <c r="ER121" s="101"/>
      <c r="ES121" s="90"/>
      <c r="ET121" s="90"/>
      <c r="EU121" s="90"/>
      <c r="EV121" s="90"/>
      <c r="EW121" s="90"/>
      <c r="EX121" s="102"/>
      <c r="EY121" s="102"/>
      <c r="EZ121" s="92"/>
      <c r="FA121" s="90"/>
      <c r="FB121" s="90"/>
      <c r="FC121" s="90"/>
      <c r="FD121" s="90"/>
      <c r="FE121" s="90"/>
      <c r="FF121" s="102"/>
      <c r="FG121" s="102"/>
      <c r="FH121" s="103"/>
      <c r="FI121" s="103"/>
      <c r="FJ121" s="186"/>
      <c r="FK121" s="187"/>
      <c r="FL121" s="93"/>
      <c r="FM121" s="90"/>
      <c r="FS121" s="90"/>
      <c r="FT121" s="90"/>
      <c r="FU121" s="90"/>
      <c r="FV121" s="84"/>
      <c r="FW121" s="84"/>
      <c r="FX121" s="84"/>
      <c r="FY121" s="90"/>
      <c r="FZ121" s="84"/>
      <c r="GA121" s="90"/>
      <c r="GB121" s="90"/>
      <c r="GC121" s="90"/>
      <c r="GD121" s="304"/>
      <c r="GE121" s="305"/>
      <c r="GF121" s="90"/>
    </row>
    <row r="122" spans="147:188">
      <c r="EQ122" s="84"/>
      <c r="ER122" s="101"/>
      <c r="ES122" s="90"/>
      <c r="ET122" s="90"/>
      <c r="EU122" s="90"/>
      <c r="EV122" s="90"/>
      <c r="EW122" s="90"/>
      <c r="EX122" s="102"/>
      <c r="EY122" s="102"/>
      <c r="EZ122" s="92"/>
      <c r="FA122" s="90"/>
      <c r="FB122" s="90"/>
      <c r="FC122" s="90"/>
      <c r="FD122" s="90"/>
      <c r="FE122" s="90"/>
      <c r="FF122" s="102"/>
      <c r="FG122" s="102"/>
      <c r="FH122" s="103"/>
      <c r="FI122" s="103"/>
      <c r="FJ122" s="186"/>
      <c r="FK122" s="187"/>
      <c r="FL122" s="93"/>
      <c r="FM122" s="90"/>
      <c r="FS122" s="90"/>
      <c r="FT122" s="90"/>
      <c r="FU122" s="90"/>
      <c r="FV122" s="84"/>
      <c r="FW122" s="84"/>
      <c r="FX122" s="84"/>
      <c r="FY122" s="90"/>
      <c r="FZ122" s="84"/>
      <c r="GA122" s="90"/>
      <c r="GB122" s="90"/>
      <c r="GC122" s="90"/>
      <c r="GD122" s="304"/>
      <c r="GE122" s="305"/>
      <c r="GF122" s="90"/>
    </row>
    <row r="123" spans="147:188">
      <c r="EQ123" s="84"/>
      <c r="ER123" s="101"/>
      <c r="ES123" s="90"/>
      <c r="ET123" s="90"/>
      <c r="EU123" s="90"/>
      <c r="EV123" s="90"/>
      <c r="EW123" s="90"/>
      <c r="EX123" s="102"/>
      <c r="EY123" s="102"/>
      <c r="EZ123" s="92"/>
      <c r="FA123" s="90"/>
      <c r="FB123" s="90"/>
      <c r="FC123" s="90"/>
      <c r="FD123" s="90"/>
      <c r="FE123" s="90"/>
      <c r="FF123" s="102"/>
      <c r="FG123" s="102"/>
      <c r="FH123" s="103"/>
      <c r="FI123" s="103"/>
      <c r="FJ123" s="186"/>
      <c r="FK123" s="187"/>
      <c r="FL123" s="93"/>
      <c r="FM123" s="90"/>
      <c r="FS123" s="90"/>
      <c r="FT123" s="90"/>
      <c r="FU123" s="90"/>
      <c r="FV123" s="84"/>
      <c r="FW123" s="84"/>
      <c r="FX123" s="84"/>
      <c r="FY123" s="90"/>
      <c r="FZ123" s="84"/>
      <c r="GA123" s="90"/>
      <c r="GB123" s="90"/>
      <c r="GC123" s="90"/>
      <c r="GD123" s="304"/>
      <c r="GE123" s="305"/>
      <c r="GF123" s="90"/>
    </row>
    <row r="124" spans="147:188">
      <c r="EQ124" s="84"/>
      <c r="ER124" s="101"/>
      <c r="ES124" s="90"/>
      <c r="ET124" s="90"/>
      <c r="EU124" s="90"/>
      <c r="EV124" s="90"/>
      <c r="EW124" s="90"/>
      <c r="EX124" s="102"/>
      <c r="EY124" s="102"/>
      <c r="EZ124" s="92"/>
      <c r="FA124" s="90"/>
      <c r="FB124" s="90"/>
      <c r="FC124" s="90"/>
      <c r="FD124" s="90"/>
      <c r="FE124" s="90"/>
      <c r="FF124" s="102"/>
      <c r="FG124" s="102"/>
      <c r="FH124" s="103"/>
      <c r="FI124" s="103"/>
      <c r="FJ124" s="186"/>
      <c r="FK124" s="187"/>
      <c r="FL124" s="93"/>
      <c r="FM124" s="90"/>
      <c r="FS124" s="90"/>
      <c r="FT124" s="90"/>
      <c r="FU124" s="90"/>
      <c r="FV124" s="84"/>
      <c r="FW124" s="84"/>
      <c r="FX124" s="84"/>
      <c r="FY124" s="90"/>
      <c r="FZ124" s="84"/>
      <c r="GA124" s="90"/>
      <c r="GB124" s="90"/>
      <c r="GC124" s="90"/>
      <c r="GD124" s="304"/>
      <c r="GE124" s="305"/>
      <c r="GF124" s="90"/>
    </row>
    <row r="125" spans="147:188">
      <c r="EQ125" s="84"/>
      <c r="ER125" s="101"/>
      <c r="ES125" s="90"/>
      <c r="ET125" s="90"/>
      <c r="EU125" s="90"/>
      <c r="EV125" s="90"/>
      <c r="EW125" s="90"/>
      <c r="EX125" s="102"/>
      <c r="EY125" s="102"/>
      <c r="EZ125" s="92"/>
      <c r="FA125" s="90"/>
      <c r="FB125" s="90"/>
      <c r="FC125" s="90"/>
      <c r="FD125" s="90"/>
      <c r="FE125" s="90"/>
      <c r="FF125" s="102"/>
      <c r="FG125" s="102"/>
      <c r="FH125" s="103"/>
      <c r="FI125" s="103"/>
      <c r="FJ125" s="186"/>
      <c r="FK125" s="187"/>
      <c r="FL125" s="93"/>
      <c r="FM125" s="90"/>
      <c r="FS125" s="90"/>
      <c r="FT125" s="90"/>
      <c r="FU125" s="90"/>
      <c r="FV125" s="84"/>
      <c r="FW125" s="84"/>
      <c r="FX125" s="84"/>
      <c r="FY125" s="90"/>
      <c r="FZ125" s="84"/>
      <c r="GA125" s="90"/>
      <c r="GB125" s="90"/>
      <c r="GC125" s="90"/>
      <c r="GD125" s="304"/>
      <c r="GE125" s="305"/>
      <c r="GF125" s="90"/>
    </row>
    <row r="126" spans="147:188">
      <c r="EQ126" s="84"/>
      <c r="ER126" s="101"/>
      <c r="ES126" s="90"/>
      <c r="ET126" s="90"/>
      <c r="EU126" s="90"/>
      <c r="EV126" s="90"/>
      <c r="EW126" s="90"/>
      <c r="EX126" s="102"/>
      <c r="EY126" s="102"/>
      <c r="EZ126" s="92"/>
      <c r="FA126" s="90"/>
      <c r="FB126" s="90"/>
      <c r="FC126" s="90"/>
      <c r="FD126" s="90"/>
      <c r="FE126" s="90"/>
      <c r="FF126" s="102"/>
      <c r="FG126" s="102"/>
      <c r="FH126" s="103"/>
      <c r="FI126" s="103"/>
      <c r="FJ126" s="186"/>
      <c r="FK126" s="187"/>
      <c r="FL126" s="93"/>
      <c r="FM126" s="90"/>
      <c r="FS126" s="90"/>
      <c r="FT126" s="90"/>
      <c r="FU126" s="90"/>
      <c r="FV126" s="84"/>
      <c r="FW126" s="84"/>
      <c r="FX126" s="84"/>
      <c r="FY126" s="90"/>
      <c r="FZ126" s="84"/>
      <c r="GA126" s="90"/>
      <c r="GB126" s="90"/>
      <c r="GC126" s="90"/>
      <c r="GD126" s="304"/>
      <c r="GE126" s="305"/>
      <c r="GF126" s="90"/>
    </row>
    <row r="127" spans="147:188">
      <c r="EQ127" s="84"/>
      <c r="ER127" s="101"/>
      <c r="ES127" s="90"/>
      <c r="ET127" s="90"/>
      <c r="EU127" s="90"/>
      <c r="EV127" s="90"/>
      <c r="EW127" s="90"/>
      <c r="EX127" s="102"/>
      <c r="EY127" s="102"/>
      <c r="EZ127" s="92"/>
      <c r="FA127" s="90"/>
      <c r="FB127" s="90"/>
      <c r="FC127" s="90"/>
      <c r="FD127" s="90"/>
      <c r="FE127" s="90"/>
      <c r="FF127" s="102"/>
      <c r="FG127" s="102"/>
      <c r="FH127" s="103"/>
      <c r="FI127" s="103"/>
      <c r="FJ127" s="186"/>
      <c r="FK127" s="187"/>
      <c r="FL127" s="93"/>
      <c r="FM127" s="90"/>
      <c r="FS127" s="90"/>
      <c r="FT127" s="90"/>
      <c r="FU127" s="90"/>
      <c r="FV127" s="84"/>
      <c r="FW127" s="84"/>
      <c r="FX127" s="84"/>
      <c r="FY127" s="90"/>
      <c r="FZ127" s="84"/>
      <c r="GA127" s="90"/>
      <c r="GB127" s="90"/>
      <c r="GC127" s="90"/>
      <c r="GD127" s="304"/>
      <c r="GE127" s="305"/>
      <c r="GF127" s="90"/>
    </row>
    <row r="128" spans="147:188">
      <c r="EQ128" s="84"/>
      <c r="ER128" s="101"/>
      <c r="ES128" s="90"/>
      <c r="ET128" s="90"/>
      <c r="EU128" s="90"/>
      <c r="EV128" s="90"/>
      <c r="EW128" s="90"/>
      <c r="EX128" s="102"/>
      <c r="EY128" s="102"/>
      <c r="EZ128" s="92"/>
      <c r="FA128" s="90"/>
      <c r="FB128" s="90"/>
      <c r="FC128" s="90"/>
      <c r="FD128" s="90"/>
      <c r="FE128" s="90"/>
      <c r="FF128" s="102"/>
      <c r="FG128" s="102"/>
      <c r="FH128" s="103"/>
      <c r="FI128" s="103"/>
      <c r="FJ128" s="186"/>
      <c r="FK128" s="187"/>
      <c r="FL128" s="93"/>
      <c r="FM128" s="90"/>
      <c r="FS128" s="90"/>
      <c r="FT128" s="90"/>
      <c r="FU128" s="90"/>
      <c r="FV128" s="84"/>
      <c r="FW128" s="84"/>
      <c r="FX128" s="84"/>
      <c r="FY128" s="90"/>
      <c r="FZ128" s="84"/>
      <c r="GA128" s="90"/>
      <c r="GB128" s="90"/>
      <c r="GC128" s="90"/>
      <c r="GD128" s="304"/>
      <c r="GE128" s="305"/>
      <c r="GF128" s="90"/>
    </row>
    <row r="129" spans="147:188">
      <c r="EQ129" s="84"/>
      <c r="ER129" s="101"/>
      <c r="ES129" s="90"/>
      <c r="ET129" s="90"/>
      <c r="EU129" s="90"/>
      <c r="EV129" s="90"/>
      <c r="EW129" s="90"/>
      <c r="EX129" s="102"/>
      <c r="EY129" s="102"/>
      <c r="EZ129" s="92"/>
      <c r="FA129" s="90"/>
      <c r="FB129" s="90"/>
      <c r="FC129" s="90"/>
      <c r="FD129" s="90"/>
      <c r="FE129" s="90"/>
      <c r="FF129" s="102"/>
      <c r="FG129" s="102"/>
      <c r="FH129" s="103"/>
      <c r="FI129" s="103"/>
      <c r="FJ129" s="186"/>
      <c r="FK129" s="187"/>
      <c r="FL129" s="93"/>
      <c r="FM129" s="90"/>
      <c r="FS129" s="90"/>
      <c r="FT129" s="90"/>
      <c r="FU129" s="90"/>
      <c r="FV129" s="84"/>
      <c r="FW129" s="84"/>
      <c r="FX129" s="84"/>
      <c r="FY129" s="90"/>
      <c r="FZ129" s="84"/>
      <c r="GA129" s="90"/>
      <c r="GB129" s="90"/>
      <c r="GC129" s="90"/>
      <c r="GD129" s="304"/>
      <c r="GE129" s="305"/>
      <c r="GF129" s="90"/>
    </row>
    <row r="130" spans="147:188">
      <c r="EQ130" s="84"/>
      <c r="ER130" s="101"/>
      <c r="ES130" s="90"/>
      <c r="ET130" s="90"/>
      <c r="EU130" s="90"/>
      <c r="EV130" s="90"/>
      <c r="EW130" s="90"/>
      <c r="EX130" s="102"/>
      <c r="EY130" s="102"/>
      <c r="EZ130" s="92"/>
      <c r="FA130" s="90"/>
      <c r="FB130" s="90"/>
      <c r="FC130" s="90"/>
      <c r="FD130" s="90"/>
      <c r="FE130" s="90"/>
      <c r="FF130" s="102"/>
      <c r="FG130" s="102"/>
      <c r="FH130" s="103"/>
      <c r="FI130" s="103"/>
      <c r="FJ130" s="186"/>
      <c r="FK130" s="187"/>
      <c r="FL130" s="93"/>
      <c r="FM130" s="90"/>
      <c r="FS130" s="90"/>
      <c r="FT130" s="90"/>
      <c r="FU130" s="90"/>
      <c r="FV130" s="84"/>
      <c r="FW130" s="84"/>
      <c r="FX130" s="84"/>
      <c r="FY130" s="90"/>
      <c r="FZ130" s="84"/>
      <c r="GA130" s="90"/>
      <c r="GB130" s="90"/>
      <c r="GC130" s="90"/>
      <c r="GD130" s="304"/>
      <c r="GE130" s="305"/>
      <c r="GF130" s="90"/>
    </row>
    <row r="131" spans="147:188">
      <c r="EQ131" s="84"/>
      <c r="ER131" s="101"/>
      <c r="ES131" s="90"/>
      <c r="ET131" s="90"/>
      <c r="EU131" s="90"/>
      <c r="EV131" s="90"/>
      <c r="EW131" s="90"/>
      <c r="EX131" s="102"/>
      <c r="EY131" s="102"/>
      <c r="EZ131" s="92"/>
      <c r="FA131" s="90"/>
      <c r="FB131" s="90"/>
      <c r="FC131" s="90"/>
      <c r="FD131" s="90"/>
      <c r="FE131" s="90"/>
      <c r="FF131" s="102"/>
      <c r="FG131" s="102"/>
      <c r="FH131" s="103"/>
      <c r="FI131" s="103"/>
      <c r="FJ131" s="186"/>
      <c r="FK131" s="187"/>
      <c r="FL131" s="93"/>
      <c r="FM131" s="90"/>
      <c r="FS131" s="90"/>
      <c r="FT131" s="90"/>
      <c r="FU131" s="90"/>
      <c r="FV131" s="84"/>
      <c r="FW131" s="84"/>
      <c r="FX131" s="84"/>
      <c r="FY131" s="90"/>
      <c r="FZ131" s="84"/>
      <c r="GA131" s="90"/>
      <c r="GB131" s="90"/>
      <c r="GC131" s="90"/>
      <c r="GD131" s="304"/>
      <c r="GE131" s="305"/>
      <c r="GF131" s="90"/>
    </row>
    <row r="132" spans="147:188">
      <c r="EQ132" s="84"/>
      <c r="ER132" s="101"/>
      <c r="ES132" s="90"/>
      <c r="ET132" s="90"/>
      <c r="EU132" s="90"/>
      <c r="EV132" s="90"/>
      <c r="EW132" s="90"/>
      <c r="EX132" s="102"/>
      <c r="EY132" s="102"/>
      <c r="EZ132" s="92"/>
      <c r="FA132" s="90"/>
      <c r="FB132" s="90"/>
      <c r="FC132" s="90"/>
      <c r="FD132" s="90"/>
      <c r="FE132" s="90"/>
      <c r="FF132" s="102"/>
      <c r="FG132" s="102"/>
      <c r="FH132" s="103"/>
      <c r="FI132" s="103"/>
      <c r="FJ132" s="186"/>
      <c r="FK132" s="187"/>
      <c r="FL132" s="93"/>
      <c r="FM132" s="90"/>
      <c r="FS132" s="90"/>
      <c r="FT132" s="90"/>
      <c r="FU132" s="90"/>
      <c r="FV132" s="84"/>
      <c r="FW132" s="84"/>
      <c r="FX132" s="84"/>
      <c r="FY132" s="90"/>
      <c r="FZ132" s="84"/>
      <c r="GA132" s="90"/>
      <c r="GB132" s="90"/>
      <c r="GC132" s="90"/>
      <c r="GD132" s="304"/>
      <c r="GE132" s="305"/>
      <c r="GF132" s="90"/>
    </row>
    <row r="133" spans="147:188">
      <c r="EQ133" s="84"/>
      <c r="ER133" s="101"/>
      <c r="ES133" s="90"/>
      <c r="ET133" s="90"/>
      <c r="EU133" s="90"/>
      <c r="EV133" s="90"/>
      <c r="EW133" s="90"/>
      <c r="EX133" s="102"/>
      <c r="EY133" s="102"/>
      <c r="EZ133" s="92"/>
      <c r="FA133" s="90"/>
      <c r="FB133" s="90"/>
      <c r="FC133" s="90"/>
      <c r="FD133" s="90"/>
      <c r="FE133" s="90"/>
      <c r="FF133" s="102"/>
      <c r="FG133" s="102"/>
      <c r="FH133" s="103"/>
      <c r="FI133" s="103"/>
      <c r="FJ133" s="186"/>
      <c r="FK133" s="187"/>
      <c r="FL133" s="93"/>
      <c r="FM133" s="90"/>
      <c r="FS133" s="90"/>
      <c r="FT133" s="90"/>
      <c r="FU133" s="90"/>
      <c r="FV133" s="84"/>
      <c r="FW133" s="84"/>
      <c r="FX133" s="84"/>
      <c r="FY133" s="90"/>
      <c r="FZ133" s="84"/>
      <c r="GA133" s="90"/>
      <c r="GB133" s="90"/>
      <c r="GC133" s="90"/>
      <c r="GD133" s="304"/>
      <c r="GE133" s="305"/>
      <c r="GF133" s="90"/>
    </row>
    <row r="134" spans="147:188">
      <c r="EQ134" s="84"/>
      <c r="ER134" s="101"/>
      <c r="ES134" s="90"/>
      <c r="ET134" s="90"/>
      <c r="EU134" s="90"/>
      <c r="EV134" s="90"/>
      <c r="EW134" s="90"/>
      <c r="EX134" s="102"/>
      <c r="EY134" s="102"/>
      <c r="EZ134" s="92"/>
      <c r="FA134" s="90"/>
      <c r="FB134" s="90"/>
      <c r="FC134" s="90"/>
      <c r="FD134" s="90"/>
      <c r="FE134" s="90"/>
      <c r="FF134" s="102"/>
      <c r="FG134" s="102"/>
      <c r="FH134" s="103"/>
      <c r="FI134" s="103"/>
      <c r="FJ134" s="186"/>
      <c r="FK134" s="187"/>
      <c r="FL134" s="93"/>
      <c r="FM134" s="90"/>
      <c r="FS134" s="90"/>
      <c r="FT134" s="90"/>
      <c r="FU134" s="90"/>
      <c r="FV134" s="84"/>
      <c r="FW134" s="84"/>
      <c r="FX134" s="84"/>
      <c r="FY134" s="90"/>
      <c r="FZ134" s="84"/>
      <c r="GA134" s="90"/>
      <c r="GB134" s="90"/>
      <c r="GC134" s="90"/>
      <c r="GD134" s="304"/>
      <c r="GE134" s="305"/>
      <c r="GF134" s="90"/>
    </row>
    <row r="135" spans="147:188">
      <c r="EQ135" s="84"/>
      <c r="ER135" s="101"/>
      <c r="ES135" s="90"/>
      <c r="ET135" s="90"/>
      <c r="EU135" s="90"/>
      <c r="EV135" s="90"/>
      <c r="EW135" s="90"/>
      <c r="EX135" s="102"/>
      <c r="EY135" s="102"/>
      <c r="EZ135" s="92"/>
      <c r="FA135" s="90"/>
      <c r="FB135" s="90"/>
      <c r="FC135" s="90"/>
      <c r="FD135" s="90"/>
      <c r="FE135" s="90"/>
      <c r="FF135" s="102"/>
      <c r="FG135" s="102"/>
      <c r="FH135" s="103"/>
      <c r="FI135" s="103"/>
      <c r="FJ135" s="186"/>
      <c r="FK135" s="187"/>
      <c r="FL135" s="93"/>
      <c r="FM135" s="90"/>
      <c r="FS135" s="90"/>
      <c r="FT135" s="90"/>
      <c r="FU135" s="90"/>
      <c r="FV135" s="84"/>
      <c r="FW135" s="84"/>
      <c r="FX135" s="84"/>
      <c r="FY135" s="90"/>
      <c r="FZ135" s="84"/>
      <c r="GA135" s="90"/>
      <c r="GB135" s="90"/>
      <c r="GC135" s="90"/>
      <c r="GD135" s="304"/>
      <c r="GE135" s="305"/>
      <c r="GF135" s="90"/>
    </row>
    <row r="136" spans="147:188">
      <c r="EQ136" s="84"/>
      <c r="ER136" s="101"/>
      <c r="ES136" s="90"/>
      <c r="ET136" s="90"/>
      <c r="EU136" s="90"/>
      <c r="EV136" s="90"/>
      <c r="EW136" s="90"/>
      <c r="EX136" s="102"/>
      <c r="EY136" s="102"/>
      <c r="EZ136" s="92"/>
      <c r="FA136" s="90"/>
      <c r="FB136" s="90"/>
      <c r="FC136" s="90"/>
      <c r="FD136" s="90"/>
      <c r="FE136" s="90"/>
      <c r="FF136" s="102"/>
      <c r="FG136" s="102"/>
      <c r="FH136" s="103"/>
      <c r="FI136" s="103"/>
      <c r="FJ136" s="186"/>
      <c r="FK136" s="187"/>
      <c r="FL136" s="93"/>
      <c r="FM136" s="90"/>
      <c r="FS136" s="90"/>
      <c r="FT136" s="90"/>
      <c r="FU136" s="90"/>
      <c r="FV136" s="84"/>
      <c r="FW136" s="84"/>
      <c r="FX136" s="84"/>
      <c r="FY136" s="90"/>
      <c r="FZ136" s="84"/>
      <c r="GA136" s="90"/>
      <c r="GB136" s="90"/>
      <c r="GC136" s="90"/>
      <c r="GD136" s="304"/>
      <c r="GE136" s="305"/>
      <c r="GF136" s="90"/>
    </row>
    <row r="137" spans="147:188">
      <c r="EQ137" s="84"/>
      <c r="ER137" s="101"/>
      <c r="ES137" s="90"/>
      <c r="ET137" s="90"/>
      <c r="EU137" s="90"/>
      <c r="EV137" s="90"/>
      <c r="EW137" s="90"/>
      <c r="EX137" s="102"/>
      <c r="EY137" s="102"/>
      <c r="EZ137" s="92"/>
      <c r="FA137" s="90"/>
      <c r="FB137" s="90"/>
      <c r="FC137" s="90"/>
      <c r="FD137" s="90"/>
      <c r="FE137" s="90"/>
      <c r="FF137" s="102"/>
      <c r="FG137" s="102"/>
      <c r="FH137" s="103"/>
      <c r="FI137" s="103"/>
      <c r="FJ137" s="186"/>
      <c r="FK137" s="187"/>
      <c r="FL137" s="93"/>
      <c r="FM137" s="90"/>
      <c r="FS137" s="90"/>
      <c r="FT137" s="90"/>
      <c r="FU137" s="90"/>
      <c r="FV137" s="84"/>
      <c r="FW137" s="84"/>
      <c r="FX137" s="84"/>
      <c r="FY137" s="90"/>
      <c r="FZ137" s="84"/>
      <c r="GA137" s="90"/>
      <c r="GB137" s="90"/>
      <c r="GC137" s="90"/>
      <c r="GD137" s="304"/>
      <c r="GE137" s="305"/>
      <c r="GF137" s="90"/>
    </row>
    <row r="138" spans="147:188">
      <c r="EQ138" s="84"/>
      <c r="ER138" s="101"/>
      <c r="ES138" s="90"/>
      <c r="ET138" s="90"/>
      <c r="EU138" s="90"/>
      <c r="EV138" s="90"/>
      <c r="EW138" s="90"/>
      <c r="EX138" s="102"/>
      <c r="EY138" s="102"/>
      <c r="EZ138" s="92"/>
      <c r="FA138" s="90"/>
      <c r="FB138" s="90"/>
      <c r="FC138" s="90"/>
      <c r="FD138" s="90"/>
      <c r="FE138" s="90"/>
      <c r="FF138" s="102"/>
      <c r="FG138" s="102"/>
      <c r="FH138" s="103"/>
      <c r="FI138" s="103"/>
      <c r="FJ138" s="186"/>
      <c r="FK138" s="187"/>
      <c r="FL138" s="93"/>
      <c r="FM138" s="90"/>
      <c r="FS138" s="90"/>
      <c r="FT138" s="90"/>
      <c r="FU138" s="90"/>
      <c r="FV138" s="84"/>
      <c r="FW138" s="84"/>
      <c r="FX138" s="84"/>
      <c r="FY138" s="90"/>
      <c r="FZ138" s="84"/>
      <c r="GA138" s="90"/>
      <c r="GB138" s="90"/>
      <c r="GC138" s="90"/>
      <c r="GD138" s="304"/>
      <c r="GE138" s="305"/>
      <c r="GF138" s="90"/>
    </row>
    <row r="139" spans="147:188">
      <c r="EQ139" s="84"/>
      <c r="ER139" s="101"/>
      <c r="ES139" s="90"/>
      <c r="ET139" s="90"/>
      <c r="EU139" s="90"/>
      <c r="EV139" s="90"/>
      <c r="EW139" s="90"/>
      <c r="EX139" s="102"/>
      <c r="EY139" s="102"/>
      <c r="EZ139" s="92"/>
      <c r="FA139" s="90"/>
      <c r="FB139" s="90"/>
      <c r="FC139" s="90"/>
      <c r="FD139" s="90"/>
      <c r="FE139" s="90"/>
      <c r="FF139" s="102"/>
      <c r="FG139" s="102"/>
      <c r="FH139" s="103"/>
      <c r="FI139" s="103"/>
      <c r="FJ139" s="186"/>
      <c r="FK139" s="187"/>
      <c r="FL139" s="93"/>
      <c r="FM139" s="90"/>
      <c r="FS139" s="90"/>
      <c r="FT139" s="90"/>
      <c r="FU139" s="90"/>
      <c r="FV139" s="84"/>
      <c r="FW139" s="84"/>
      <c r="FX139" s="84"/>
      <c r="FY139" s="90"/>
      <c r="FZ139" s="84"/>
      <c r="GA139" s="90"/>
      <c r="GB139" s="90"/>
      <c r="GC139" s="90"/>
      <c r="GD139" s="304"/>
      <c r="GE139" s="305"/>
      <c r="GF139" s="90"/>
    </row>
    <row r="140" spans="147:188">
      <c r="EQ140" s="84"/>
      <c r="ER140" s="101"/>
      <c r="ES140" s="90"/>
      <c r="ET140" s="90"/>
      <c r="EU140" s="90"/>
      <c r="EV140" s="90"/>
      <c r="EW140" s="90"/>
      <c r="EX140" s="102"/>
      <c r="EY140" s="102"/>
      <c r="EZ140" s="92"/>
      <c r="FA140" s="90"/>
      <c r="FB140" s="90"/>
      <c r="FC140" s="90"/>
      <c r="FD140" s="90"/>
      <c r="FE140" s="90"/>
      <c r="FF140" s="102"/>
      <c r="FG140" s="102"/>
      <c r="FH140" s="103"/>
      <c r="FI140" s="103"/>
      <c r="FJ140" s="186"/>
      <c r="FK140" s="187"/>
      <c r="FL140" s="93"/>
      <c r="FM140" s="90"/>
      <c r="FS140" s="90"/>
      <c r="FT140" s="90"/>
      <c r="FU140" s="90"/>
      <c r="FV140" s="84"/>
      <c r="FW140" s="84"/>
      <c r="FX140" s="84"/>
      <c r="FY140" s="90"/>
      <c r="FZ140" s="84"/>
      <c r="GA140" s="90"/>
      <c r="GB140" s="90"/>
      <c r="GC140" s="90"/>
      <c r="GD140" s="304"/>
      <c r="GE140" s="305"/>
      <c r="GF140" s="90"/>
    </row>
    <row r="141" spans="147:188">
      <c r="EQ141" s="84"/>
      <c r="ER141" s="101"/>
      <c r="ES141" s="90"/>
      <c r="ET141" s="90"/>
      <c r="EU141" s="90"/>
      <c r="EV141" s="90"/>
      <c r="EW141" s="90"/>
      <c r="EX141" s="102"/>
      <c r="EY141" s="102"/>
      <c r="EZ141" s="92"/>
      <c r="FA141" s="90"/>
      <c r="FB141" s="90"/>
      <c r="FC141" s="90"/>
      <c r="FD141" s="90"/>
      <c r="FE141" s="90"/>
      <c r="FF141" s="102"/>
      <c r="FG141" s="102"/>
      <c r="FH141" s="103"/>
      <c r="FI141" s="103"/>
      <c r="FJ141" s="186"/>
      <c r="FK141" s="187"/>
      <c r="FL141" s="93"/>
      <c r="FM141" s="90"/>
      <c r="FS141" s="90"/>
      <c r="FT141" s="90"/>
      <c r="FU141" s="90"/>
      <c r="FV141" s="84"/>
      <c r="FW141" s="84"/>
      <c r="FX141" s="84"/>
      <c r="FY141" s="90"/>
      <c r="FZ141" s="84"/>
      <c r="GA141" s="90"/>
      <c r="GB141" s="90"/>
      <c r="GC141" s="90"/>
      <c r="GD141" s="304"/>
      <c r="GE141" s="305"/>
      <c r="GF141" s="90"/>
    </row>
    <row r="142" spans="147:188">
      <c r="EQ142" s="84"/>
      <c r="ER142" s="101"/>
      <c r="ES142" s="90"/>
      <c r="ET142" s="90"/>
      <c r="EU142" s="90"/>
      <c r="EV142" s="90"/>
      <c r="EW142" s="90"/>
      <c r="EX142" s="102"/>
      <c r="EY142" s="102"/>
      <c r="EZ142" s="92"/>
      <c r="FA142" s="90"/>
      <c r="FB142" s="90"/>
      <c r="FC142" s="90"/>
      <c r="FD142" s="90"/>
      <c r="FE142" s="90"/>
      <c r="FF142" s="102"/>
      <c r="FG142" s="102"/>
      <c r="FH142" s="103"/>
      <c r="FI142" s="103"/>
      <c r="FJ142" s="186"/>
      <c r="FK142" s="187"/>
      <c r="FL142" s="93"/>
      <c r="FM142" s="90"/>
      <c r="FS142" s="90"/>
      <c r="FT142" s="90"/>
      <c r="FU142" s="90"/>
      <c r="FV142" s="84"/>
      <c r="FW142" s="84"/>
      <c r="FX142" s="84"/>
      <c r="FY142" s="90"/>
      <c r="FZ142" s="84"/>
      <c r="GA142" s="90"/>
      <c r="GB142" s="90"/>
      <c r="GC142" s="90"/>
      <c r="GD142" s="304"/>
      <c r="GE142" s="305"/>
      <c r="GF142" s="90"/>
    </row>
    <row r="143" spans="147:188">
      <c r="EQ143" s="84"/>
      <c r="ER143" s="101"/>
      <c r="ES143" s="90"/>
      <c r="ET143" s="90"/>
      <c r="EU143" s="90"/>
      <c r="EV143" s="90"/>
      <c r="EW143" s="90"/>
      <c r="EX143" s="102"/>
      <c r="EY143" s="102"/>
      <c r="EZ143" s="92"/>
      <c r="FA143" s="90"/>
      <c r="FB143" s="90"/>
      <c r="FC143" s="90"/>
      <c r="FD143" s="90"/>
      <c r="FE143" s="90"/>
      <c r="FF143" s="102"/>
      <c r="FG143" s="102"/>
      <c r="FH143" s="103"/>
      <c r="FI143" s="103"/>
      <c r="FJ143" s="186"/>
      <c r="FK143" s="187"/>
      <c r="FL143" s="93"/>
      <c r="FM143" s="90"/>
      <c r="FS143" s="90"/>
      <c r="FT143" s="90"/>
      <c r="FU143" s="90"/>
      <c r="FV143" s="84"/>
      <c r="FW143" s="84"/>
      <c r="FX143" s="84"/>
      <c r="FY143" s="90"/>
      <c r="FZ143" s="84"/>
      <c r="GA143" s="90"/>
      <c r="GB143" s="90"/>
      <c r="GC143" s="90"/>
      <c r="GD143" s="304"/>
      <c r="GE143" s="305"/>
      <c r="GF143" s="90"/>
    </row>
    <row r="144" spans="147:188">
      <c r="EQ144" s="84"/>
      <c r="ER144" s="101"/>
      <c r="ES144" s="90"/>
      <c r="ET144" s="90"/>
      <c r="EU144" s="90"/>
      <c r="EV144" s="90"/>
      <c r="EW144" s="90"/>
      <c r="EX144" s="102"/>
      <c r="EY144" s="102"/>
      <c r="EZ144" s="92"/>
      <c r="FA144" s="90"/>
      <c r="FB144" s="90"/>
      <c r="FC144" s="90"/>
      <c r="FD144" s="90"/>
      <c r="FE144" s="90"/>
      <c r="FF144" s="102"/>
      <c r="FG144" s="102"/>
      <c r="FH144" s="103"/>
      <c r="FI144" s="103"/>
      <c r="FJ144" s="186"/>
      <c r="FK144" s="187"/>
      <c r="FL144" s="93"/>
      <c r="FM144" s="90"/>
      <c r="FS144" s="90"/>
      <c r="FT144" s="90"/>
      <c r="FU144" s="90"/>
      <c r="FV144" s="84"/>
      <c r="FW144" s="84"/>
      <c r="FX144" s="84"/>
      <c r="FY144" s="90"/>
      <c r="FZ144" s="84"/>
      <c r="GA144" s="90"/>
      <c r="GB144" s="90"/>
      <c r="GC144" s="90"/>
      <c r="GD144" s="304"/>
      <c r="GE144" s="305"/>
      <c r="GF144" s="90"/>
    </row>
    <row r="145" spans="147:188">
      <c r="EQ145" s="84"/>
      <c r="ER145" s="101"/>
      <c r="ES145" s="90"/>
      <c r="ET145" s="90"/>
      <c r="EU145" s="90"/>
      <c r="EV145" s="90"/>
      <c r="EW145" s="90"/>
      <c r="EX145" s="102"/>
      <c r="EY145" s="102"/>
      <c r="EZ145" s="92"/>
      <c r="FA145" s="90"/>
      <c r="FB145" s="90"/>
      <c r="FC145" s="90"/>
      <c r="FD145" s="90"/>
      <c r="FE145" s="90"/>
      <c r="FF145" s="102"/>
      <c r="FG145" s="102"/>
      <c r="FH145" s="103"/>
      <c r="FI145" s="103"/>
      <c r="FJ145" s="186"/>
      <c r="FK145" s="187"/>
      <c r="FL145" s="93"/>
      <c r="FM145" s="90"/>
      <c r="FS145" s="90"/>
      <c r="FT145" s="90"/>
      <c r="FU145" s="90"/>
      <c r="FV145" s="84"/>
      <c r="FW145" s="84"/>
      <c r="FX145" s="84"/>
      <c r="FY145" s="90"/>
      <c r="FZ145" s="84"/>
      <c r="GA145" s="90"/>
      <c r="GB145" s="90"/>
      <c r="GC145" s="90"/>
      <c r="GD145" s="304"/>
      <c r="GE145" s="305"/>
      <c r="GF145" s="90"/>
    </row>
    <row r="146" spans="147:188">
      <c r="EQ146" s="84"/>
      <c r="ER146" s="101"/>
      <c r="ES146" s="90"/>
      <c r="ET146" s="90"/>
      <c r="EU146" s="90"/>
      <c r="EV146" s="90"/>
      <c r="EW146" s="90"/>
      <c r="EX146" s="102"/>
      <c r="EY146" s="102"/>
      <c r="EZ146" s="92"/>
      <c r="FA146" s="90"/>
      <c r="FB146" s="90"/>
      <c r="FC146" s="90"/>
      <c r="FD146" s="90"/>
      <c r="FE146" s="90"/>
      <c r="FF146" s="102"/>
      <c r="FG146" s="102"/>
      <c r="FH146" s="103"/>
      <c r="FI146" s="103"/>
      <c r="FJ146" s="186"/>
      <c r="FK146" s="187"/>
      <c r="FL146" s="93"/>
      <c r="FM146" s="90"/>
      <c r="FS146" s="90"/>
      <c r="FT146" s="90"/>
      <c r="FU146" s="90"/>
      <c r="FV146" s="84"/>
      <c r="FW146" s="84"/>
      <c r="FX146" s="84"/>
      <c r="FY146" s="90"/>
      <c r="FZ146" s="84"/>
      <c r="GA146" s="90"/>
      <c r="GB146" s="90"/>
      <c r="GC146" s="90"/>
      <c r="GD146" s="304"/>
      <c r="GE146" s="305"/>
      <c r="GF146" s="90"/>
    </row>
    <row r="147" spans="147:188">
      <c r="EQ147" s="84"/>
      <c r="ER147" s="101"/>
      <c r="ES147" s="90"/>
      <c r="ET147" s="90"/>
      <c r="EU147" s="90"/>
      <c r="EV147" s="90"/>
      <c r="EW147" s="90"/>
      <c r="EX147" s="102"/>
      <c r="EY147" s="102"/>
      <c r="EZ147" s="92"/>
      <c r="FA147" s="90"/>
      <c r="FB147" s="90"/>
      <c r="FC147" s="90"/>
      <c r="FD147" s="90"/>
      <c r="FE147" s="90"/>
      <c r="FF147" s="102"/>
      <c r="FG147" s="102"/>
      <c r="FH147" s="103"/>
      <c r="FI147" s="103"/>
      <c r="FJ147" s="186"/>
      <c r="FK147" s="187"/>
      <c r="FL147" s="93"/>
      <c r="FM147" s="90"/>
      <c r="FS147" s="90"/>
      <c r="FT147" s="90"/>
      <c r="FU147" s="90"/>
      <c r="FV147" s="84"/>
      <c r="FW147" s="84"/>
      <c r="FX147" s="84"/>
      <c r="FY147" s="90"/>
      <c r="FZ147" s="84"/>
      <c r="GA147" s="90"/>
      <c r="GB147" s="90"/>
      <c r="GC147" s="90"/>
      <c r="GD147" s="304"/>
      <c r="GE147" s="305"/>
      <c r="GF147" s="90"/>
    </row>
    <row r="148" spans="147:188">
      <c r="EQ148" s="84"/>
      <c r="ER148" s="101"/>
      <c r="ES148" s="90"/>
      <c r="ET148" s="90"/>
      <c r="EU148" s="90"/>
      <c r="EV148" s="90"/>
      <c r="EW148" s="90"/>
      <c r="EX148" s="102"/>
      <c r="EY148" s="102"/>
      <c r="EZ148" s="92"/>
      <c r="FA148" s="90"/>
      <c r="FB148" s="90"/>
      <c r="FC148" s="90"/>
      <c r="FD148" s="90"/>
      <c r="FE148" s="90"/>
      <c r="FF148" s="102"/>
      <c r="FG148" s="102"/>
      <c r="FH148" s="103"/>
      <c r="FI148" s="103"/>
      <c r="FJ148" s="186"/>
      <c r="FK148" s="187"/>
      <c r="FL148" s="93"/>
      <c r="FM148" s="90"/>
      <c r="FS148" s="90"/>
      <c r="FT148" s="90"/>
      <c r="FU148" s="90"/>
      <c r="FV148" s="84"/>
      <c r="FW148" s="84"/>
      <c r="FX148" s="84"/>
      <c r="FY148" s="90"/>
      <c r="FZ148" s="84"/>
      <c r="GA148" s="90"/>
      <c r="GB148" s="90"/>
      <c r="GC148" s="90"/>
      <c r="GD148" s="304"/>
      <c r="GE148" s="305"/>
      <c r="GF148" s="90"/>
    </row>
    <row r="149" spans="147:188">
      <c r="EQ149" s="84"/>
      <c r="ER149" s="101"/>
      <c r="ES149" s="90"/>
      <c r="ET149" s="90"/>
      <c r="EU149" s="90"/>
      <c r="EV149" s="90"/>
      <c r="EW149" s="90"/>
      <c r="EX149" s="102"/>
      <c r="EY149" s="102"/>
      <c r="EZ149" s="92"/>
      <c r="FA149" s="90"/>
      <c r="FB149" s="90"/>
      <c r="FC149" s="90"/>
      <c r="FD149" s="90"/>
      <c r="FE149" s="90"/>
      <c r="FF149" s="102"/>
      <c r="FG149" s="102"/>
      <c r="FH149" s="103"/>
      <c r="FI149" s="103"/>
      <c r="FJ149" s="186"/>
      <c r="FK149" s="187"/>
      <c r="FL149" s="93"/>
      <c r="FM149" s="90"/>
      <c r="FS149" s="90"/>
      <c r="FT149" s="90"/>
      <c r="FU149" s="90"/>
      <c r="FV149" s="84"/>
      <c r="FW149" s="84"/>
      <c r="FX149" s="84"/>
      <c r="FY149" s="90"/>
      <c r="FZ149" s="84"/>
      <c r="GA149" s="90"/>
      <c r="GB149" s="90"/>
      <c r="GC149" s="90"/>
      <c r="GD149" s="304"/>
      <c r="GE149" s="305"/>
      <c r="GF149" s="90"/>
    </row>
    <row r="150" spans="147:188">
      <c r="EQ150" s="84"/>
      <c r="ER150" s="101"/>
      <c r="ES150" s="90"/>
      <c r="ET150" s="90"/>
      <c r="EU150" s="90"/>
      <c r="EV150" s="90"/>
      <c r="EW150" s="90"/>
      <c r="EX150" s="102"/>
      <c r="EY150" s="102"/>
      <c r="EZ150" s="92"/>
      <c r="FA150" s="90"/>
      <c r="FB150" s="90"/>
      <c r="FC150" s="90"/>
      <c r="FD150" s="90"/>
      <c r="FE150" s="90"/>
      <c r="FF150" s="102"/>
      <c r="FG150" s="102"/>
      <c r="FH150" s="103"/>
      <c r="FI150" s="103"/>
      <c r="FJ150" s="186"/>
      <c r="FK150" s="187"/>
      <c r="FL150" s="93"/>
      <c r="FM150" s="90"/>
      <c r="FS150" s="90"/>
      <c r="FT150" s="90"/>
      <c r="FU150" s="90"/>
      <c r="FV150" s="84"/>
      <c r="FW150" s="84"/>
      <c r="FX150" s="84"/>
      <c r="FY150" s="90"/>
      <c r="FZ150" s="84"/>
      <c r="GA150" s="90"/>
      <c r="GB150" s="90"/>
      <c r="GC150" s="90"/>
      <c r="GD150" s="304"/>
      <c r="GE150" s="305"/>
      <c r="GF150" s="90"/>
    </row>
    <row r="151" spans="147:188">
      <c r="EQ151" s="84"/>
      <c r="ER151" s="101"/>
      <c r="ES151" s="90"/>
      <c r="ET151" s="90"/>
      <c r="EU151" s="90"/>
      <c r="EV151" s="90"/>
      <c r="EW151" s="90"/>
      <c r="EX151" s="102"/>
      <c r="EY151" s="102"/>
      <c r="EZ151" s="92"/>
      <c r="FA151" s="90"/>
      <c r="FB151" s="90"/>
      <c r="FC151" s="90"/>
      <c r="FD151" s="90"/>
      <c r="FE151" s="90"/>
      <c r="FF151" s="102"/>
      <c r="FG151" s="102"/>
      <c r="FH151" s="103"/>
      <c r="FI151" s="103"/>
      <c r="FJ151" s="186"/>
      <c r="FK151" s="187"/>
      <c r="FL151" s="93"/>
      <c r="FM151" s="90"/>
      <c r="FS151" s="90"/>
      <c r="FT151" s="90"/>
      <c r="FU151" s="90"/>
      <c r="FV151" s="84"/>
      <c r="FW151" s="84"/>
      <c r="FX151" s="84"/>
      <c r="FY151" s="90"/>
      <c r="FZ151" s="84"/>
      <c r="GA151" s="90"/>
      <c r="GB151" s="90"/>
      <c r="GC151" s="90"/>
      <c r="GD151" s="304"/>
      <c r="GE151" s="305"/>
      <c r="GF151" s="90"/>
    </row>
    <row r="152" spans="147:188">
      <c r="EQ152" s="84"/>
      <c r="ER152" s="101"/>
      <c r="ES152" s="90"/>
      <c r="ET152" s="90"/>
      <c r="EU152" s="90"/>
      <c r="EV152" s="90"/>
      <c r="EW152" s="90"/>
      <c r="EX152" s="102"/>
      <c r="EY152" s="102"/>
      <c r="EZ152" s="92"/>
      <c r="FA152" s="90"/>
      <c r="FB152" s="90"/>
      <c r="FC152" s="90"/>
      <c r="FD152" s="90"/>
      <c r="FE152" s="90"/>
      <c r="FF152" s="102"/>
      <c r="FG152" s="102"/>
      <c r="FH152" s="103"/>
      <c r="FI152" s="103"/>
      <c r="FJ152" s="186"/>
      <c r="FK152" s="187"/>
      <c r="FL152" s="93"/>
      <c r="FM152" s="90"/>
      <c r="FS152" s="90"/>
      <c r="FT152" s="90"/>
      <c r="FU152" s="90"/>
      <c r="FV152" s="84"/>
      <c r="FW152" s="84"/>
      <c r="FX152" s="84"/>
      <c r="FY152" s="90"/>
      <c r="FZ152" s="84"/>
      <c r="GA152" s="90"/>
      <c r="GB152" s="90"/>
      <c r="GC152" s="90"/>
      <c r="GD152" s="304"/>
      <c r="GE152" s="305"/>
      <c r="GF152" s="90"/>
    </row>
    <row r="153" spans="147:188">
      <c r="EQ153" s="84"/>
      <c r="ER153" s="101"/>
      <c r="ES153" s="90"/>
      <c r="ET153" s="90"/>
      <c r="EU153" s="90"/>
      <c r="EV153" s="90"/>
      <c r="EW153" s="90"/>
      <c r="EX153" s="102"/>
      <c r="EY153" s="102"/>
      <c r="EZ153" s="92"/>
      <c r="FA153" s="90"/>
      <c r="FB153" s="90"/>
      <c r="FC153" s="90"/>
      <c r="FD153" s="90"/>
      <c r="FE153" s="90"/>
      <c r="FF153" s="102"/>
      <c r="FG153" s="102"/>
      <c r="FH153" s="103"/>
      <c r="FI153" s="103"/>
      <c r="FJ153" s="186"/>
      <c r="FK153" s="187"/>
      <c r="FL153" s="93"/>
      <c r="FM153" s="90"/>
      <c r="FS153" s="90"/>
      <c r="FT153" s="90"/>
      <c r="FU153" s="90"/>
      <c r="FV153" s="84"/>
      <c r="FW153" s="84"/>
      <c r="FX153" s="84"/>
      <c r="FY153" s="90"/>
      <c r="FZ153" s="84"/>
      <c r="GA153" s="90"/>
      <c r="GB153" s="90"/>
      <c r="GC153" s="90"/>
      <c r="GD153" s="304"/>
      <c r="GE153" s="305"/>
      <c r="GF153" s="90"/>
    </row>
    <row r="154" spans="147:188">
      <c r="EQ154" s="84"/>
      <c r="ER154" s="101"/>
      <c r="ES154" s="90"/>
      <c r="ET154" s="90"/>
      <c r="EU154" s="90"/>
      <c r="EV154" s="90"/>
      <c r="EW154" s="90"/>
      <c r="EX154" s="102"/>
      <c r="EY154" s="102"/>
      <c r="EZ154" s="92"/>
      <c r="FA154" s="90"/>
      <c r="FB154" s="90"/>
      <c r="FC154" s="90"/>
      <c r="FD154" s="90"/>
      <c r="FE154" s="90"/>
      <c r="FF154" s="102"/>
      <c r="FG154" s="102"/>
      <c r="FH154" s="103"/>
      <c r="FI154" s="103"/>
      <c r="FJ154" s="186"/>
      <c r="FK154" s="187"/>
      <c r="FL154" s="93"/>
      <c r="FM154" s="90"/>
      <c r="FS154" s="90"/>
      <c r="FT154" s="90"/>
      <c r="FU154" s="90"/>
      <c r="FV154" s="84"/>
      <c r="FW154" s="84"/>
      <c r="FX154" s="84"/>
      <c r="FY154" s="90"/>
      <c r="FZ154" s="84"/>
      <c r="GA154" s="90"/>
      <c r="GB154" s="90"/>
      <c r="GC154" s="90"/>
      <c r="GD154" s="304"/>
      <c r="GE154" s="305"/>
      <c r="GF154" s="90"/>
    </row>
    <row r="155" spans="147:188">
      <c r="EQ155" s="84"/>
      <c r="ER155" s="101"/>
      <c r="ES155" s="90"/>
      <c r="ET155" s="90"/>
      <c r="EU155" s="90"/>
      <c r="EV155" s="90"/>
      <c r="EW155" s="90"/>
      <c r="EX155" s="102"/>
      <c r="EY155" s="102"/>
      <c r="EZ155" s="92"/>
      <c r="FA155" s="90"/>
      <c r="FB155" s="90"/>
      <c r="FC155" s="90"/>
      <c r="FD155" s="90"/>
      <c r="FE155" s="90"/>
      <c r="FF155" s="102"/>
      <c r="FG155" s="102"/>
      <c r="FH155" s="103"/>
      <c r="FI155" s="103"/>
      <c r="FJ155" s="186"/>
      <c r="FK155" s="187"/>
      <c r="FL155" s="93"/>
      <c r="FM155" s="90"/>
      <c r="FS155" s="90"/>
      <c r="FT155" s="90"/>
      <c r="FU155" s="90"/>
      <c r="FV155" s="84"/>
      <c r="FW155" s="84"/>
      <c r="FX155" s="84"/>
      <c r="FY155" s="90"/>
      <c r="FZ155" s="84"/>
      <c r="GA155" s="90"/>
      <c r="GB155" s="90"/>
      <c r="GC155" s="90"/>
      <c r="GD155" s="304"/>
      <c r="GE155" s="305"/>
      <c r="GF155" s="90"/>
    </row>
    <row r="156" spans="147:188">
      <c r="EQ156" s="84"/>
      <c r="ER156" s="101"/>
      <c r="ES156" s="90"/>
      <c r="ET156" s="90"/>
      <c r="EU156" s="90"/>
      <c r="EV156" s="90"/>
      <c r="EW156" s="90"/>
      <c r="EX156" s="102"/>
      <c r="EY156" s="102"/>
      <c r="EZ156" s="92"/>
      <c r="FA156" s="90"/>
      <c r="FB156" s="90"/>
      <c r="FC156" s="90"/>
      <c r="FD156" s="90"/>
      <c r="FE156" s="90"/>
      <c r="FF156" s="102"/>
      <c r="FG156" s="102"/>
      <c r="FH156" s="103"/>
      <c r="FI156" s="103"/>
      <c r="FJ156" s="186"/>
      <c r="FK156" s="187"/>
      <c r="FL156" s="93"/>
      <c r="FM156" s="90"/>
      <c r="FS156" s="90"/>
      <c r="FT156" s="90"/>
      <c r="FU156" s="90"/>
      <c r="FV156" s="84"/>
      <c r="FW156" s="84"/>
      <c r="FX156" s="84"/>
      <c r="FY156" s="90"/>
      <c r="FZ156" s="84"/>
      <c r="GA156" s="90"/>
      <c r="GB156" s="90"/>
      <c r="GC156" s="90"/>
      <c r="GD156" s="304"/>
      <c r="GE156" s="305"/>
      <c r="GF156" s="90"/>
    </row>
    <row r="157" spans="147:188">
      <c r="EQ157" s="84"/>
      <c r="ER157" s="101"/>
      <c r="ES157" s="90"/>
      <c r="ET157" s="90"/>
      <c r="EU157" s="90"/>
      <c r="EV157" s="90"/>
      <c r="EW157" s="90"/>
      <c r="EX157" s="102"/>
      <c r="EY157" s="102"/>
      <c r="EZ157" s="92"/>
      <c r="FA157" s="90"/>
      <c r="FB157" s="90"/>
      <c r="FC157" s="90"/>
      <c r="FD157" s="90"/>
      <c r="FE157" s="90"/>
      <c r="FF157" s="102"/>
      <c r="FG157" s="102"/>
      <c r="FH157" s="103"/>
      <c r="FI157" s="103"/>
      <c r="FJ157" s="186"/>
      <c r="FK157" s="187"/>
      <c r="FL157" s="93"/>
      <c r="FM157" s="90"/>
      <c r="FS157" s="90"/>
      <c r="FT157" s="90"/>
      <c r="FU157" s="90"/>
      <c r="FV157" s="84"/>
      <c r="FW157" s="84"/>
      <c r="FX157" s="84"/>
      <c r="FY157" s="90"/>
      <c r="FZ157" s="84"/>
      <c r="GA157" s="90"/>
      <c r="GB157" s="90"/>
      <c r="GC157" s="90"/>
      <c r="GD157" s="304"/>
      <c r="GE157" s="305"/>
      <c r="GF157" s="90"/>
    </row>
    <row r="158" spans="147:188">
      <c r="EQ158" s="84"/>
      <c r="ER158" s="101"/>
      <c r="ES158" s="90"/>
      <c r="ET158" s="90"/>
      <c r="EU158" s="90"/>
      <c r="EV158" s="90"/>
      <c r="EW158" s="90"/>
      <c r="EX158" s="102"/>
      <c r="EY158" s="102"/>
      <c r="EZ158" s="92"/>
      <c r="FA158" s="90"/>
      <c r="FB158" s="90"/>
      <c r="FC158" s="90"/>
      <c r="FD158" s="90"/>
      <c r="FE158" s="90"/>
      <c r="FF158" s="102"/>
      <c r="FG158" s="102"/>
      <c r="FH158" s="103"/>
      <c r="FI158" s="103"/>
      <c r="FJ158" s="186"/>
      <c r="FK158" s="187"/>
      <c r="FL158" s="93"/>
      <c r="FM158" s="90"/>
      <c r="FS158" s="90"/>
      <c r="FT158" s="90"/>
      <c r="FU158" s="90"/>
      <c r="FV158" s="84"/>
      <c r="FW158" s="84"/>
      <c r="FX158" s="84"/>
      <c r="FY158" s="90"/>
      <c r="FZ158" s="84"/>
      <c r="GA158" s="90"/>
      <c r="GB158" s="90"/>
      <c r="GC158" s="90"/>
      <c r="GD158" s="304"/>
      <c r="GE158" s="305"/>
      <c r="GF158" s="90"/>
    </row>
    <row r="159" spans="147:188">
      <c r="EQ159" s="84"/>
      <c r="ER159" s="101"/>
      <c r="ES159" s="90"/>
      <c r="ET159" s="90"/>
      <c r="EU159" s="90"/>
      <c r="EV159" s="90"/>
      <c r="EW159" s="90"/>
      <c r="EX159" s="102"/>
      <c r="EY159" s="102"/>
      <c r="EZ159" s="92"/>
      <c r="FA159" s="90"/>
      <c r="FB159" s="90"/>
      <c r="FC159" s="90"/>
      <c r="FD159" s="90"/>
      <c r="FE159" s="90"/>
      <c r="FF159" s="102"/>
      <c r="FG159" s="102"/>
      <c r="FH159" s="103"/>
      <c r="FI159" s="103"/>
      <c r="FJ159" s="186"/>
      <c r="FK159" s="187"/>
      <c r="FL159" s="93"/>
      <c r="FM159" s="90"/>
      <c r="FS159" s="90"/>
      <c r="FT159" s="90"/>
      <c r="FU159" s="90"/>
      <c r="FV159" s="84"/>
      <c r="FW159" s="84"/>
      <c r="FX159" s="84"/>
      <c r="FY159" s="90"/>
      <c r="FZ159" s="84"/>
      <c r="GA159" s="90"/>
      <c r="GB159" s="90"/>
      <c r="GC159" s="90"/>
      <c r="GD159" s="304"/>
      <c r="GE159" s="305"/>
      <c r="GF159" s="90"/>
    </row>
    <row r="160" spans="147:188">
      <c r="EQ160" s="84"/>
      <c r="ER160" s="101"/>
      <c r="ES160" s="90"/>
      <c r="ET160" s="90"/>
      <c r="EU160" s="90"/>
      <c r="EV160" s="90"/>
      <c r="EW160" s="90"/>
      <c r="EX160" s="102"/>
      <c r="EY160" s="102"/>
      <c r="EZ160" s="92"/>
      <c r="FA160" s="90"/>
      <c r="FB160" s="90"/>
      <c r="FC160" s="90"/>
      <c r="FD160" s="90"/>
      <c r="FE160" s="90"/>
      <c r="FF160" s="102"/>
      <c r="FG160" s="102"/>
      <c r="FH160" s="103"/>
      <c r="FI160" s="103"/>
      <c r="FJ160" s="186"/>
      <c r="FK160" s="187"/>
      <c r="FL160" s="93"/>
      <c r="FM160" s="90"/>
      <c r="FS160" s="90"/>
      <c r="FT160" s="90"/>
      <c r="FU160" s="90"/>
      <c r="FV160" s="84"/>
      <c r="FW160" s="84"/>
      <c r="FX160" s="84"/>
      <c r="FY160" s="90"/>
      <c r="FZ160" s="84"/>
      <c r="GA160" s="90"/>
      <c r="GB160" s="90"/>
      <c r="GC160" s="90"/>
      <c r="GD160" s="304"/>
      <c r="GE160" s="305"/>
      <c r="GF160" s="90"/>
    </row>
    <row r="161" spans="147:188">
      <c r="EQ161" s="84"/>
      <c r="ER161" s="101"/>
      <c r="ES161" s="90"/>
      <c r="ET161" s="90"/>
      <c r="EU161" s="90"/>
      <c r="EV161" s="90"/>
      <c r="EW161" s="90"/>
      <c r="EX161" s="102"/>
      <c r="EY161" s="102"/>
      <c r="EZ161" s="92"/>
      <c r="FA161" s="90"/>
      <c r="FB161" s="90"/>
      <c r="FC161" s="90"/>
      <c r="FD161" s="90"/>
      <c r="FE161" s="90"/>
      <c r="FF161" s="102"/>
      <c r="FG161" s="102"/>
      <c r="FH161" s="103"/>
      <c r="FI161" s="103"/>
      <c r="FJ161" s="186"/>
      <c r="FK161" s="187"/>
      <c r="FL161" s="93"/>
      <c r="FM161" s="90"/>
      <c r="FS161" s="90"/>
      <c r="FT161" s="90"/>
      <c r="FU161" s="90"/>
      <c r="FV161" s="84"/>
      <c r="FW161" s="84"/>
      <c r="FX161" s="84"/>
      <c r="FY161" s="90"/>
      <c r="FZ161" s="84"/>
      <c r="GA161" s="90"/>
      <c r="GB161" s="90"/>
      <c r="GC161" s="90"/>
      <c r="GD161" s="304"/>
      <c r="GE161" s="305"/>
      <c r="GF161" s="90"/>
    </row>
    <row r="162" spans="147:188">
      <c r="EQ162" s="84"/>
      <c r="ER162" s="101"/>
      <c r="ES162" s="90"/>
      <c r="ET162" s="90"/>
      <c r="EU162" s="90"/>
      <c r="EV162" s="90"/>
      <c r="EW162" s="90"/>
      <c r="EX162" s="102"/>
      <c r="EY162" s="102"/>
      <c r="EZ162" s="92"/>
      <c r="FA162" s="90"/>
      <c r="FB162" s="90"/>
      <c r="FC162" s="90"/>
      <c r="FD162" s="90"/>
      <c r="FE162" s="90"/>
      <c r="FF162" s="102"/>
      <c r="FG162" s="102"/>
      <c r="FH162" s="103"/>
      <c r="FI162" s="103"/>
      <c r="FJ162" s="186"/>
      <c r="FK162" s="187"/>
      <c r="FL162" s="93"/>
      <c r="FM162" s="90"/>
      <c r="FS162" s="90"/>
      <c r="FT162" s="90"/>
      <c r="FU162" s="90"/>
      <c r="FV162" s="84"/>
      <c r="FW162" s="84"/>
      <c r="FX162" s="84"/>
      <c r="FY162" s="90"/>
      <c r="FZ162" s="84"/>
      <c r="GA162" s="90"/>
      <c r="GB162" s="90"/>
      <c r="GC162" s="90"/>
      <c r="GD162" s="304"/>
      <c r="GE162" s="305"/>
      <c r="GF162" s="90"/>
    </row>
    <row r="163" spans="147:188">
      <c r="EQ163" s="84"/>
      <c r="ER163" s="101"/>
      <c r="ES163" s="90"/>
      <c r="ET163" s="90"/>
      <c r="EU163" s="90"/>
      <c r="EV163" s="90"/>
      <c r="EW163" s="90"/>
      <c r="EX163" s="102"/>
      <c r="EY163" s="102"/>
      <c r="EZ163" s="92"/>
      <c r="FA163" s="90"/>
      <c r="FB163" s="90"/>
      <c r="FC163" s="90"/>
      <c r="FD163" s="90"/>
      <c r="FE163" s="90"/>
      <c r="FF163" s="102"/>
      <c r="FG163" s="102"/>
      <c r="FH163" s="103"/>
      <c r="FI163" s="103"/>
      <c r="FJ163" s="186"/>
      <c r="FK163" s="187"/>
      <c r="FL163" s="93"/>
      <c r="FM163" s="90"/>
      <c r="FS163" s="90"/>
      <c r="FT163" s="90"/>
      <c r="FU163" s="90"/>
      <c r="FV163" s="84"/>
      <c r="FW163" s="84"/>
      <c r="FX163" s="84"/>
      <c r="FY163" s="90"/>
      <c r="FZ163" s="84"/>
      <c r="GA163" s="90"/>
      <c r="GB163" s="90"/>
      <c r="GC163" s="90"/>
      <c r="GD163" s="304"/>
      <c r="GE163" s="305"/>
      <c r="GF163" s="90"/>
    </row>
    <row r="164" spans="147:188">
      <c r="EQ164" s="84"/>
      <c r="ER164" s="101"/>
      <c r="ES164" s="90"/>
      <c r="ET164" s="90"/>
      <c r="EU164" s="90"/>
      <c r="EV164" s="90"/>
      <c r="EW164" s="90"/>
      <c r="EX164" s="102"/>
      <c r="EY164" s="102"/>
      <c r="EZ164" s="92"/>
      <c r="FA164" s="90"/>
      <c r="FB164" s="90"/>
      <c r="FC164" s="90"/>
      <c r="FD164" s="90"/>
      <c r="FE164" s="90"/>
      <c r="FF164" s="102"/>
      <c r="FG164" s="102"/>
      <c r="FH164" s="103"/>
      <c r="FI164" s="103"/>
      <c r="FJ164" s="186"/>
      <c r="FK164" s="187"/>
      <c r="FL164" s="93"/>
      <c r="FM164" s="90"/>
      <c r="FS164" s="90"/>
      <c r="FT164" s="90"/>
      <c r="FU164" s="90"/>
      <c r="FV164" s="84"/>
      <c r="FW164" s="84"/>
      <c r="FX164" s="84"/>
      <c r="FY164" s="90"/>
      <c r="FZ164" s="84"/>
      <c r="GA164" s="90"/>
      <c r="GB164" s="90"/>
      <c r="GC164" s="90"/>
      <c r="GD164" s="304"/>
      <c r="GE164" s="305"/>
      <c r="GF164" s="90"/>
    </row>
    <row r="165" spans="147:188">
      <c r="EQ165" s="84"/>
      <c r="ER165" s="101"/>
      <c r="ES165" s="90"/>
      <c r="ET165" s="90"/>
      <c r="EU165" s="90"/>
      <c r="EV165" s="90"/>
      <c r="EW165" s="90"/>
      <c r="EX165" s="102"/>
      <c r="EY165" s="102"/>
      <c r="EZ165" s="92"/>
      <c r="FA165" s="90"/>
      <c r="FB165" s="90"/>
      <c r="FC165" s="90"/>
      <c r="FD165" s="90"/>
      <c r="FE165" s="90"/>
      <c r="FF165" s="102"/>
      <c r="FG165" s="102"/>
      <c r="FH165" s="103"/>
      <c r="FI165" s="103"/>
      <c r="FJ165" s="186"/>
      <c r="FK165" s="187"/>
      <c r="FL165" s="93"/>
      <c r="FM165" s="90"/>
      <c r="FS165" s="90"/>
      <c r="FT165" s="90"/>
      <c r="FU165" s="90"/>
      <c r="FV165" s="84"/>
      <c r="FW165" s="84"/>
      <c r="FX165" s="84"/>
      <c r="FY165" s="90"/>
      <c r="FZ165" s="84"/>
      <c r="GA165" s="90"/>
      <c r="GB165" s="90"/>
      <c r="GC165" s="90"/>
      <c r="GD165" s="304"/>
      <c r="GE165" s="305"/>
      <c r="GF165" s="90"/>
    </row>
    <row r="166" spans="147:188">
      <c r="EQ166" s="84"/>
      <c r="ER166" s="101"/>
      <c r="ES166" s="90"/>
      <c r="ET166" s="90"/>
      <c r="EU166" s="90"/>
      <c r="EV166" s="90"/>
      <c r="EW166" s="90"/>
      <c r="EX166" s="102"/>
      <c r="EY166" s="102"/>
      <c r="EZ166" s="92"/>
      <c r="FA166" s="90"/>
      <c r="FB166" s="90"/>
      <c r="FC166" s="90"/>
      <c r="FD166" s="90"/>
      <c r="FE166" s="90"/>
      <c r="FF166" s="102"/>
      <c r="FG166" s="102"/>
      <c r="FH166" s="103"/>
      <c r="FI166" s="103"/>
      <c r="FJ166" s="186"/>
      <c r="FK166" s="187"/>
      <c r="FL166" s="93"/>
      <c r="FM166" s="90"/>
      <c r="FS166" s="90"/>
      <c r="FT166" s="90"/>
      <c r="FU166" s="90"/>
      <c r="FV166" s="84"/>
      <c r="FW166" s="84"/>
      <c r="FX166" s="84"/>
      <c r="FY166" s="90"/>
      <c r="FZ166" s="84"/>
      <c r="GA166" s="90"/>
      <c r="GB166" s="90"/>
      <c r="GC166" s="90"/>
      <c r="GD166" s="304"/>
      <c r="GE166" s="305"/>
      <c r="GF166" s="90"/>
    </row>
    <row r="167" spans="147:188">
      <c r="EQ167" s="84"/>
      <c r="ER167" s="101"/>
      <c r="ES167" s="90"/>
      <c r="ET167" s="90"/>
      <c r="EU167" s="90"/>
      <c r="EV167" s="90"/>
      <c r="EW167" s="90"/>
      <c r="EX167" s="102"/>
      <c r="EY167" s="102"/>
      <c r="EZ167" s="92"/>
      <c r="FA167" s="90"/>
      <c r="FB167" s="90"/>
      <c r="FC167" s="90"/>
      <c r="FD167" s="90"/>
      <c r="FE167" s="90"/>
      <c r="FF167" s="102"/>
      <c r="FG167" s="102"/>
      <c r="FH167" s="103"/>
      <c r="FI167" s="103"/>
      <c r="FJ167" s="186"/>
      <c r="FK167" s="187"/>
      <c r="FL167" s="93"/>
      <c r="FM167" s="90"/>
      <c r="FS167" s="90"/>
      <c r="FT167" s="90"/>
      <c r="FU167" s="90"/>
      <c r="FV167" s="84"/>
      <c r="FW167" s="84"/>
      <c r="FX167" s="84"/>
      <c r="FY167" s="90"/>
      <c r="FZ167" s="84"/>
      <c r="GA167" s="90"/>
      <c r="GB167" s="90"/>
      <c r="GC167" s="90"/>
      <c r="GD167" s="304"/>
      <c r="GE167" s="305"/>
      <c r="GF167" s="90"/>
    </row>
    <row r="168" spans="147:188">
      <c r="EQ168" s="84"/>
      <c r="ER168" s="101"/>
      <c r="ES168" s="90"/>
      <c r="ET168" s="90"/>
      <c r="EU168" s="90"/>
      <c r="EV168" s="90"/>
      <c r="EW168" s="90"/>
      <c r="EX168" s="102"/>
      <c r="EY168" s="102"/>
      <c r="EZ168" s="92"/>
      <c r="FA168" s="90"/>
      <c r="FB168" s="90"/>
      <c r="FC168" s="90"/>
      <c r="FD168" s="90"/>
      <c r="FE168" s="90"/>
      <c r="FF168" s="102"/>
      <c r="FG168" s="102"/>
      <c r="FH168" s="103"/>
      <c r="FI168" s="103"/>
      <c r="FJ168" s="186"/>
      <c r="FK168" s="187"/>
      <c r="FL168" s="93"/>
      <c r="FM168" s="90"/>
      <c r="FS168" s="90"/>
      <c r="FT168" s="90"/>
      <c r="FU168" s="90"/>
      <c r="FV168" s="84"/>
      <c r="FW168" s="84"/>
      <c r="FX168" s="84"/>
      <c r="FY168" s="90"/>
      <c r="FZ168" s="84"/>
      <c r="GA168" s="90"/>
      <c r="GB168" s="90"/>
      <c r="GC168" s="90"/>
      <c r="GD168" s="304"/>
      <c r="GE168" s="305"/>
      <c r="GF168" s="90"/>
    </row>
    <row r="169" spans="147:188">
      <c r="EQ169" s="84"/>
      <c r="ER169" s="101"/>
      <c r="ES169" s="90"/>
      <c r="ET169" s="90"/>
      <c r="EU169" s="90"/>
      <c r="EV169" s="90"/>
      <c r="EW169" s="90"/>
      <c r="EX169" s="102"/>
      <c r="EY169" s="102"/>
      <c r="EZ169" s="92"/>
      <c r="FA169" s="90"/>
      <c r="FB169" s="90"/>
      <c r="FC169" s="90"/>
      <c r="FD169" s="90"/>
      <c r="FE169" s="90"/>
      <c r="FF169" s="102"/>
      <c r="FG169" s="102"/>
      <c r="FH169" s="103"/>
      <c r="FI169" s="103"/>
      <c r="FJ169" s="186"/>
      <c r="FK169" s="187"/>
      <c r="FL169" s="93"/>
      <c r="FM169" s="90"/>
      <c r="FS169" s="90"/>
      <c r="FT169" s="90"/>
      <c r="FU169" s="90"/>
      <c r="FV169" s="84"/>
      <c r="FW169" s="84"/>
      <c r="FX169" s="84"/>
      <c r="FY169" s="90"/>
      <c r="FZ169" s="84"/>
      <c r="GA169" s="90"/>
      <c r="GB169" s="90"/>
      <c r="GC169" s="90"/>
      <c r="GD169" s="304"/>
      <c r="GE169" s="305"/>
      <c r="GF169" s="90"/>
    </row>
    <row r="170" spans="147:188">
      <c r="EQ170" s="84"/>
      <c r="ER170" s="101"/>
      <c r="ES170" s="90"/>
      <c r="ET170" s="90"/>
      <c r="EU170" s="90"/>
      <c r="EV170" s="90"/>
      <c r="EW170" s="90"/>
      <c r="EX170" s="102"/>
      <c r="EY170" s="102"/>
      <c r="EZ170" s="92"/>
      <c r="FA170" s="90"/>
      <c r="FB170" s="90"/>
      <c r="FC170" s="90"/>
      <c r="FD170" s="90"/>
      <c r="FE170" s="90"/>
      <c r="FF170" s="102"/>
      <c r="FG170" s="102"/>
      <c r="FH170" s="103"/>
      <c r="FI170" s="103"/>
      <c r="FJ170" s="186"/>
      <c r="FK170" s="187"/>
      <c r="FL170" s="93"/>
      <c r="FM170" s="90"/>
      <c r="FS170" s="90"/>
      <c r="FT170" s="90"/>
      <c r="FU170" s="90"/>
      <c r="FV170" s="84"/>
      <c r="FW170" s="84"/>
      <c r="FX170" s="84"/>
      <c r="FY170" s="90"/>
      <c r="FZ170" s="84"/>
      <c r="GA170" s="90"/>
      <c r="GB170" s="90"/>
      <c r="GC170" s="90"/>
      <c r="GD170" s="304"/>
      <c r="GE170" s="305"/>
      <c r="GF170" s="90"/>
    </row>
    <row r="171" spans="147:188">
      <c r="EQ171" s="84"/>
      <c r="ER171" s="101"/>
      <c r="ES171" s="90"/>
      <c r="ET171" s="90"/>
      <c r="EU171" s="90"/>
      <c r="EV171" s="90"/>
      <c r="EW171" s="90"/>
      <c r="EX171" s="102"/>
      <c r="EY171" s="102"/>
      <c r="EZ171" s="92"/>
      <c r="FA171" s="90"/>
      <c r="FB171" s="90"/>
      <c r="FC171" s="90"/>
      <c r="FD171" s="90"/>
      <c r="FE171" s="90"/>
      <c r="FF171" s="102"/>
      <c r="FG171" s="102"/>
      <c r="FH171" s="103"/>
      <c r="FI171" s="103"/>
      <c r="FJ171" s="186"/>
      <c r="FK171" s="187"/>
      <c r="FL171" s="93"/>
      <c r="FM171" s="90"/>
      <c r="FS171" s="90"/>
      <c r="FT171" s="90"/>
      <c r="FU171" s="90"/>
      <c r="FV171" s="84"/>
      <c r="FW171" s="84"/>
      <c r="FX171" s="84"/>
      <c r="FY171" s="90"/>
      <c r="FZ171" s="84"/>
      <c r="GA171" s="90"/>
      <c r="GB171" s="90"/>
      <c r="GC171" s="90"/>
      <c r="GD171" s="304"/>
      <c r="GE171" s="305"/>
      <c r="GF171" s="90"/>
    </row>
    <row r="172" spans="147:188">
      <c r="EQ172" s="84"/>
      <c r="ER172" s="101"/>
      <c r="ES172" s="90"/>
      <c r="ET172" s="90"/>
      <c r="EU172" s="90"/>
      <c r="EV172" s="90"/>
      <c r="EW172" s="90"/>
      <c r="EX172" s="102"/>
      <c r="EY172" s="102"/>
      <c r="EZ172" s="92"/>
      <c r="FA172" s="90"/>
      <c r="FB172" s="90"/>
      <c r="FC172" s="90"/>
      <c r="FD172" s="90"/>
      <c r="FE172" s="90"/>
      <c r="FF172" s="102"/>
      <c r="FG172" s="102"/>
      <c r="FH172" s="103"/>
      <c r="FI172" s="103"/>
      <c r="FJ172" s="186"/>
      <c r="FK172" s="187"/>
      <c r="FL172" s="93"/>
      <c r="FM172" s="90"/>
      <c r="FS172" s="90"/>
      <c r="FT172" s="90"/>
      <c r="FU172" s="90"/>
      <c r="FV172" s="84"/>
      <c r="FW172" s="84"/>
      <c r="FX172" s="84"/>
      <c r="FY172" s="90"/>
      <c r="FZ172" s="84"/>
      <c r="GA172" s="90"/>
      <c r="GB172" s="90"/>
      <c r="GC172" s="90"/>
      <c r="GD172" s="304"/>
      <c r="GE172" s="305"/>
      <c r="GF172" s="90"/>
    </row>
    <row r="173" spans="147:188">
      <c r="EQ173" s="84"/>
      <c r="ER173" s="101"/>
      <c r="ES173" s="90"/>
      <c r="ET173" s="90"/>
      <c r="EU173" s="90"/>
      <c r="EV173" s="90"/>
      <c r="EW173" s="90"/>
      <c r="EX173" s="102"/>
      <c r="EY173" s="102"/>
      <c r="EZ173" s="92"/>
      <c r="FA173" s="90"/>
      <c r="FB173" s="90"/>
      <c r="FC173" s="90"/>
      <c r="FD173" s="90"/>
      <c r="FE173" s="90"/>
      <c r="FF173" s="102"/>
      <c r="FG173" s="102"/>
      <c r="FH173" s="103"/>
      <c r="FI173" s="103"/>
      <c r="FJ173" s="186"/>
      <c r="FK173" s="187"/>
      <c r="FL173" s="93"/>
      <c r="FM173" s="90"/>
      <c r="FS173" s="90"/>
      <c r="FT173" s="90"/>
      <c r="FU173" s="90"/>
      <c r="FV173" s="84"/>
      <c r="FW173" s="84"/>
      <c r="FX173" s="84"/>
      <c r="FY173" s="90"/>
      <c r="FZ173" s="84"/>
      <c r="GA173" s="90"/>
      <c r="GB173" s="90"/>
      <c r="GC173" s="90"/>
      <c r="GD173" s="304"/>
      <c r="GE173" s="305"/>
      <c r="GF173" s="90"/>
    </row>
    <row r="174" spans="147:188">
      <c r="EQ174" s="84"/>
      <c r="ER174" s="101"/>
      <c r="ES174" s="90"/>
      <c r="ET174" s="90"/>
      <c r="EU174" s="90"/>
      <c r="EV174" s="90"/>
      <c r="EW174" s="90"/>
      <c r="EX174" s="102"/>
      <c r="EY174" s="102"/>
      <c r="EZ174" s="92"/>
      <c r="FA174" s="90"/>
      <c r="FB174" s="90"/>
      <c r="FC174" s="90"/>
      <c r="FD174" s="90"/>
      <c r="FE174" s="90"/>
      <c r="FF174" s="102"/>
      <c r="FG174" s="102"/>
      <c r="FH174" s="103"/>
      <c r="FI174" s="103"/>
      <c r="FJ174" s="186"/>
      <c r="FK174" s="187"/>
      <c r="FL174" s="93"/>
      <c r="FM174" s="90"/>
      <c r="FS174" s="90"/>
      <c r="FT174" s="90"/>
      <c r="FU174" s="90"/>
      <c r="FV174" s="84"/>
      <c r="FW174" s="84"/>
      <c r="FX174" s="84"/>
      <c r="FY174" s="90"/>
      <c r="FZ174" s="84"/>
      <c r="GA174" s="90"/>
      <c r="GB174" s="90"/>
      <c r="GC174" s="90"/>
      <c r="GD174" s="304"/>
      <c r="GE174" s="305"/>
      <c r="GF174" s="90"/>
    </row>
    <row r="175" spans="147:188">
      <c r="EQ175" s="84"/>
      <c r="ER175" s="101"/>
      <c r="ES175" s="90"/>
      <c r="ET175" s="90"/>
      <c r="EU175" s="90"/>
      <c r="EV175" s="90"/>
      <c r="EW175" s="90"/>
      <c r="EX175" s="102"/>
      <c r="EY175" s="102"/>
      <c r="EZ175" s="92"/>
      <c r="FA175" s="90"/>
      <c r="FB175" s="90"/>
      <c r="FC175" s="90"/>
      <c r="FD175" s="90"/>
      <c r="FE175" s="90"/>
      <c r="FF175" s="102"/>
      <c r="FG175" s="102"/>
      <c r="FH175" s="103"/>
      <c r="FI175" s="103"/>
      <c r="FJ175" s="186"/>
      <c r="FK175" s="187"/>
      <c r="FL175" s="93"/>
      <c r="FM175" s="90"/>
      <c r="FS175" s="90"/>
      <c r="FT175" s="90"/>
      <c r="FU175" s="90"/>
      <c r="FV175" s="84"/>
      <c r="FW175" s="84"/>
      <c r="FX175" s="84"/>
      <c r="FY175" s="90"/>
      <c r="FZ175" s="84"/>
      <c r="GA175" s="90"/>
      <c r="GB175" s="90"/>
      <c r="GC175" s="90"/>
      <c r="GD175" s="304"/>
      <c r="GE175" s="305"/>
      <c r="GF175" s="90"/>
    </row>
    <row r="176" spans="147:188">
      <c r="EQ176" s="84"/>
      <c r="ER176" s="101"/>
      <c r="ES176" s="90"/>
      <c r="ET176" s="90"/>
      <c r="EU176" s="90"/>
      <c r="EV176" s="90"/>
      <c r="EW176" s="90"/>
      <c r="EX176" s="102"/>
      <c r="EY176" s="102"/>
      <c r="EZ176" s="92"/>
      <c r="FA176" s="90"/>
      <c r="FB176" s="90"/>
      <c r="FC176" s="90"/>
      <c r="FD176" s="90"/>
      <c r="FE176" s="90"/>
      <c r="FF176" s="102"/>
      <c r="FG176" s="102"/>
      <c r="FH176" s="103"/>
      <c r="FI176" s="103"/>
      <c r="FJ176" s="186"/>
      <c r="FK176" s="187"/>
      <c r="FL176" s="93"/>
      <c r="FM176" s="90"/>
      <c r="FS176" s="90"/>
      <c r="FT176" s="90"/>
      <c r="FU176" s="90"/>
      <c r="FV176" s="84"/>
      <c r="FW176" s="84"/>
      <c r="FX176" s="84"/>
      <c r="FY176" s="90"/>
      <c r="FZ176" s="84"/>
      <c r="GA176" s="90"/>
      <c r="GB176" s="90"/>
      <c r="GC176" s="90"/>
      <c r="GD176" s="304"/>
      <c r="GE176" s="305"/>
      <c r="GF176" s="90"/>
    </row>
    <row r="177" spans="147:188">
      <c r="EQ177" s="84"/>
      <c r="ER177" s="101"/>
      <c r="ES177" s="90"/>
      <c r="ET177" s="90"/>
      <c r="EU177" s="90"/>
      <c r="EV177" s="90"/>
      <c r="EW177" s="90"/>
      <c r="EX177" s="102"/>
      <c r="EY177" s="102"/>
      <c r="EZ177" s="92"/>
      <c r="FA177" s="90"/>
      <c r="FB177" s="90"/>
      <c r="FC177" s="90"/>
      <c r="FD177" s="90"/>
      <c r="FE177" s="90"/>
      <c r="FF177" s="102"/>
      <c r="FG177" s="102"/>
      <c r="FH177" s="103"/>
      <c r="FI177" s="103"/>
      <c r="FJ177" s="186"/>
      <c r="FK177" s="187"/>
      <c r="FL177" s="93"/>
      <c r="FM177" s="90"/>
      <c r="FS177" s="90"/>
      <c r="FT177" s="90"/>
      <c r="FU177" s="90"/>
      <c r="FV177" s="84"/>
      <c r="FW177" s="84"/>
      <c r="FX177" s="84"/>
      <c r="FY177" s="90"/>
      <c r="FZ177" s="84"/>
      <c r="GA177" s="90"/>
      <c r="GB177" s="90"/>
      <c r="GC177" s="90"/>
      <c r="GD177" s="304"/>
      <c r="GE177" s="305"/>
      <c r="GF177" s="90"/>
    </row>
    <row r="178" spans="147:188">
      <c r="EQ178" s="84"/>
      <c r="ER178" s="101"/>
      <c r="ES178" s="90"/>
      <c r="ET178" s="90"/>
      <c r="EU178" s="90"/>
      <c r="EV178" s="90"/>
      <c r="EW178" s="90"/>
      <c r="EX178" s="102"/>
      <c r="EY178" s="102"/>
      <c r="EZ178" s="92"/>
      <c r="FA178" s="90"/>
      <c r="FB178" s="90"/>
      <c r="FC178" s="90"/>
      <c r="FD178" s="90"/>
      <c r="FE178" s="90"/>
      <c r="FF178" s="102"/>
      <c r="FG178" s="102"/>
      <c r="FH178" s="103"/>
      <c r="FI178" s="103"/>
      <c r="FJ178" s="186"/>
      <c r="FK178" s="187"/>
      <c r="FL178" s="93"/>
      <c r="FM178" s="90"/>
      <c r="FS178" s="90"/>
      <c r="FT178" s="90"/>
      <c r="FU178" s="90"/>
      <c r="FV178" s="84"/>
      <c r="FW178" s="84"/>
      <c r="FX178" s="84"/>
      <c r="FY178" s="90"/>
      <c r="FZ178" s="84"/>
      <c r="GA178" s="90"/>
      <c r="GB178" s="90"/>
      <c r="GC178" s="90"/>
      <c r="GD178" s="304"/>
      <c r="GE178" s="305"/>
      <c r="GF178" s="90"/>
    </row>
    <row r="179" spans="147:188">
      <c r="EQ179" s="84"/>
      <c r="ER179" s="101"/>
      <c r="ES179" s="90"/>
      <c r="ET179" s="90"/>
      <c r="EU179" s="90"/>
      <c r="EV179" s="90"/>
      <c r="EW179" s="90"/>
      <c r="EX179" s="102"/>
      <c r="EY179" s="102"/>
      <c r="EZ179" s="92"/>
      <c r="FA179" s="90"/>
      <c r="FB179" s="90"/>
      <c r="FC179" s="90"/>
      <c r="FD179" s="90"/>
      <c r="FE179" s="90"/>
      <c r="FF179" s="102"/>
      <c r="FG179" s="102"/>
      <c r="FH179" s="103"/>
      <c r="FI179" s="103"/>
      <c r="FJ179" s="186"/>
      <c r="FK179" s="187"/>
      <c r="FL179" s="93"/>
      <c r="FM179" s="90"/>
      <c r="FS179" s="90"/>
      <c r="FT179" s="90"/>
      <c r="FU179" s="90"/>
      <c r="FV179" s="84"/>
      <c r="FW179" s="84"/>
      <c r="FX179" s="84"/>
      <c r="FY179" s="90"/>
      <c r="FZ179" s="84"/>
      <c r="GA179" s="90"/>
      <c r="GB179" s="90"/>
      <c r="GC179" s="90"/>
      <c r="GD179" s="304"/>
      <c r="GE179" s="305"/>
      <c r="GF179" s="90"/>
    </row>
    <row r="180" spans="147:188">
      <c r="EQ180" s="84"/>
      <c r="ER180" s="101"/>
      <c r="ES180" s="90"/>
      <c r="ET180" s="90"/>
      <c r="EU180" s="90"/>
      <c r="EV180" s="90"/>
      <c r="EW180" s="90"/>
      <c r="EX180" s="102"/>
      <c r="EY180" s="102"/>
      <c r="EZ180" s="92"/>
      <c r="FA180" s="90"/>
      <c r="FB180" s="90"/>
      <c r="FC180" s="90"/>
      <c r="FD180" s="90"/>
      <c r="FE180" s="90"/>
      <c r="FF180" s="102"/>
      <c r="FG180" s="102"/>
      <c r="FH180" s="103"/>
      <c r="FI180" s="103"/>
      <c r="FJ180" s="186"/>
      <c r="FK180" s="187"/>
      <c r="FL180" s="93"/>
      <c r="FM180" s="90"/>
      <c r="FS180" s="90"/>
      <c r="FT180" s="90"/>
      <c r="FU180" s="90"/>
      <c r="FV180" s="84"/>
      <c r="FW180" s="84"/>
      <c r="FX180" s="84"/>
      <c r="FY180" s="90"/>
      <c r="FZ180" s="84"/>
      <c r="GA180" s="90"/>
      <c r="GB180" s="90"/>
      <c r="GC180" s="90"/>
      <c r="GD180" s="304"/>
      <c r="GE180" s="305"/>
      <c r="GF180" s="90"/>
    </row>
    <row r="181" spans="147:188">
      <c r="EQ181" s="84"/>
      <c r="ER181" s="101"/>
      <c r="ES181" s="90"/>
      <c r="ET181" s="90"/>
      <c r="EU181" s="90"/>
      <c r="EV181" s="90"/>
      <c r="EW181" s="90"/>
      <c r="EX181" s="102"/>
      <c r="EY181" s="102"/>
      <c r="EZ181" s="92"/>
      <c r="FA181" s="90"/>
      <c r="FB181" s="90"/>
      <c r="FC181" s="90"/>
      <c r="FD181" s="90"/>
      <c r="FE181" s="90"/>
      <c r="FF181" s="102"/>
      <c r="FG181" s="102"/>
      <c r="FH181" s="103"/>
      <c r="FI181" s="103"/>
      <c r="FJ181" s="186"/>
      <c r="FK181" s="187"/>
      <c r="FL181" s="93"/>
      <c r="FM181" s="90"/>
      <c r="FS181" s="90"/>
      <c r="FT181" s="90"/>
      <c r="FU181" s="90"/>
      <c r="FV181" s="84"/>
      <c r="FW181" s="84"/>
      <c r="FX181" s="84"/>
      <c r="FY181" s="90"/>
      <c r="FZ181" s="84"/>
      <c r="GA181" s="90"/>
      <c r="GB181" s="90"/>
      <c r="GC181" s="90"/>
      <c r="GD181" s="304"/>
      <c r="GE181" s="305"/>
      <c r="GF181" s="90"/>
    </row>
    <row r="182" spans="147:188">
      <c r="EQ182" s="84"/>
      <c r="ER182" s="101"/>
      <c r="ES182" s="90"/>
      <c r="ET182" s="90"/>
      <c r="EU182" s="90"/>
      <c r="EV182" s="90"/>
      <c r="EW182" s="90"/>
      <c r="EX182" s="102"/>
      <c r="EY182" s="102"/>
      <c r="EZ182" s="92"/>
      <c r="FA182" s="90"/>
      <c r="FB182" s="90"/>
      <c r="FC182" s="90"/>
      <c r="FD182" s="90"/>
      <c r="FE182" s="90"/>
      <c r="FF182" s="102"/>
      <c r="FG182" s="102"/>
      <c r="FH182" s="103"/>
      <c r="FI182" s="103"/>
      <c r="FJ182" s="186"/>
      <c r="FK182" s="187"/>
      <c r="FL182" s="93"/>
      <c r="FM182" s="90"/>
      <c r="FS182" s="90"/>
      <c r="FT182" s="90"/>
      <c r="FU182" s="90"/>
      <c r="FV182" s="84"/>
      <c r="FW182" s="84"/>
      <c r="FX182" s="84"/>
      <c r="FY182" s="90"/>
      <c r="FZ182" s="84"/>
      <c r="GA182" s="90"/>
      <c r="GB182" s="90"/>
      <c r="GC182" s="90"/>
      <c r="GD182" s="304"/>
      <c r="GE182" s="305"/>
      <c r="GF182" s="90"/>
    </row>
    <row r="183" spans="147:188">
      <c r="EQ183" s="84"/>
      <c r="ER183" s="101"/>
      <c r="ES183" s="90"/>
      <c r="ET183" s="90"/>
      <c r="EU183" s="90"/>
      <c r="EV183" s="90"/>
      <c r="EW183" s="90"/>
      <c r="EX183" s="102"/>
      <c r="EY183" s="102"/>
      <c r="EZ183" s="92"/>
      <c r="FA183" s="90"/>
      <c r="FB183" s="90"/>
      <c r="FC183" s="90"/>
      <c r="FD183" s="90"/>
      <c r="FE183" s="90"/>
      <c r="FF183" s="102"/>
      <c r="FG183" s="102"/>
      <c r="FH183" s="103"/>
      <c r="FI183" s="103"/>
      <c r="FJ183" s="186"/>
      <c r="FK183" s="187"/>
      <c r="FL183" s="93"/>
      <c r="FM183" s="90"/>
      <c r="FS183" s="90"/>
      <c r="FT183" s="90"/>
      <c r="FU183" s="90"/>
      <c r="FV183" s="84"/>
      <c r="FW183" s="84"/>
      <c r="FX183" s="84"/>
      <c r="FY183" s="90"/>
      <c r="FZ183" s="84"/>
      <c r="GA183" s="90"/>
      <c r="GB183" s="90"/>
      <c r="GC183" s="90"/>
      <c r="GD183" s="304"/>
      <c r="GE183" s="305"/>
      <c r="GF183" s="90"/>
    </row>
    <row r="184" spans="147:188">
      <c r="EQ184" s="84"/>
      <c r="ER184" s="101"/>
      <c r="ES184" s="90"/>
      <c r="ET184" s="90"/>
      <c r="EU184" s="90"/>
      <c r="EV184" s="90"/>
      <c r="EW184" s="90"/>
      <c r="EX184" s="102"/>
      <c r="EY184" s="102"/>
      <c r="EZ184" s="92"/>
      <c r="FA184" s="90"/>
      <c r="FB184" s="90"/>
      <c r="FC184" s="90"/>
      <c r="FD184" s="90"/>
      <c r="FE184" s="90"/>
      <c r="FF184" s="102"/>
      <c r="FG184" s="102"/>
      <c r="FH184" s="103"/>
      <c r="FI184" s="103"/>
      <c r="FJ184" s="186"/>
      <c r="FK184" s="187"/>
      <c r="FL184" s="93"/>
      <c r="FM184" s="90"/>
      <c r="FS184" s="90"/>
      <c r="FT184" s="90"/>
      <c r="FU184" s="90"/>
      <c r="FV184" s="84"/>
      <c r="FW184" s="84"/>
      <c r="FX184" s="84"/>
      <c r="FY184" s="90"/>
      <c r="FZ184" s="84"/>
      <c r="GA184" s="90"/>
      <c r="GB184" s="90"/>
      <c r="GC184" s="90"/>
      <c r="GD184" s="304"/>
      <c r="GE184" s="305"/>
      <c r="GF184" s="90"/>
    </row>
    <row r="185" spans="147:188">
      <c r="EQ185" s="84"/>
      <c r="ER185" s="101"/>
      <c r="ES185" s="90"/>
      <c r="ET185" s="90"/>
      <c r="EU185" s="90"/>
      <c r="EV185" s="90"/>
      <c r="EW185" s="90"/>
      <c r="EX185" s="102"/>
      <c r="EY185" s="102"/>
      <c r="EZ185" s="92"/>
      <c r="FA185" s="90"/>
      <c r="FB185" s="90"/>
      <c r="FC185" s="90"/>
      <c r="FD185" s="90"/>
      <c r="FE185" s="90"/>
      <c r="FF185" s="102"/>
      <c r="FG185" s="102"/>
      <c r="FH185" s="103"/>
      <c r="FI185" s="103"/>
      <c r="FJ185" s="186"/>
      <c r="FK185" s="187"/>
      <c r="FL185" s="93"/>
      <c r="FM185" s="90"/>
      <c r="FS185" s="90"/>
      <c r="FT185" s="90"/>
      <c r="FU185" s="90"/>
      <c r="FV185" s="84"/>
      <c r="FW185" s="84"/>
      <c r="FX185" s="84"/>
      <c r="FY185" s="90"/>
      <c r="FZ185" s="84"/>
      <c r="GA185" s="90"/>
      <c r="GB185" s="90"/>
      <c r="GC185" s="90"/>
      <c r="GD185" s="304"/>
      <c r="GE185" s="305"/>
      <c r="GF185" s="90"/>
    </row>
    <row r="186" spans="147:188">
      <c r="EQ186" s="84"/>
      <c r="ER186" s="101"/>
      <c r="ES186" s="90"/>
      <c r="ET186" s="90"/>
      <c r="EU186" s="90"/>
      <c r="EV186" s="90"/>
      <c r="EW186" s="90"/>
      <c r="EX186" s="102"/>
      <c r="EY186" s="102"/>
      <c r="EZ186" s="92"/>
      <c r="FA186" s="90"/>
      <c r="FB186" s="90"/>
      <c r="FC186" s="90"/>
      <c r="FD186" s="90"/>
      <c r="FE186" s="90"/>
      <c r="FF186" s="102"/>
      <c r="FG186" s="102"/>
      <c r="FH186" s="103"/>
      <c r="FI186" s="103"/>
      <c r="FJ186" s="186"/>
      <c r="FK186" s="187"/>
      <c r="FL186" s="93"/>
      <c r="FM186" s="90"/>
      <c r="FS186" s="90"/>
      <c r="FT186" s="90"/>
      <c r="FU186" s="90"/>
      <c r="FV186" s="84"/>
      <c r="FW186" s="84"/>
      <c r="FX186" s="84"/>
      <c r="FY186" s="90"/>
      <c r="FZ186" s="84"/>
      <c r="GA186" s="90"/>
      <c r="GB186" s="90"/>
      <c r="GC186" s="90"/>
      <c r="GD186" s="304"/>
      <c r="GE186" s="305"/>
      <c r="GF186" s="90"/>
    </row>
    <row r="187" spans="147:188">
      <c r="EQ187" s="84"/>
      <c r="ER187" s="101"/>
      <c r="ES187" s="90"/>
      <c r="ET187" s="90"/>
      <c r="EU187" s="90"/>
      <c r="EV187" s="90"/>
      <c r="EW187" s="90"/>
      <c r="EX187" s="102"/>
      <c r="EY187" s="102"/>
      <c r="EZ187" s="92"/>
      <c r="FA187" s="90"/>
      <c r="FB187" s="90"/>
      <c r="FC187" s="90"/>
      <c r="FD187" s="90"/>
      <c r="FE187" s="90"/>
      <c r="FF187" s="102"/>
      <c r="FG187" s="102"/>
      <c r="FH187" s="103"/>
      <c r="FI187" s="103"/>
      <c r="FJ187" s="186"/>
      <c r="FK187" s="187"/>
      <c r="FL187" s="93"/>
      <c r="FM187" s="90"/>
      <c r="FS187" s="90"/>
      <c r="FT187" s="90"/>
      <c r="FU187" s="90"/>
      <c r="FV187" s="84"/>
      <c r="FW187" s="84"/>
      <c r="FX187" s="84"/>
      <c r="FY187" s="90"/>
      <c r="FZ187" s="84"/>
      <c r="GA187" s="90"/>
      <c r="GB187" s="90"/>
      <c r="GC187" s="90"/>
      <c r="GD187" s="304"/>
      <c r="GE187" s="305"/>
      <c r="GF187" s="90"/>
    </row>
    <row r="188" spans="147:188">
      <c r="EQ188" s="84"/>
      <c r="ER188" s="101"/>
      <c r="ES188" s="90"/>
      <c r="ET188" s="90"/>
      <c r="EU188" s="90"/>
      <c r="EV188" s="90"/>
      <c r="EW188" s="90"/>
      <c r="EX188" s="102"/>
      <c r="EY188" s="102"/>
      <c r="EZ188" s="92"/>
      <c r="FA188" s="90"/>
      <c r="FB188" s="90"/>
      <c r="FC188" s="90"/>
      <c r="FD188" s="90"/>
      <c r="FE188" s="90"/>
      <c r="FF188" s="102"/>
      <c r="FG188" s="102"/>
      <c r="FH188" s="103"/>
      <c r="FI188" s="103"/>
      <c r="FJ188" s="186"/>
      <c r="FK188" s="187"/>
      <c r="FL188" s="93"/>
      <c r="FM188" s="90"/>
      <c r="FS188" s="90"/>
      <c r="FT188" s="90"/>
      <c r="FU188" s="90"/>
      <c r="FV188" s="84"/>
      <c r="FW188" s="84"/>
      <c r="FX188" s="84"/>
      <c r="FY188" s="90"/>
      <c r="FZ188" s="84"/>
      <c r="GA188" s="90"/>
      <c r="GB188" s="90"/>
      <c r="GC188" s="90"/>
      <c r="GD188" s="304"/>
      <c r="GE188" s="305"/>
      <c r="GF188" s="90"/>
    </row>
    <row r="189" spans="147:188">
      <c r="EQ189" s="84"/>
      <c r="ER189" s="101"/>
      <c r="ES189" s="90"/>
      <c r="ET189" s="90"/>
      <c r="EU189" s="90"/>
      <c r="EV189" s="90"/>
      <c r="EW189" s="90"/>
      <c r="EX189" s="102"/>
      <c r="EY189" s="102"/>
      <c r="EZ189" s="92"/>
      <c r="FA189" s="90"/>
      <c r="FB189" s="90"/>
      <c r="FC189" s="90"/>
      <c r="FD189" s="90"/>
      <c r="FE189" s="90"/>
      <c r="FF189" s="102"/>
      <c r="FG189" s="102"/>
      <c r="FH189" s="103"/>
      <c r="FI189" s="103"/>
      <c r="FJ189" s="186"/>
      <c r="FK189" s="187"/>
      <c r="FL189" s="93"/>
      <c r="FM189" s="90"/>
      <c r="FS189" s="90"/>
      <c r="FT189" s="90"/>
      <c r="FU189" s="90"/>
      <c r="FV189" s="84"/>
      <c r="FW189" s="84"/>
      <c r="FX189" s="84"/>
      <c r="FY189" s="90"/>
      <c r="FZ189" s="84"/>
      <c r="GA189" s="90"/>
      <c r="GB189" s="90"/>
      <c r="GC189" s="90"/>
      <c r="GD189" s="304"/>
      <c r="GE189" s="305"/>
      <c r="GF189" s="90"/>
    </row>
    <row r="190" spans="147:188">
      <c r="EQ190" s="84"/>
      <c r="ER190" s="101"/>
      <c r="ES190" s="90"/>
      <c r="ET190" s="90"/>
      <c r="EU190" s="90"/>
      <c r="EV190" s="90"/>
      <c r="EW190" s="90"/>
      <c r="EX190" s="102"/>
      <c r="EY190" s="102"/>
      <c r="EZ190" s="92"/>
      <c r="FA190" s="90"/>
      <c r="FB190" s="90"/>
      <c r="FC190" s="90"/>
      <c r="FD190" s="90"/>
      <c r="FE190" s="90"/>
      <c r="FF190" s="102"/>
      <c r="FG190" s="102"/>
      <c r="FH190" s="103"/>
      <c r="FI190" s="103"/>
      <c r="FJ190" s="186"/>
      <c r="FK190" s="187"/>
      <c r="FL190" s="93"/>
      <c r="FM190" s="90"/>
      <c r="FS190" s="90"/>
      <c r="FT190" s="90"/>
      <c r="FU190" s="90"/>
      <c r="FV190" s="84"/>
      <c r="FW190" s="84"/>
      <c r="FX190" s="84"/>
      <c r="FY190" s="90"/>
      <c r="FZ190" s="84"/>
      <c r="GA190" s="90"/>
      <c r="GB190" s="90"/>
      <c r="GC190" s="90"/>
      <c r="GD190" s="304"/>
      <c r="GE190" s="305"/>
      <c r="GF190" s="90"/>
    </row>
    <row r="191" spans="147:188">
      <c r="EQ191" s="84"/>
      <c r="ER191" s="101"/>
      <c r="ES191" s="90"/>
      <c r="ET191" s="90"/>
      <c r="EU191" s="90"/>
      <c r="EV191" s="90"/>
      <c r="EW191" s="90"/>
      <c r="EX191" s="102"/>
      <c r="EY191" s="102"/>
      <c r="EZ191" s="92"/>
      <c r="FA191" s="90"/>
      <c r="FB191" s="90"/>
      <c r="FC191" s="90"/>
      <c r="FD191" s="90"/>
      <c r="FE191" s="90"/>
      <c r="FF191" s="102"/>
      <c r="FG191" s="102"/>
      <c r="FH191" s="103"/>
      <c r="FI191" s="103"/>
      <c r="FJ191" s="186"/>
      <c r="FK191" s="187"/>
      <c r="FL191" s="93"/>
      <c r="FM191" s="90"/>
      <c r="FS191" s="90"/>
      <c r="FT191" s="90"/>
      <c r="FU191" s="90"/>
      <c r="FV191" s="84"/>
      <c r="FW191" s="84"/>
      <c r="FX191" s="84"/>
      <c r="FY191" s="90"/>
      <c r="FZ191" s="84"/>
      <c r="GA191" s="90"/>
      <c r="GB191" s="90"/>
      <c r="GC191" s="90"/>
      <c r="GD191" s="304"/>
      <c r="GE191" s="305"/>
      <c r="GF191" s="90"/>
    </row>
    <row r="192" spans="147:188">
      <c r="EQ192" s="84"/>
      <c r="ER192" s="101"/>
      <c r="ES192" s="90"/>
      <c r="ET192" s="90"/>
      <c r="EU192" s="90"/>
      <c r="EV192" s="90"/>
      <c r="EW192" s="90"/>
      <c r="EX192" s="102"/>
      <c r="EY192" s="102"/>
      <c r="EZ192" s="92"/>
      <c r="FA192" s="90"/>
      <c r="FB192" s="90"/>
      <c r="FC192" s="90"/>
      <c r="FD192" s="90"/>
      <c r="FE192" s="90"/>
      <c r="FF192" s="102"/>
      <c r="FG192" s="102"/>
      <c r="FH192" s="103"/>
      <c r="FI192" s="103"/>
      <c r="FJ192" s="186"/>
      <c r="FK192" s="187"/>
      <c r="FL192" s="93"/>
      <c r="FM192" s="90"/>
      <c r="FS192" s="90"/>
      <c r="FT192" s="90"/>
      <c r="FU192" s="90"/>
      <c r="FV192" s="84"/>
      <c r="FW192" s="84"/>
      <c r="FX192" s="84"/>
      <c r="FY192" s="90"/>
      <c r="FZ192" s="84"/>
      <c r="GA192" s="90"/>
      <c r="GB192" s="90"/>
      <c r="GC192" s="90"/>
      <c r="GD192" s="304"/>
      <c r="GE192" s="305"/>
      <c r="GF192" s="90"/>
    </row>
    <row r="193" spans="147:188">
      <c r="EQ193" s="84"/>
      <c r="ER193" s="101"/>
      <c r="ES193" s="90"/>
      <c r="ET193" s="90"/>
      <c r="EU193" s="90"/>
      <c r="EV193" s="90"/>
      <c r="EW193" s="90"/>
      <c r="EX193" s="102"/>
      <c r="EY193" s="102"/>
      <c r="EZ193" s="92"/>
      <c r="FA193" s="90"/>
      <c r="FB193" s="90"/>
      <c r="FC193" s="90"/>
      <c r="FD193" s="90"/>
      <c r="FE193" s="90"/>
      <c r="FF193" s="102"/>
      <c r="FG193" s="102"/>
      <c r="FH193" s="103"/>
      <c r="FI193" s="103"/>
      <c r="FJ193" s="186"/>
      <c r="FK193" s="187"/>
      <c r="FL193" s="93"/>
      <c r="FM193" s="90"/>
      <c r="FS193" s="90"/>
      <c r="FT193" s="90"/>
      <c r="FU193" s="90"/>
      <c r="FV193" s="84"/>
      <c r="FW193" s="84"/>
      <c r="FX193" s="84"/>
      <c r="FY193" s="90"/>
      <c r="FZ193" s="84"/>
      <c r="GA193" s="90"/>
      <c r="GB193" s="90"/>
      <c r="GC193" s="90"/>
      <c r="GD193" s="304"/>
      <c r="GE193" s="305"/>
      <c r="GF193" s="90"/>
    </row>
    <row r="194" spans="147:188">
      <c r="EQ194" s="84"/>
      <c r="ER194" s="101"/>
      <c r="ES194" s="90"/>
      <c r="ET194" s="90"/>
      <c r="EU194" s="90"/>
      <c r="EV194" s="90"/>
      <c r="EW194" s="90"/>
      <c r="EX194" s="102"/>
      <c r="EY194" s="102"/>
      <c r="EZ194" s="92"/>
      <c r="FA194" s="90"/>
      <c r="FB194" s="90"/>
      <c r="FC194" s="90"/>
      <c r="FD194" s="90"/>
      <c r="FE194" s="90"/>
      <c r="FF194" s="102"/>
      <c r="FG194" s="102"/>
      <c r="FH194" s="103"/>
      <c r="FI194" s="103"/>
      <c r="FJ194" s="186"/>
      <c r="FK194" s="187"/>
      <c r="FL194" s="93"/>
      <c r="FM194" s="90"/>
      <c r="FS194" s="90"/>
      <c r="FT194" s="90"/>
      <c r="FU194" s="90"/>
      <c r="FV194" s="84"/>
      <c r="FW194" s="84"/>
      <c r="FX194" s="84"/>
      <c r="FY194" s="90"/>
      <c r="FZ194" s="84"/>
      <c r="GA194" s="90"/>
      <c r="GB194" s="90"/>
      <c r="GC194" s="90"/>
      <c r="GD194" s="304"/>
      <c r="GE194" s="305"/>
      <c r="GF194" s="90"/>
    </row>
    <row r="195" spans="147:188">
      <c r="EQ195" s="84"/>
      <c r="ER195" s="101"/>
      <c r="ES195" s="90"/>
      <c r="ET195" s="90"/>
      <c r="EU195" s="90"/>
      <c r="EV195" s="90"/>
      <c r="EW195" s="90"/>
      <c r="EX195" s="102"/>
      <c r="EY195" s="102"/>
      <c r="EZ195" s="92"/>
      <c r="FA195" s="90"/>
      <c r="FB195" s="90"/>
      <c r="FC195" s="90"/>
      <c r="FD195" s="90"/>
      <c r="FE195" s="90"/>
      <c r="FF195" s="102"/>
      <c r="FG195" s="102"/>
      <c r="FH195" s="103"/>
      <c r="FI195" s="103"/>
      <c r="FJ195" s="186"/>
      <c r="FK195" s="187"/>
      <c r="FL195" s="93"/>
      <c r="FM195" s="90"/>
      <c r="FS195" s="90"/>
      <c r="FT195" s="90"/>
      <c r="FU195" s="90"/>
      <c r="FV195" s="84"/>
      <c r="FW195" s="84"/>
      <c r="FX195" s="84"/>
      <c r="FY195" s="90"/>
      <c r="FZ195" s="84"/>
      <c r="GA195" s="90"/>
      <c r="GB195" s="90"/>
      <c r="GC195" s="90"/>
      <c r="GD195" s="304"/>
      <c r="GE195" s="305"/>
      <c r="GF195" s="90"/>
    </row>
    <row r="196" spans="147:188">
      <c r="EQ196" s="84"/>
      <c r="ER196" s="101"/>
      <c r="ES196" s="90"/>
      <c r="ET196" s="90"/>
      <c r="EU196" s="90"/>
      <c r="EV196" s="90"/>
      <c r="EW196" s="90"/>
      <c r="EX196" s="102"/>
      <c r="EY196" s="102"/>
      <c r="EZ196" s="92"/>
      <c r="FA196" s="90"/>
      <c r="FB196" s="90"/>
      <c r="FC196" s="90"/>
      <c r="FD196" s="90"/>
      <c r="FE196" s="90"/>
      <c r="FF196" s="102"/>
      <c r="FG196" s="102"/>
      <c r="FH196" s="103"/>
      <c r="FI196" s="103"/>
      <c r="FJ196" s="186"/>
      <c r="FK196" s="187"/>
      <c r="FL196" s="93"/>
      <c r="FM196" s="90"/>
      <c r="FS196" s="90"/>
      <c r="FT196" s="90"/>
      <c r="FU196" s="90"/>
      <c r="FV196" s="84"/>
      <c r="FW196" s="84"/>
      <c r="FX196" s="84"/>
      <c r="FY196" s="90"/>
      <c r="FZ196" s="84"/>
      <c r="GA196" s="90"/>
      <c r="GB196" s="90"/>
      <c r="GC196" s="90"/>
      <c r="GD196" s="304"/>
      <c r="GE196" s="305"/>
      <c r="GF196" s="90"/>
    </row>
    <row r="197" spans="147:188">
      <c r="EQ197" s="84"/>
      <c r="ER197" s="101"/>
      <c r="ES197" s="90"/>
      <c r="ET197" s="90"/>
      <c r="EU197" s="90"/>
      <c r="EV197" s="90"/>
      <c r="EW197" s="90"/>
      <c r="EX197" s="102"/>
      <c r="EY197" s="102"/>
      <c r="EZ197" s="92"/>
      <c r="FA197" s="90"/>
      <c r="FB197" s="90"/>
      <c r="FC197" s="90"/>
      <c r="FD197" s="90"/>
      <c r="FE197" s="90"/>
      <c r="FF197" s="102"/>
      <c r="FG197" s="102"/>
      <c r="FH197" s="103"/>
      <c r="FI197" s="103"/>
      <c r="FJ197" s="186"/>
      <c r="FK197" s="187"/>
      <c r="FL197" s="93"/>
      <c r="FM197" s="90"/>
      <c r="FS197" s="90"/>
      <c r="FT197" s="90"/>
      <c r="FU197" s="90"/>
      <c r="FV197" s="84"/>
      <c r="FW197" s="84"/>
      <c r="FX197" s="84"/>
      <c r="FY197" s="90"/>
      <c r="FZ197" s="84"/>
      <c r="GA197" s="90"/>
      <c r="GB197" s="90"/>
      <c r="GC197" s="90"/>
      <c r="GD197" s="304"/>
      <c r="GE197" s="305"/>
      <c r="GF197" s="90"/>
    </row>
    <row r="198" spans="147:188">
      <c r="EQ198" s="84"/>
      <c r="ER198" s="101"/>
      <c r="ES198" s="90"/>
      <c r="ET198" s="90"/>
      <c r="EU198" s="90"/>
      <c r="EV198" s="90"/>
      <c r="EW198" s="90"/>
      <c r="EX198" s="102"/>
      <c r="EY198" s="102"/>
      <c r="EZ198" s="92"/>
      <c r="FA198" s="90"/>
      <c r="FB198" s="90"/>
      <c r="FC198" s="90"/>
      <c r="FD198" s="90"/>
      <c r="FE198" s="90"/>
      <c r="FF198" s="102"/>
      <c r="FG198" s="102"/>
      <c r="FH198" s="103"/>
      <c r="FI198" s="103"/>
      <c r="FJ198" s="186"/>
      <c r="FK198" s="187"/>
      <c r="FL198" s="93"/>
      <c r="FM198" s="90"/>
      <c r="FS198" s="90"/>
      <c r="FT198" s="90"/>
      <c r="FU198" s="90"/>
      <c r="FV198" s="84"/>
      <c r="FW198" s="84"/>
      <c r="FX198" s="84"/>
      <c r="FY198" s="90"/>
      <c r="FZ198" s="84"/>
      <c r="GA198" s="90"/>
      <c r="GB198" s="90"/>
      <c r="GC198" s="90"/>
      <c r="GD198" s="304"/>
      <c r="GE198" s="305"/>
      <c r="GF198" s="90"/>
    </row>
    <row r="199" spans="147:188">
      <c r="EQ199" s="84"/>
      <c r="ER199" s="101"/>
      <c r="ES199" s="90"/>
      <c r="ET199" s="90"/>
      <c r="EU199" s="90"/>
      <c r="EV199" s="90"/>
      <c r="EW199" s="90"/>
      <c r="EX199" s="102"/>
      <c r="EY199" s="102"/>
      <c r="EZ199" s="92"/>
      <c r="FA199" s="90"/>
      <c r="FB199" s="90"/>
      <c r="FC199" s="90"/>
      <c r="FD199" s="90"/>
      <c r="FE199" s="90"/>
      <c r="FF199" s="102"/>
      <c r="FG199" s="102"/>
      <c r="FH199" s="103"/>
      <c r="FI199" s="103"/>
      <c r="FJ199" s="186"/>
      <c r="FK199" s="187"/>
      <c r="FL199" s="93"/>
      <c r="FM199" s="90"/>
      <c r="FS199" s="90"/>
      <c r="FT199" s="90"/>
      <c r="FU199" s="90"/>
      <c r="FV199" s="84"/>
      <c r="FW199" s="84"/>
      <c r="FX199" s="84"/>
      <c r="FY199" s="90"/>
      <c r="FZ199" s="84"/>
      <c r="GA199" s="90"/>
      <c r="GB199" s="90"/>
      <c r="GC199" s="90"/>
      <c r="GD199" s="304"/>
      <c r="GE199" s="305"/>
      <c r="GF199" s="90"/>
    </row>
    <row r="200" spans="147:188">
      <c r="EQ200" s="84"/>
      <c r="ER200" s="101"/>
      <c r="ES200" s="90"/>
      <c r="ET200" s="90"/>
      <c r="EU200" s="90"/>
      <c r="EV200" s="90"/>
      <c r="EW200" s="90"/>
      <c r="EX200" s="102"/>
      <c r="EY200" s="102"/>
      <c r="EZ200" s="92"/>
      <c r="FA200" s="90"/>
      <c r="FB200" s="90"/>
      <c r="FC200" s="90"/>
      <c r="FD200" s="90"/>
      <c r="FE200" s="90"/>
      <c r="FF200" s="102"/>
      <c r="FG200" s="102"/>
      <c r="FH200" s="103"/>
      <c r="FI200" s="103"/>
      <c r="FJ200" s="186"/>
      <c r="FK200" s="187"/>
      <c r="FL200" s="93"/>
      <c r="FM200" s="90"/>
      <c r="FS200" s="90"/>
      <c r="FT200" s="90"/>
      <c r="FU200" s="90"/>
      <c r="FV200" s="84"/>
      <c r="FW200" s="84"/>
      <c r="FX200" s="84"/>
      <c r="FY200" s="90"/>
      <c r="FZ200" s="84"/>
      <c r="GA200" s="90"/>
      <c r="GB200" s="90"/>
      <c r="GC200" s="90"/>
      <c r="GD200" s="304"/>
      <c r="GE200" s="305"/>
      <c r="GF200" s="90"/>
    </row>
    <row r="201" spans="147:188">
      <c r="EQ201" s="84"/>
      <c r="ER201" s="101"/>
      <c r="ES201" s="90"/>
      <c r="ET201" s="90"/>
      <c r="EU201" s="90"/>
      <c r="EV201" s="90"/>
      <c r="EW201" s="90"/>
      <c r="EX201" s="102"/>
      <c r="EY201" s="102"/>
      <c r="EZ201" s="92"/>
      <c r="FA201" s="90"/>
      <c r="FB201" s="90"/>
      <c r="FC201" s="90"/>
      <c r="FD201" s="90"/>
      <c r="FE201" s="90"/>
      <c r="FF201" s="102"/>
      <c r="FG201" s="102"/>
      <c r="FH201" s="103"/>
      <c r="FI201" s="103"/>
      <c r="FJ201" s="186"/>
      <c r="FK201" s="187"/>
      <c r="FL201" s="93"/>
      <c r="FM201" s="90"/>
      <c r="FS201" s="90"/>
      <c r="FT201" s="90"/>
      <c r="FU201" s="90"/>
      <c r="FV201" s="84"/>
      <c r="FW201" s="84"/>
      <c r="FX201" s="84"/>
      <c r="FY201" s="90"/>
      <c r="FZ201" s="84"/>
      <c r="GA201" s="90"/>
      <c r="GB201" s="90"/>
      <c r="GC201" s="90"/>
      <c r="GD201" s="304"/>
      <c r="GE201" s="305"/>
      <c r="GF201" s="90"/>
    </row>
    <row r="202" spans="147:188">
      <c r="EQ202" s="84"/>
      <c r="ER202" s="101"/>
      <c r="ES202" s="90"/>
      <c r="ET202" s="90"/>
      <c r="EU202" s="90"/>
      <c r="EV202" s="90"/>
      <c r="EW202" s="90"/>
      <c r="EX202" s="102"/>
      <c r="EY202" s="102"/>
      <c r="EZ202" s="92"/>
      <c r="FA202" s="90"/>
      <c r="FB202" s="90"/>
      <c r="FC202" s="90"/>
      <c r="FD202" s="90"/>
      <c r="FE202" s="90"/>
      <c r="FF202" s="102"/>
      <c r="FG202" s="102"/>
      <c r="FH202" s="103"/>
      <c r="FI202" s="103"/>
      <c r="FJ202" s="186"/>
      <c r="FK202" s="187"/>
      <c r="FL202" s="93"/>
      <c r="FM202" s="90"/>
      <c r="FS202" s="90"/>
      <c r="FT202" s="90"/>
      <c r="FU202" s="90"/>
      <c r="FV202" s="84"/>
      <c r="FW202" s="84"/>
      <c r="FX202" s="84"/>
      <c r="FY202" s="90"/>
      <c r="FZ202" s="84"/>
      <c r="GA202" s="90"/>
      <c r="GB202" s="90"/>
      <c r="GC202" s="90"/>
      <c r="GD202" s="304"/>
      <c r="GE202" s="305"/>
      <c r="GF202" s="90"/>
    </row>
    <row r="203" spans="147:188">
      <c r="EQ203" s="84"/>
      <c r="ER203" s="101"/>
      <c r="ES203" s="90"/>
      <c r="ET203" s="90"/>
      <c r="EU203" s="90"/>
      <c r="EV203" s="90"/>
      <c r="EW203" s="90"/>
      <c r="EX203" s="102"/>
      <c r="EY203" s="102"/>
      <c r="EZ203" s="92"/>
      <c r="FA203" s="90"/>
      <c r="FB203" s="90"/>
      <c r="FC203" s="90"/>
      <c r="FD203" s="90"/>
      <c r="FE203" s="90"/>
      <c r="FF203" s="102"/>
      <c r="FG203" s="102"/>
      <c r="FH203" s="103"/>
      <c r="FI203" s="103"/>
      <c r="FJ203" s="186"/>
      <c r="FK203" s="187"/>
      <c r="FL203" s="93"/>
      <c r="FM203" s="90"/>
      <c r="FS203" s="90"/>
      <c r="FT203" s="90"/>
      <c r="FU203" s="90"/>
      <c r="FV203" s="84"/>
      <c r="FW203" s="84"/>
      <c r="FX203" s="84"/>
      <c r="FY203" s="90"/>
      <c r="FZ203" s="84"/>
      <c r="GA203" s="90"/>
      <c r="GB203" s="90"/>
      <c r="GC203" s="90"/>
      <c r="GD203" s="304"/>
      <c r="GE203" s="305"/>
      <c r="GF203" s="90"/>
    </row>
    <row r="204" spans="147:188">
      <c r="EQ204" s="84"/>
      <c r="ER204" s="101"/>
      <c r="ES204" s="90"/>
      <c r="ET204" s="90"/>
      <c r="EU204" s="90"/>
      <c r="EV204" s="90"/>
      <c r="EW204" s="90"/>
      <c r="EX204" s="102"/>
      <c r="EY204" s="102"/>
      <c r="EZ204" s="92"/>
      <c r="FA204" s="90"/>
      <c r="FB204" s="90"/>
      <c r="FC204" s="90"/>
      <c r="FD204" s="90"/>
      <c r="FE204" s="90"/>
      <c r="FF204" s="102"/>
      <c r="FG204" s="102"/>
      <c r="FH204" s="103"/>
      <c r="FI204" s="103"/>
      <c r="FJ204" s="186"/>
      <c r="FK204" s="187"/>
      <c r="FL204" s="93"/>
      <c r="FM204" s="90"/>
      <c r="FS204" s="90"/>
      <c r="FT204" s="90"/>
      <c r="FU204" s="90"/>
      <c r="FV204" s="84"/>
      <c r="FW204" s="84"/>
      <c r="FX204" s="84"/>
      <c r="FY204" s="90"/>
      <c r="FZ204" s="84"/>
      <c r="GA204" s="90"/>
      <c r="GB204" s="90"/>
      <c r="GC204" s="90"/>
      <c r="GD204" s="304"/>
      <c r="GE204" s="305"/>
      <c r="GF204" s="90"/>
    </row>
    <row r="205" spans="147:188">
      <c r="EQ205" s="84"/>
      <c r="ER205" s="101"/>
      <c r="ES205" s="90"/>
      <c r="ET205" s="90"/>
      <c r="EU205" s="90"/>
      <c r="EV205" s="90"/>
      <c r="EW205" s="90"/>
      <c r="EX205" s="102"/>
      <c r="EY205" s="102"/>
      <c r="EZ205" s="92"/>
      <c r="FA205" s="90"/>
      <c r="FB205" s="90"/>
      <c r="FC205" s="90"/>
      <c r="FD205" s="90"/>
      <c r="FE205" s="90"/>
      <c r="FF205" s="102"/>
      <c r="FG205" s="102"/>
      <c r="FH205" s="103"/>
      <c r="FI205" s="103"/>
      <c r="FJ205" s="186"/>
      <c r="FK205" s="187"/>
      <c r="FL205" s="93"/>
      <c r="FM205" s="90"/>
      <c r="FS205" s="90"/>
      <c r="FT205" s="90"/>
      <c r="FU205" s="90"/>
      <c r="FV205" s="84"/>
      <c r="FW205" s="84"/>
      <c r="FX205" s="84"/>
      <c r="FY205" s="90"/>
      <c r="FZ205" s="84"/>
      <c r="GA205" s="90"/>
      <c r="GB205" s="90"/>
      <c r="GC205" s="90"/>
      <c r="GD205" s="304"/>
      <c r="GE205" s="305"/>
      <c r="GF205" s="90"/>
    </row>
    <row r="206" spans="147:188">
      <c r="EQ206" s="84"/>
      <c r="ER206" s="101"/>
      <c r="ES206" s="90"/>
      <c r="ET206" s="90"/>
      <c r="EU206" s="90"/>
      <c r="EV206" s="90"/>
      <c r="EW206" s="90"/>
      <c r="EX206" s="102"/>
      <c r="EY206" s="102"/>
      <c r="EZ206" s="92"/>
      <c r="FA206" s="90"/>
      <c r="FB206" s="90"/>
      <c r="FC206" s="90"/>
      <c r="FD206" s="90"/>
      <c r="FE206" s="90"/>
      <c r="FF206" s="102"/>
      <c r="FG206" s="102"/>
      <c r="FH206" s="103"/>
      <c r="FI206" s="103"/>
      <c r="FJ206" s="186"/>
      <c r="FK206" s="187"/>
      <c r="FL206" s="93"/>
      <c r="FM206" s="90"/>
      <c r="FS206" s="90"/>
      <c r="FT206" s="90"/>
      <c r="FU206" s="90"/>
      <c r="FV206" s="84"/>
      <c r="FW206" s="84"/>
      <c r="FX206" s="84"/>
      <c r="FY206" s="90"/>
      <c r="FZ206" s="84"/>
      <c r="GA206" s="90"/>
      <c r="GB206" s="90"/>
      <c r="GC206" s="90"/>
      <c r="GD206" s="304"/>
      <c r="GE206" s="305"/>
      <c r="GF206" s="90"/>
    </row>
    <row r="207" spans="147:188">
      <c r="EQ207" s="84"/>
      <c r="ER207" s="101"/>
      <c r="ES207" s="90"/>
      <c r="ET207" s="90"/>
      <c r="EU207" s="90"/>
      <c r="EV207" s="90"/>
      <c r="EW207" s="90"/>
      <c r="EX207" s="102"/>
      <c r="EY207" s="102"/>
      <c r="EZ207" s="92"/>
      <c r="FA207" s="90"/>
      <c r="FB207" s="90"/>
      <c r="FC207" s="90"/>
      <c r="FD207" s="90"/>
      <c r="FE207" s="90"/>
      <c r="FF207" s="102"/>
      <c r="FG207" s="102"/>
      <c r="FH207" s="103"/>
      <c r="FI207" s="103"/>
      <c r="FJ207" s="186"/>
      <c r="FK207" s="187"/>
      <c r="FL207" s="93"/>
      <c r="FM207" s="90"/>
      <c r="FS207" s="90"/>
      <c r="FT207" s="90"/>
      <c r="FU207" s="90"/>
      <c r="FV207" s="84"/>
      <c r="FW207" s="84"/>
      <c r="FX207" s="84"/>
      <c r="FY207" s="90"/>
      <c r="FZ207" s="84"/>
      <c r="GA207" s="90"/>
      <c r="GB207" s="90"/>
      <c r="GC207" s="90"/>
      <c r="GD207" s="304"/>
      <c r="GE207" s="305"/>
      <c r="GF207" s="90"/>
    </row>
    <row r="208" spans="147:188">
      <c r="EQ208" s="84"/>
      <c r="ER208" s="101"/>
      <c r="ES208" s="90"/>
      <c r="ET208" s="90"/>
      <c r="EU208" s="90"/>
      <c r="EV208" s="90"/>
      <c r="EW208" s="90"/>
      <c r="EX208" s="102"/>
      <c r="EY208" s="102"/>
      <c r="EZ208" s="92"/>
      <c r="FA208" s="90"/>
      <c r="FB208" s="90"/>
      <c r="FC208" s="90"/>
      <c r="FD208" s="90"/>
      <c r="FE208" s="90"/>
      <c r="FF208" s="102"/>
      <c r="FG208" s="102"/>
      <c r="FH208" s="103"/>
      <c r="FI208" s="103"/>
      <c r="FJ208" s="186"/>
      <c r="FK208" s="187"/>
      <c r="FL208" s="93"/>
      <c r="FM208" s="90"/>
      <c r="FS208" s="90"/>
      <c r="FT208" s="90"/>
      <c r="FU208" s="90"/>
      <c r="FV208" s="84"/>
      <c r="FW208" s="84"/>
      <c r="FX208" s="84"/>
      <c r="FY208" s="90"/>
      <c r="FZ208" s="84"/>
      <c r="GA208" s="90"/>
      <c r="GB208" s="90"/>
      <c r="GC208" s="90"/>
      <c r="GD208" s="304"/>
      <c r="GE208" s="305"/>
      <c r="GF208" s="90"/>
    </row>
    <row r="209" spans="147:188">
      <c r="EQ209" s="84"/>
      <c r="ER209" s="101"/>
      <c r="ES209" s="90"/>
      <c r="ET209" s="90"/>
      <c r="EU209" s="90"/>
      <c r="EV209" s="90"/>
      <c r="EW209" s="90"/>
      <c r="EX209" s="102"/>
      <c r="EY209" s="102"/>
      <c r="EZ209" s="92"/>
      <c r="FA209" s="90"/>
      <c r="FB209" s="90"/>
      <c r="FC209" s="90"/>
      <c r="FD209" s="90"/>
      <c r="FE209" s="90"/>
      <c r="FF209" s="102"/>
      <c r="FG209" s="102"/>
      <c r="FH209" s="103"/>
      <c r="FI209" s="103"/>
      <c r="FJ209" s="186"/>
      <c r="FK209" s="187"/>
      <c r="FL209" s="93"/>
      <c r="FM209" s="90"/>
      <c r="FS209" s="90"/>
      <c r="FT209" s="90"/>
      <c r="FU209" s="90"/>
      <c r="FV209" s="84"/>
      <c r="FW209" s="84"/>
      <c r="FX209" s="84"/>
      <c r="FY209" s="90"/>
      <c r="FZ209" s="84"/>
      <c r="GA209" s="90"/>
      <c r="GB209" s="90"/>
      <c r="GC209" s="90"/>
      <c r="GD209" s="304"/>
      <c r="GE209" s="305"/>
      <c r="GF209" s="90"/>
    </row>
    <row r="210" spans="147:188">
      <c r="EQ210" s="84"/>
      <c r="ER210" s="101"/>
      <c r="ES210" s="90"/>
      <c r="ET210" s="90"/>
      <c r="EU210" s="90"/>
      <c r="EV210" s="90"/>
      <c r="EW210" s="90"/>
      <c r="EX210" s="102"/>
      <c r="EY210" s="102"/>
      <c r="EZ210" s="92"/>
      <c r="FA210" s="90"/>
      <c r="FB210" s="90"/>
      <c r="FC210" s="90"/>
      <c r="FD210" s="90"/>
      <c r="FE210" s="90"/>
      <c r="FF210" s="102"/>
      <c r="FG210" s="102"/>
      <c r="FH210" s="103"/>
      <c r="FI210" s="103"/>
      <c r="FJ210" s="186"/>
      <c r="FK210" s="187"/>
      <c r="FL210" s="93"/>
      <c r="FM210" s="90"/>
      <c r="FS210" s="90"/>
      <c r="FT210" s="90"/>
      <c r="FU210" s="90"/>
      <c r="FV210" s="84"/>
      <c r="FW210" s="84"/>
      <c r="FX210" s="84"/>
      <c r="FY210" s="90"/>
      <c r="FZ210" s="84"/>
      <c r="GA210" s="90"/>
      <c r="GB210" s="90"/>
      <c r="GC210" s="90"/>
      <c r="GD210" s="304"/>
      <c r="GE210" s="305"/>
      <c r="GF210" s="90"/>
    </row>
    <row r="211" spans="147:188">
      <c r="EQ211" s="84"/>
      <c r="ER211" s="101"/>
      <c r="ES211" s="90"/>
      <c r="ET211" s="90"/>
      <c r="EU211" s="90"/>
      <c r="EV211" s="90"/>
      <c r="EW211" s="90"/>
      <c r="EX211" s="102"/>
      <c r="EY211" s="102"/>
      <c r="EZ211" s="92"/>
      <c r="FA211" s="90"/>
      <c r="FB211" s="90"/>
      <c r="FC211" s="90"/>
      <c r="FD211" s="90"/>
      <c r="FE211" s="90"/>
      <c r="FF211" s="102"/>
      <c r="FG211" s="102"/>
      <c r="FH211" s="103"/>
      <c r="FI211" s="103"/>
      <c r="FJ211" s="186"/>
      <c r="FK211" s="187"/>
      <c r="FL211" s="93"/>
      <c r="FM211" s="90"/>
      <c r="FS211" s="90"/>
      <c r="FT211" s="90"/>
      <c r="FU211" s="90"/>
      <c r="FV211" s="84"/>
      <c r="FW211" s="84"/>
      <c r="FX211" s="84"/>
      <c r="FY211" s="90"/>
      <c r="FZ211" s="84"/>
      <c r="GA211" s="90"/>
      <c r="GB211" s="90"/>
      <c r="GC211" s="90"/>
      <c r="GD211" s="304"/>
      <c r="GE211" s="305"/>
      <c r="GF211" s="90"/>
    </row>
    <row r="212" spans="147:188">
      <c r="EQ212" s="84"/>
      <c r="ER212" s="101"/>
      <c r="ES212" s="90"/>
      <c r="ET212" s="90"/>
      <c r="EU212" s="90"/>
      <c r="EV212" s="90"/>
      <c r="EW212" s="90"/>
      <c r="EX212" s="102"/>
      <c r="EY212" s="102"/>
      <c r="EZ212" s="92"/>
      <c r="FA212" s="90"/>
      <c r="FB212" s="90"/>
      <c r="FC212" s="90"/>
      <c r="FD212" s="90"/>
      <c r="FE212" s="90"/>
      <c r="FF212" s="102"/>
      <c r="FG212" s="102"/>
      <c r="FH212" s="103"/>
      <c r="FI212" s="103"/>
      <c r="FJ212" s="186"/>
      <c r="FK212" s="187"/>
      <c r="FL212" s="93"/>
      <c r="FM212" s="90"/>
      <c r="FS212" s="90"/>
      <c r="FT212" s="90"/>
      <c r="FU212" s="90"/>
      <c r="FV212" s="84"/>
      <c r="FW212" s="84"/>
      <c r="FX212" s="84"/>
      <c r="FY212" s="90"/>
      <c r="FZ212" s="84"/>
      <c r="GA212" s="90"/>
      <c r="GB212" s="90"/>
      <c r="GC212" s="90"/>
      <c r="GD212" s="304"/>
      <c r="GE212" s="305"/>
      <c r="GF212" s="90"/>
    </row>
    <row r="213" spans="147:188">
      <c r="EQ213" s="84"/>
      <c r="ER213" s="101"/>
      <c r="ES213" s="90"/>
      <c r="ET213" s="90"/>
      <c r="EU213" s="90"/>
      <c r="EV213" s="90"/>
      <c r="EW213" s="90"/>
      <c r="EX213" s="102"/>
      <c r="EY213" s="102"/>
      <c r="EZ213" s="92"/>
      <c r="FA213" s="90"/>
      <c r="FB213" s="90"/>
      <c r="FC213" s="90"/>
      <c r="FD213" s="90"/>
      <c r="FE213" s="90"/>
      <c r="FF213" s="102"/>
      <c r="FG213" s="102"/>
      <c r="FH213" s="103"/>
      <c r="FI213" s="103"/>
      <c r="FJ213" s="186"/>
      <c r="FK213" s="187"/>
      <c r="FL213" s="93"/>
      <c r="FM213" s="90"/>
      <c r="FS213" s="90"/>
      <c r="FT213" s="90"/>
      <c r="FU213" s="90"/>
      <c r="FV213" s="84"/>
      <c r="FW213" s="84"/>
      <c r="FX213" s="84"/>
      <c r="FY213" s="90"/>
      <c r="FZ213" s="84"/>
      <c r="GA213" s="90"/>
      <c r="GB213" s="90"/>
      <c r="GC213" s="90"/>
      <c r="GD213" s="304"/>
      <c r="GE213" s="305"/>
      <c r="GF213" s="90"/>
    </row>
    <row r="214" spans="147:188">
      <c r="EQ214" s="84"/>
      <c r="ER214" s="101"/>
      <c r="ES214" s="90"/>
      <c r="ET214" s="90"/>
      <c r="EU214" s="90"/>
      <c r="EV214" s="90"/>
      <c r="EW214" s="90"/>
      <c r="EX214" s="102"/>
      <c r="EY214" s="102"/>
      <c r="EZ214" s="92"/>
      <c r="FA214" s="90"/>
      <c r="FB214" s="90"/>
      <c r="FC214" s="90"/>
      <c r="FD214" s="90"/>
      <c r="FE214" s="90"/>
      <c r="FF214" s="102"/>
      <c r="FG214" s="102"/>
      <c r="FH214" s="103"/>
      <c r="FI214" s="103"/>
      <c r="FJ214" s="186"/>
      <c r="FK214" s="187"/>
      <c r="FL214" s="93"/>
      <c r="FM214" s="90"/>
      <c r="FS214" s="90"/>
      <c r="FT214" s="90"/>
      <c r="FU214" s="90"/>
      <c r="FV214" s="84"/>
      <c r="FW214" s="84"/>
      <c r="FX214" s="84"/>
      <c r="FY214" s="90"/>
      <c r="FZ214" s="84"/>
      <c r="GA214" s="90"/>
      <c r="GB214" s="90"/>
      <c r="GC214" s="90"/>
      <c r="GD214" s="304"/>
      <c r="GE214" s="305"/>
      <c r="GF214" s="90"/>
    </row>
    <row r="215" spans="147:188">
      <c r="EQ215" s="84"/>
      <c r="ER215" s="101"/>
      <c r="ES215" s="90"/>
      <c r="ET215" s="90"/>
      <c r="EU215" s="90"/>
      <c r="EV215" s="90"/>
      <c r="EW215" s="90"/>
      <c r="EX215" s="102"/>
      <c r="EY215" s="102"/>
      <c r="EZ215" s="92"/>
      <c r="FA215" s="90"/>
      <c r="FB215" s="90"/>
      <c r="FC215" s="90"/>
      <c r="FD215" s="90"/>
      <c r="FE215" s="90"/>
      <c r="FF215" s="102"/>
      <c r="FG215" s="102"/>
      <c r="FH215" s="103"/>
      <c r="FI215" s="103"/>
      <c r="FJ215" s="186"/>
      <c r="FK215" s="187"/>
      <c r="FL215" s="93"/>
      <c r="FM215" s="90"/>
      <c r="FS215" s="90"/>
      <c r="FT215" s="90"/>
      <c r="FU215" s="90"/>
      <c r="FV215" s="84"/>
      <c r="FW215" s="84"/>
      <c r="FX215" s="84"/>
      <c r="FY215" s="90"/>
      <c r="FZ215" s="84"/>
      <c r="GA215" s="90"/>
      <c r="GB215" s="90"/>
      <c r="GC215" s="90"/>
      <c r="GD215" s="304"/>
      <c r="GE215" s="305"/>
      <c r="GF215" s="90"/>
    </row>
    <row r="216" spans="147:188">
      <c r="EQ216" s="84"/>
      <c r="ER216" s="101"/>
      <c r="ES216" s="90"/>
      <c r="ET216" s="90"/>
      <c r="EU216" s="90"/>
      <c r="EV216" s="90"/>
      <c r="EW216" s="90"/>
      <c r="EX216" s="102"/>
      <c r="EY216" s="102"/>
      <c r="EZ216" s="92"/>
      <c r="FA216" s="90"/>
      <c r="FB216" s="90"/>
      <c r="FC216" s="90"/>
      <c r="FD216" s="90"/>
      <c r="FE216" s="90"/>
      <c r="FF216" s="102"/>
      <c r="FG216" s="102"/>
      <c r="FH216" s="103"/>
      <c r="FI216" s="103"/>
      <c r="FJ216" s="186"/>
      <c r="FK216" s="187"/>
      <c r="FL216" s="93"/>
      <c r="FM216" s="90"/>
      <c r="FS216" s="90"/>
      <c r="FT216" s="90"/>
      <c r="FU216" s="90"/>
      <c r="FV216" s="84"/>
      <c r="FW216" s="84"/>
      <c r="FX216" s="84"/>
      <c r="FY216" s="90"/>
      <c r="FZ216" s="84"/>
      <c r="GA216" s="90"/>
      <c r="GB216" s="90"/>
      <c r="GC216" s="90"/>
      <c r="GD216" s="304"/>
      <c r="GE216" s="305"/>
      <c r="GF216" s="90"/>
    </row>
    <row r="217" spans="147:188">
      <c r="EQ217" s="84"/>
      <c r="ER217" s="101"/>
      <c r="ES217" s="90"/>
      <c r="ET217" s="90"/>
      <c r="EU217" s="90"/>
      <c r="EV217" s="90"/>
      <c r="EW217" s="90"/>
      <c r="EX217" s="102"/>
      <c r="EY217" s="102"/>
      <c r="EZ217" s="92"/>
      <c r="FA217" s="90"/>
      <c r="FB217" s="90"/>
      <c r="FC217" s="90"/>
      <c r="FD217" s="90"/>
      <c r="FE217" s="90"/>
      <c r="FF217" s="102"/>
      <c r="FG217" s="102"/>
      <c r="FH217" s="103"/>
      <c r="FI217" s="103"/>
      <c r="FJ217" s="186"/>
      <c r="FK217" s="187"/>
      <c r="FL217" s="93"/>
      <c r="FM217" s="90"/>
      <c r="FS217" s="90"/>
      <c r="FT217" s="90"/>
      <c r="FU217" s="90"/>
      <c r="FV217" s="84"/>
      <c r="FW217" s="84"/>
      <c r="FX217" s="84"/>
      <c r="FY217" s="90"/>
      <c r="FZ217" s="84"/>
      <c r="GA217" s="90"/>
      <c r="GB217" s="90"/>
      <c r="GC217" s="90"/>
      <c r="GD217" s="304"/>
      <c r="GE217" s="305"/>
      <c r="GF217" s="90"/>
    </row>
    <row r="218" spans="147:188">
      <c r="EQ218" s="84"/>
      <c r="ER218" s="101"/>
      <c r="ES218" s="90"/>
      <c r="ET218" s="90"/>
      <c r="EU218" s="90"/>
      <c r="EV218" s="90"/>
      <c r="EW218" s="90"/>
      <c r="EX218" s="102"/>
      <c r="EY218" s="102"/>
      <c r="EZ218" s="92"/>
      <c r="FA218" s="90"/>
      <c r="FB218" s="90"/>
      <c r="FC218" s="90"/>
      <c r="FD218" s="90"/>
      <c r="FE218" s="90"/>
      <c r="FF218" s="102"/>
      <c r="FG218" s="102"/>
      <c r="FH218" s="103"/>
      <c r="FI218" s="103"/>
      <c r="FJ218" s="186"/>
      <c r="FK218" s="187"/>
      <c r="FL218" s="93"/>
      <c r="FM218" s="90"/>
      <c r="FS218" s="90"/>
      <c r="FT218" s="90"/>
      <c r="FU218" s="90"/>
      <c r="FV218" s="84"/>
      <c r="FW218" s="84"/>
      <c r="FX218" s="84"/>
      <c r="FY218" s="90"/>
      <c r="FZ218" s="84"/>
      <c r="GA218" s="90"/>
      <c r="GB218" s="90"/>
      <c r="GC218" s="90"/>
      <c r="GD218" s="304"/>
      <c r="GE218" s="305"/>
      <c r="GF218" s="90"/>
    </row>
    <row r="219" spans="147:188">
      <c r="EQ219" s="84"/>
      <c r="ER219" s="101"/>
      <c r="ES219" s="90"/>
      <c r="ET219" s="90"/>
      <c r="EU219" s="90"/>
      <c r="EV219" s="90"/>
      <c r="EW219" s="90"/>
      <c r="EX219" s="102"/>
      <c r="EY219" s="102"/>
      <c r="EZ219" s="92"/>
      <c r="FA219" s="90"/>
      <c r="FB219" s="90"/>
      <c r="FC219" s="90"/>
      <c r="FD219" s="90"/>
      <c r="FE219" s="90"/>
      <c r="FF219" s="102"/>
      <c r="FG219" s="102"/>
      <c r="FH219" s="103"/>
      <c r="FI219" s="103"/>
      <c r="FJ219" s="186"/>
      <c r="FK219" s="187"/>
      <c r="FL219" s="93"/>
      <c r="FM219" s="90"/>
      <c r="FS219" s="90"/>
      <c r="FT219" s="90"/>
      <c r="FU219" s="90"/>
      <c r="FV219" s="84"/>
      <c r="FW219" s="84"/>
      <c r="FX219" s="84"/>
      <c r="FY219" s="90"/>
      <c r="FZ219" s="84"/>
      <c r="GA219" s="90"/>
      <c r="GB219" s="90"/>
      <c r="GC219" s="90"/>
      <c r="GD219" s="304"/>
      <c r="GE219" s="305"/>
      <c r="GF219" s="90"/>
    </row>
    <row r="220" spans="147:188">
      <c r="EQ220" s="84"/>
      <c r="ER220" s="101"/>
      <c r="ES220" s="90"/>
      <c r="ET220" s="90"/>
      <c r="EU220" s="90"/>
      <c r="EV220" s="90"/>
      <c r="EW220" s="90"/>
      <c r="EX220" s="102"/>
      <c r="EY220" s="102"/>
      <c r="EZ220" s="92"/>
      <c r="FA220" s="90"/>
      <c r="FB220" s="90"/>
      <c r="FC220" s="90"/>
      <c r="FD220" s="90"/>
      <c r="FE220" s="90"/>
      <c r="FF220" s="102"/>
      <c r="FG220" s="102"/>
      <c r="FH220" s="103"/>
      <c r="FI220" s="103"/>
      <c r="FJ220" s="186"/>
      <c r="FK220" s="187"/>
      <c r="FL220" s="93"/>
      <c r="FM220" s="90"/>
      <c r="FS220" s="90"/>
      <c r="FT220" s="90"/>
      <c r="FU220" s="90"/>
      <c r="FV220" s="84"/>
      <c r="FW220" s="84"/>
      <c r="FX220" s="84"/>
      <c r="FY220" s="90"/>
      <c r="FZ220" s="84"/>
      <c r="GA220" s="90"/>
      <c r="GB220" s="90"/>
      <c r="GC220" s="90"/>
      <c r="GD220" s="304"/>
      <c r="GE220" s="305"/>
      <c r="GF220" s="90"/>
    </row>
    <row r="221" spans="147:188">
      <c r="EQ221" s="84"/>
      <c r="ER221" s="101"/>
      <c r="ES221" s="90"/>
      <c r="ET221" s="90"/>
      <c r="EU221" s="90"/>
      <c r="EV221" s="90"/>
      <c r="EW221" s="90"/>
      <c r="EX221" s="102"/>
      <c r="EY221" s="102"/>
      <c r="EZ221" s="92"/>
      <c r="FA221" s="90"/>
      <c r="FB221" s="90"/>
      <c r="FC221" s="90"/>
      <c r="FD221" s="90"/>
      <c r="FE221" s="90"/>
      <c r="FF221" s="102"/>
      <c r="FG221" s="102"/>
      <c r="FH221" s="103"/>
      <c r="FI221" s="103"/>
      <c r="FJ221" s="186"/>
      <c r="FK221" s="187"/>
      <c r="FL221" s="93"/>
      <c r="FM221" s="90"/>
      <c r="FS221" s="90"/>
      <c r="FT221" s="90"/>
      <c r="FU221" s="90"/>
      <c r="FV221" s="84"/>
      <c r="FW221" s="84"/>
      <c r="FX221" s="84"/>
      <c r="FY221" s="90"/>
      <c r="FZ221" s="84"/>
      <c r="GA221" s="90"/>
      <c r="GB221" s="90"/>
      <c r="GC221" s="90"/>
      <c r="GD221" s="304"/>
      <c r="GE221" s="305"/>
      <c r="GF221" s="90"/>
    </row>
    <row r="222" spans="147:188">
      <c r="EQ222" s="84"/>
      <c r="ER222" s="101"/>
      <c r="ES222" s="90"/>
      <c r="ET222" s="90"/>
      <c r="EU222" s="90"/>
      <c r="EV222" s="90"/>
      <c r="EW222" s="90"/>
      <c r="EX222" s="102"/>
      <c r="EY222" s="102"/>
      <c r="EZ222" s="92"/>
      <c r="FA222" s="90"/>
      <c r="FB222" s="90"/>
      <c r="FC222" s="90"/>
      <c r="FD222" s="90"/>
      <c r="FE222" s="90"/>
      <c r="FF222" s="102"/>
      <c r="FG222" s="102"/>
      <c r="FH222" s="103"/>
      <c r="FI222" s="103"/>
      <c r="FJ222" s="186"/>
      <c r="FK222" s="187"/>
      <c r="FL222" s="93"/>
      <c r="FM222" s="90"/>
      <c r="FS222" s="90"/>
      <c r="FT222" s="90"/>
      <c r="FU222" s="90"/>
      <c r="FV222" s="84"/>
      <c r="FW222" s="84"/>
      <c r="FX222" s="84"/>
      <c r="FY222" s="90"/>
      <c r="FZ222" s="84"/>
      <c r="GA222" s="90"/>
      <c r="GB222" s="90"/>
      <c r="GC222" s="90"/>
      <c r="GD222" s="304"/>
      <c r="GE222" s="305"/>
      <c r="GF222" s="90"/>
    </row>
    <row r="223" spans="147:188">
      <c r="EQ223" s="84"/>
      <c r="ER223" s="101"/>
      <c r="ES223" s="90"/>
      <c r="ET223" s="90"/>
      <c r="EU223" s="90"/>
      <c r="EV223" s="90"/>
      <c r="EW223" s="90"/>
      <c r="EX223" s="102"/>
      <c r="EY223" s="102"/>
      <c r="EZ223" s="92"/>
      <c r="FA223" s="90"/>
      <c r="FB223" s="90"/>
      <c r="FC223" s="90"/>
      <c r="FD223" s="90"/>
      <c r="FE223" s="90"/>
      <c r="FF223" s="102"/>
      <c r="FG223" s="102"/>
      <c r="FH223" s="103"/>
      <c r="FI223" s="103"/>
      <c r="FJ223" s="186"/>
      <c r="FK223" s="187"/>
      <c r="FL223" s="93"/>
      <c r="FM223" s="90"/>
      <c r="FS223" s="90"/>
      <c r="FT223" s="90"/>
      <c r="FU223" s="90"/>
      <c r="FV223" s="84"/>
      <c r="FW223" s="84"/>
      <c r="FX223" s="84"/>
      <c r="FY223" s="90"/>
      <c r="FZ223" s="84"/>
      <c r="GA223" s="90"/>
      <c r="GB223" s="90"/>
      <c r="GC223" s="90"/>
      <c r="GD223" s="304"/>
      <c r="GE223" s="305"/>
      <c r="GF223" s="90"/>
    </row>
    <row r="224" spans="147:188">
      <c r="EQ224" s="84"/>
      <c r="ER224" s="101"/>
      <c r="ES224" s="90"/>
      <c r="ET224" s="90"/>
      <c r="EU224" s="90"/>
      <c r="EV224" s="90"/>
      <c r="EW224" s="90"/>
      <c r="EX224" s="102"/>
      <c r="EY224" s="102"/>
      <c r="EZ224" s="92"/>
      <c r="FA224" s="90"/>
      <c r="FB224" s="90"/>
      <c r="FC224" s="90"/>
      <c r="FD224" s="90"/>
      <c r="FE224" s="90"/>
      <c r="FF224" s="102"/>
      <c r="FG224" s="102"/>
      <c r="FH224" s="103"/>
      <c r="FI224" s="103"/>
      <c r="FJ224" s="186"/>
      <c r="FK224" s="187"/>
      <c r="FL224" s="93"/>
      <c r="FM224" s="90"/>
      <c r="FS224" s="90"/>
      <c r="FT224" s="90"/>
      <c r="FU224" s="90"/>
      <c r="FV224" s="84"/>
      <c r="FW224" s="84"/>
      <c r="FX224" s="84"/>
      <c r="FY224" s="90"/>
      <c r="FZ224" s="84"/>
      <c r="GA224" s="90"/>
      <c r="GB224" s="90"/>
      <c r="GC224" s="90"/>
      <c r="GD224" s="304"/>
      <c r="GE224" s="305"/>
      <c r="GF224" s="90"/>
    </row>
    <row r="225" spans="147:188">
      <c r="EQ225" s="84"/>
      <c r="ER225" s="101"/>
      <c r="ES225" s="90"/>
      <c r="ET225" s="90"/>
      <c r="EU225" s="90"/>
      <c r="EV225" s="90"/>
      <c r="EW225" s="90"/>
      <c r="EX225" s="102"/>
      <c r="EY225" s="102"/>
      <c r="EZ225" s="92"/>
      <c r="FA225" s="90"/>
      <c r="FB225" s="90"/>
      <c r="FC225" s="90"/>
      <c r="FD225" s="90"/>
      <c r="FE225" s="90"/>
      <c r="FF225" s="102"/>
      <c r="FG225" s="102"/>
      <c r="FH225" s="103"/>
      <c r="FI225" s="103"/>
      <c r="FJ225" s="186"/>
      <c r="FK225" s="187"/>
      <c r="FL225" s="93"/>
      <c r="FM225" s="90"/>
      <c r="FS225" s="90"/>
      <c r="FT225" s="90"/>
      <c r="FU225" s="90"/>
      <c r="FV225" s="84"/>
      <c r="FW225" s="84"/>
      <c r="FX225" s="84"/>
      <c r="FY225" s="90"/>
      <c r="FZ225" s="84"/>
      <c r="GA225" s="90"/>
      <c r="GB225" s="90"/>
      <c r="GC225" s="90"/>
      <c r="GD225" s="304"/>
      <c r="GE225" s="305"/>
      <c r="GF225" s="90"/>
    </row>
    <row r="226" spans="147:188">
      <c r="EQ226" s="84"/>
      <c r="ER226" s="101"/>
      <c r="ES226" s="90"/>
      <c r="ET226" s="90"/>
      <c r="EU226" s="90"/>
      <c r="EV226" s="90"/>
      <c r="EW226" s="90"/>
      <c r="EX226" s="102"/>
      <c r="EY226" s="102"/>
      <c r="EZ226" s="92"/>
      <c r="FA226" s="90"/>
      <c r="FB226" s="90"/>
      <c r="FC226" s="90"/>
      <c r="FD226" s="90"/>
      <c r="FE226" s="90"/>
      <c r="FF226" s="102"/>
      <c r="FG226" s="102"/>
      <c r="FH226" s="103"/>
      <c r="FI226" s="103"/>
      <c r="FJ226" s="186"/>
      <c r="FK226" s="187"/>
      <c r="FL226" s="93"/>
      <c r="FM226" s="90"/>
      <c r="FS226" s="90"/>
      <c r="FT226" s="90"/>
      <c r="FU226" s="90"/>
      <c r="FV226" s="84"/>
      <c r="FW226" s="84"/>
      <c r="FX226" s="84"/>
      <c r="FY226" s="90"/>
      <c r="FZ226" s="84"/>
      <c r="GA226" s="90"/>
      <c r="GB226" s="90"/>
      <c r="GC226" s="90"/>
      <c r="GD226" s="304"/>
      <c r="GE226" s="305"/>
      <c r="GF226" s="90"/>
    </row>
    <row r="227" spans="147:188">
      <c r="EQ227" s="84"/>
      <c r="ER227" s="101"/>
      <c r="ES227" s="90"/>
      <c r="ET227" s="90"/>
      <c r="EU227" s="90"/>
      <c r="EV227" s="90"/>
      <c r="EW227" s="90"/>
      <c r="EX227" s="102"/>
      <c r="EY227" s="102"/>
      <c r="EZ227" s="92"/>
      <c r="FA227" s="90"/>
      <c r="FB227" s="90"/>
      <c r="FC227" s="90"/>
      <c r="FD227" s="90"/>
      <c r="FE227" s="90"/>
      <c r="FF227" s="102"/>
      <c r="FG227" s="102"/>
      <c r="FH227" s="103"/>
      <c r="FI227" s="103"/>
      <c r="FJ227" s="186"/>
      <c r="FK227" s="187"/>
      <c r="FL227" s="93"/>
      <c r="FM227" s="90"/>
      <c r="FS227" s="90"/>
      <c r="FT227" s="90"/>
      <c r="FU227" s="90"/>
      <c r="FV227" s="84"/>
      <c r="FW227" s="84"/>
      <c r="FX227" s="84"/>
      <c r="FY227" s="90"/>
      <c r="FZ227" s="84"/>
      <c r="GA227" s="90"/>
      <c r="GB227" s="90"/>
      <c r="GC227" s="90"/>
      <c r="GD227" s="304"/>
      <c r="GE227" s="305"/>
      <c r="GF227" s="90"/>
    </row>
    <row r="228" spans="147:188">
      <c r="EQ228" s="84"/>
      <c r="ER228" s="101"/>
      <c r="ES228" s="90"/>
      <c r="ET228" s="90"/>
      <c r="EU228" s="90"/>
      <c r="EV228" s="90"/>
      <c r="EW228" s="90"/>
      <c r="EX228" s="102"/>
      <c r="EY228" s="102"/>
      <c r="EZ228" s="92"/>
      <c r="FA228" s="90"/>
      <c r="FB228" s="90"/>
      <c r="FC228" s="90"/>
      <c r="FD228" s="90"/>
      <c r="FE228" s="90"/>
      <c r="FF228" s="102"/>
      <c r="FG228" s="102"/>
      <c r="FH228" s="103"/>
      <c r="FI228" s="103"/>
      <c r="FJ228" s="186"/>
      <c r="FK228" s="187"/>
      <c r="FL228" s="93"/>
      <c r="FM228" s="90"/>
      <c r="FS228" s="90"/>
      <c r="FT228" s="90"/>
      <c r="FU228" s="90"/>
      <c r="FV228" s="84"/>
      <c r="FW228" s="84"/>
      <c r="FX228" s="84"/>
      <c r="FY228" s="90"/>
      <c r="FZ228" s="84"/>
      <c r="GA228" s="90"/>
      <c r="GB228" s="90"/>
      <c r="GC228" s="90"/>
      <c r="GD228" s="304"/>
      <c r="GE228" s="305"/>
      <c r="GF228" s="90"/>
    </row>
    <row r="229" spans="147:188">
      <c r="EQ229" s="84"/>
      <c r="ER229" s="101"/>
      <c r="ES229" s="90"/>
      <c r="ET229" s="90"/>
      <c r="EU229" s="90"/>
      <c r="EV229" s="90"/>
      <c r="EW229" s="90"/>
      <c r="EX229" s="102"/>
      <c r="EY229" s="102"/>
      <c r="EZ229" s="92"/>
      <c r="FA229" s="90"/>
      <c r="FB229" s="90"/>
      <c r="FC229" s="90"/>
      <c r="FD229" s="90"/>
      <c r="FE229" s="90"/>
      <c r="FF229" s="102"/>
      <c r="FG229" s="102"/>
      <c r="FH229" s="103"/>
      <c r="FI229" s="103"/>
      <c r="FJ229" s="186"/>
      <c r="FK229" s="187"/>
      <c r="FL229" s="93"/>
      <c r="FM229" s="90"/>
      <c r="FS229" s="90"/>
      <c r="FT229" s="90"/>
      <c r="FU229" s="90"/>
      <c r="FV229" s="84"/>
      <c r="FW229" s="84"/>
      <c r="FX229" s="84"/>
      <c r="FY229" s="90"/>
      <c r="FZ229" s="84"/>
      <c r="GA229" s="90"/>
      <c r="GB229" s="90"/>
      <c r="GC229" s="90"/>
      <c r="GD229" s="304"/>
      <c r="GE229" s="305"/>
      <c r="GF229" s="90"/>
    </row>
    <row r="230" spans="147:188">
      <c r="EQ230" s="84"/>
      <c r="ER230" s="101"/>
      <c r="ES230" s="90"/>
      <c r="ET230" s="90"/>
      <c r="EU230" s="90"/>
      <c r="EV230" s="90"/>
      <c r="EW230" s="90"/>
      <c r="EX230" s="102"/>
      <c r="EY230" s="102"/>
      <c r="EZ230" s="92"/>
      <c r="FA230" s="90"/>
      <c r="FB230" s="90"/>
      <c r="FC230" s="90"/>
      <c r="FD230" s="90"/>
      <c r="FE230" s="90"/>
      <c r="FF230" s="102"/>
      <c r="FG230" s="102"/>
      <c r="FH230" s="103"/>
      <c r="FI230" s="103"/>
      <c r="FJ230" s="186"/>
      <c r="FK230" s="187"/>
      <c r="FL230" s="93"/>
      <c r="FM230" s="90"/>
      <c r="FS230" s="90"/>
      <c r="FT230" s="90"/>
      <c r="FU230" s="90"/>
      <c r="FV230" s="84"/>
      <c r="FW230" s="84"/>
      <c r="FX230" s="84"/>
      <c r="FY230" s="90"/>
      <c r="FZ230" s="84"/>
      <c r="GA230" s="90"/>
      <c r="GB230" s="90"/>
      <c r="GC230" s="90"/>
      <c r="GD230" s="304"/>
      <c r="GE230" s="305"/>
      <c r="GF230" s="90"/>
    </row>
    <row r="231" spans="147:188">
      <c r="EQ231" s="84"/>
      <c r="ER231" s="101"/>
      <c r="ES231" s="90"/>
      <c r="ET231" s="90"/>
      <c r="EU231" s="90"/>
      <c r="EV231" s="90"/>
      <c r="EW231" s="90"/>
      <c r="EX231" s="102"/>
      <c r="EY231" s="102"/>
      <c r="EZ231" s="92"/>
      <c r="FA231" s="90"/>
      <c r="FB231" s="90"/>
      <c r="FC231" s="90"/>
      <c r="FD231" s="90"/>
      <c r="FE231" s="90"/>
      <c r="FF231" s="102"/>
      <c r="FG231" s="102"/>
      <c r="FH231" s="103"/>
      <c r="FI231" s="103"/>
      <c r="FJ231" s="186"/>
      <c r="FK231" s="187"/>
      <c r="FL231" s="93"/>
      <c r="FM231" s="90"/>
      <c r="FS231" s="90"/>
      <c r="FT231" s="90"/>
      <c r="FU231" s="90"/>
      <c r="FV231" s="84"/>
      <c r="FW231" s="84"/>
      <c r="FX231" s="84"/>
      <c r="FY231" s="90"/>
      <c r="FZ231" s="84"/>
      <c r="GA231" s="90"/>
      <c r="GB231" s="90"/>
      <c r="GC231" s="90"/>
      <c r="GD231" s="304"/>
      <c r="GE231" s="305"/>
      <c r="GF231" s="90"/>
    </row>
    <row r="232" spans="147:188">
      <c r="EQ232" s="84"/>
      <c r="ER232" s="101"/>
      <c r="ES232" s="90"/>
      <c r="ET232" s="90"/>
      <c r="EU232" s="90"/>
      <c r="EV232" s="90"/>
      <c r="EW232" s="90"/>
      <c r="EX232" s="102"/>
      <c r="EY232" s="102"/>
      <c r="EZ232" s="92"/>
      <c r="FA232" s="90"/>
      <c r="FB232" s="90"/>
      <c r="FC232" s="90"/>
      <c r="FD232" s="90"/>
      <c r="FE232" s="90"/>
      <c r="FF232" s="102"/>
      <c r="FG232" s="102"/>
      <c r="FH232" s="103"/>
      <c r="FI232" s="103"/>
      <c r="FJ232" s="186"/>
      <c r="FK232" s="187"/>
      <c r="FL232" s="93"/>
      <c r="FM232" s="90"/>
      <c r="FS232" s="90"/>
      <c r="FT232" s="90"/>
      <c r="FU232" s="90"/>
      <c r="FV232" s="84"/>
      <c r="FW232" s="84"/>
      <c r="FX232" s="84"/>
      <c r="FY232" s="90"/>
      <c r="FZ232" s="84"/>
      <c r="GA232" s="90"/>
      <c r="GB232" s="90"/>
      <c r="GC232" s="90"/>
      <c r="GD232" s="304"/>
      <c r="GE232" s="305"/>
      <c r="GF232" s="90"/>
    </row>
    <row r="233" spans="147:188">
      <c r="EQ233" s="84"/>
      <c r="ER233" s="101"/>
      <c r="ES233" s="90"/>
      <c r="ET233" s="90"/>
      <c r="EU233" s="90"/>
      <c r="EV233" s="90"/>
      <c r="EW233" s="90"/>
      <c r="EX233" s="102"/>
      <c r="EY233" s="102"/>
      <c r="EZ233" s="92"/>
      <c r="FA233" s="90"/>
      <c r="FB233" s="90"/>
      <c r="FC233" s="90"/>
      <c r="FD233" s="90"/>
      <c r="FE233" s="90"/>
      <c r="FF233" s="102"/>
      <c r="FG233" s="102"/>
      <c r="FH233" s="103"/>
      <c r="FI233" s="103"/>
      <c r="FJ233" s="186"/>
      <c r="FK233" s="187"/>
      <c r="FL233" s="93"/>
      <c r="FM233" s="90"/>
      <c r="FS233" s="90"/>
      <c r="FT233" s="90"/>
      <c r="FU233" s="90"/>
      <c r="FV233" s="84"/>
      <c r="FW233" s="84"/>
      <c r="FX233" s="84"/>
      <c r="FY233" s="90"/>
      <c r="FZ233" s="84"/>
      <c r="GA233" s="90"/>
      <c r="GB233" s="90"/>
      <c r="GC233" s="90"/>
      <c r="GD233" s="304"/>
      <c r="GE233" s="305"/>
      <c r="GF233" s="90"/>
    </row>
    <row r="234" spans="147:188">
      <c r="EQ234" s="84"/>
      <c r="ER234" s="101"/>
      <c r="ES234" s="90"/>
      <c r="ET234" s="90"/>
      <c r="EU234" s="90"/>
      <c r="EV234" s="90"/>
      <c r="EW234" s="90"/>
      <c r="EX234" s="102"/>
      <c r="EY234" s="102"/>
      <c r="EZ234" s="92"/>
      <c r="FA234" s="90"/>
      <c r="FB234" s="90"/>
      <c r="FC234" s="90"/>
      <c r="FD234" s="90"/>
      <c r="FE234" s="90"/>
      <c r="FF234" s="102"/>
      <c r="FG234" s="102"/>
      <c r="FH234" s="103"/>
      <c r="FI234" s="103"/>
      <c r="FJ234" s="186"/>
      <c r="FK234" s="187"/>
      <c r="FL234" s="93"/>
      <c r="FM234" s="90"/>
      <c r="FS234" s="90"/>
      <c r="FT234" s="90"/>
      <c r="FU234" s="90"/>
      <c r="FV234" s="84"/>
      <c r="FW234" s="84"/>
      <c r="FX234" s="84"/>
      <c r="FY234" s="90"/>
      <c r="FZ234" s="84"/>
      <c r="GA234" s="90"/>
      <c r="GB234" s="90"/>
      <c r="GC234" s="90"/>
      <c r="GD234" s="304"/>
      <c r="GE234" s="305"/>
      <c r="GF234" s="90"/>
    </row>
    <row r="235" spans="147:188">
      <c r="EQ235" s="84"/>
      <c r="ER235" s="101"/>
      <c r="ES235" s="90"/>
      <c r="ET235" s="90"/>
      <c r="EU235" s="90"/>
      <c r="EV235" s="90"/>
      <c r="EW235" s="90"/>
      <c r="EX235" s="102"/>
      <c r="EY235" s="102"/>
      <c r="EZ235" s="92"/>
      <c r="FA235" s="90"/>
      <c r="FB235" s="90"/>
      <c r="FC235" s="90"/>
      <c r="FD235" s="90"/>
      <c r="FE235" s="90"/>
      <c r="FF235" s="102"/>
      <c r="FG235" s="102"/>
      <c r="FH235" s="103"/>
      <c r="FI235" s="103"/>
      <c r="FJ235" s="186"/>
      <c r="FK235" s="187"/>
      <c r="FL235" s="93"/>
      <c r="FM235" s="90"/>
      <c r="FS235" s="90"/>
      <c r="FT235" s="90"/>
      <c r="FU235" s="90"/>
      <c r="FV235" s="84"/>
      <c r="FW235" s="84"/>
      <c r="FX235" s="84"/>
      <c r="FY235" s="90"/>
      <c r="FZ235" s="84"/>
      <c r="GA235" s="90"/>
      <c r="GB235" s="90"/>
      <c r="GC235" s="90"/>
      <c r="GD235" s="304"/>
      <c r="GE235" s="305"/>
      <c r="GF235" s="90"/>
    </row>
    <row r="236" spans="147:188">
      <c r="EQ236" s="84"/>
      <c r="ER236" s="101"/>
      <c r="ES236" s="90"/>
      <c r="ET236" s="90"/>
      <c r="EU236" s="90"/>
      <c r="EV236" s="90"/>
      <c r="EW236" s="90"/>
      <c r="EX236" s="102"/>
      <c r="EY236" s="102"/>
      <c r="EZ236" s="92"/>
      <c r="FA236" s="90"/>
      <c r="FB236" s="90"/>
      <c r="FC236" s="90"/>
      <c r="FD236" s="90"/>
      <c r="FE236" s="90"/>
      <c r="FF236" s="102"/>
      <c r="FG236" s="102"/>
      <c r="FH236" s="103"/>
      <c r="FI236" s="103"/>
      <c r="FJ236" s="186"/>
      <c r="FK236" s="187"/>
      <c r="FL236" s="93"/>
      <c r="FM236" s="90"/>
      <c r="FS236" s="90"/>
      <c r="FT236" s="90"/>
      <c r="FU236" s="90"/>
      <c r="FV236" s="84"/>
      <c r="FW236" s="84"/>
      <c r="FX236" s="84"/>
      <c r="FY236" s="90"/>
      <c r="FZ236" s="84"/>
      <c r="GA236" s="90"/>
      <c r="GB236" s="90"/>
      <c r="GC236" s="90"/>
      <c r="GD236" s="304"/>
      <c r="GE236" s="305"/>
      <c r="GF236" s="90"/>
    </row>
    <row r="237" spans="147:188">
      <c r="EQ237" s="84"/>
      <c r="ER237" s="101"/>
      <c r="ES237" s="90"/>
      <c r="ET237" s="90"/>
      <c r="EU237" s="90"/>
      <c r="EV237" s="90"/>
      <c r="EW237" s="90"/>
      <c r="EX237" s="102"/>
      <c r="EY237" s="102"/>
      <c r="EZ237" s="92"/>
      <c r="FA237" s="90"/>
      <c r="FB237" s="90"/>
      <c r="FC237" s="90"/>
      <c r="FD237" s="90"/>
      <c r="FE237" s="90"/>
      <c r="FF237" s="102"/>
      <c r="FG237" s="102"/>
      <c r="FH237" s="103"/>
      <c r="FI237" s="103"/>
      <c r="FJ237" s="186"/>
      <c r="FK237" s="187"/>
      <c r="FL237" s="93"/>
      <c r="FM237" s="90"/>
      <c r="FS237" s="90"/>
      <c r="FT237" s="90"/>
      <c r="FU237" s="90"/>
      <c r="FV237" s="84"/>
      <c r="FW237" s="84"/>
      <c r="FX237" s="84"/>
      <c r="FY237" s="90"/>
      <c r="FZ237" s="84"/>
      <c r="GA237" s="90"/>
      <c r="GB237" s="90"/>
      <c r="GC237" s="90"/>
      <c r="GD237" s="304"/>
      <c r="GE237" s="305"/>
      <c r="GF237" s="90"/>
    </row>
    <row r="238" spans="147:188">
      <c r="EQ238" s="84"/>
      <c r="ER238" s="101"/>
      <c r="ES238" s="90"/>
      <c r="ET238" s="90"/>
      <c r="EU238" s="90"/>
      <c r="EV238" s="90"/>
      <c r="EW238" s="90"/>
      <c r="EX238" s="102"/>
      <c r="EY238" s="102"/>
      <c r="EZ238" s="92"/>
      <c r="FA238" s="90"/>
      <c r="FB238" s="90"/>
      <c r="FC238" s="90"/>
      <c r="FD238" s="90"/>
      <c r="FE238" s="90"/>
      <c r="FF238" s="102"/>
      <c r="FG238" s="102"/>
      <c r="FH238" s="103"/>
      <c r="FI238" s="103"/>
      <c r="FJ238" s="186"/>
      <c r="FK238" s="187"/>
      <c r="FL238" s="93"/>
      <c r="FM238" s="90"/>
      <c r="FS238" s="90"/>
      <c r="FT238" s="90"/>
      <c r="FU238" s="90"/>
      <c r="FV238" s="84"/>
      <c r="FW238" s="84"/>
      <c r="FX238" s="84"/>
      <c r="FY238" s="90"/>
      <c r="FZ238" s="84"/>
      <c r="GA238" s="90"/>
      <c r="GB238" s="90"/>
      <c r="GC238" s="90"/>
      <c r="GD238" s="304"/>
      <c r="GE238" s="305"/>
      <c r="GF238" s="90"/>
    </row>
    <row r="239" spans="147:188">
      <c r="EQ239" s="84"/>
      <c r="ER239" s="101"/>
      <c r="ES239" s="90"/>
      <c r="ET239" s="90"/>
      <c r="EU239" s="90"/>
      <c r="EV239" s="90"/>
      <c r="EW239" s="90"/>
      <c r="EX239" s="102"/>
      <c r="EY239" s="102"/>
      <c r="EZ239" s="92"/>
      <c r="FA239" s="90"/>
      <c r="FB239" s="90"/>
      <c r="FC239" s="90"/>
      <c r="FD239" s="90"/>
      <c r="FE239" s="90"/>
      <c r="FF239" s="102"/>
      <c r="FG239" s="102"/>
      <c r="FH239" s="103"/>
      <c r="FI239" s="103"/>
      <c r="FJ239" s="186"/>
      <c r="FK239" s="187"/>
      <c r="FL239" s="93"/>
      <c r="FM239" s="90"/>
      <c r="FS239" s="90"/>
      <c r="FT239" s="90"/>
      <c r="FU239" s="90"/>
      <c r="FV239" s="84"/>
      <c r="FW239" s="84"/>
      <c r="FX239" s="84"/>
      <c r="FY239" s="90"/>
      <c r="FZ239" s="84"/>
      <c r="GA239" s="90"/>
      <c r="GB239" s="90"/>
      <c r="GC239" s="90"/>
      <c r="GD239" s="304"/>
      <c r="GE239" s="305"/>
      <c r="GF239" s="90"/>
    </row>
    <row r="240" spans="147:188">
      <c r="EQ240" s="84"/>
      <c r="ER240" s="101"/>
      <c r="ES240" s="90"/>
      <c r="ET240" s="90"/>
      <c r="EU240" s="90"/>
      <c r="EV240" s="90"/>
      <c r="EW240" s="90"/>
      <c r="EX240" s="102"/>
      <c r="EY240" s="102"/>
      <c r="EZ240" s="92"/>
      <c r="FA240" s="90"/>
      <c r="FB240" s="90"/>
      <c r="FC240" s="90"/>
      <c r="FD240" s="90"/>
      <c r="FE240" s="90"/>
      <c r="FF240" s="102"/>
      <c r="FG240" s="102"/>
      <c r="FH240" s="103"/>
      <c r="FI240" s="103"/>
      <c r="FJ240" s="186"/>
      <c r="FK240" s="187"/>
      <c r="FL240" s="93"/>
      <c r="FM240" s="90"/>
      <c r="FS240" s="90"/>
      <c r="FT240" s="90"/>
      <c r="FU240" s="90"/>
      <c r="FV240" s="84"/>
      <c r="FW240" s="84"/>
      <c r="FX240" s="84"/>
      <c r="FY240" s="90"/>
      <c r="FZ240" s="84"/>
      <c r="GA240" s="90"/>
      <c r="GB240" s="90"/>
      <c r="GC240" s="90"/>
      <c r="GD240" s="304"/>
      <c r="GE240" s="305"/>
      <c r="GF240" s="90"/>
    </row>
    <row r="241" spans="147:188">
      <c r="EQ241" s="84"/>
      <c r="ER241" s="101"/>
      <c r="ES241" s="90"/>
      <c r="ET241" s="90"/>
      <c r="EU241" s="90"/>
      <c r="EV241" s="90"/>
      <c r="EW241" s="90"/>
      <c r="EX241" s="102"/>
      <c r="EY241" s="102"/>
      <c r="EZ241" s="92"/>
      <c r="FA241" s="90"/>
      <c r="FB241" s="90"/>
      <c r="FC241" s="90"/>
      <c r="FD241" s="90"/>
      <c r="FE241" s="90"/>
      <c r="FF241" s="102"/>
      <c r="FG241" s="102"/>
      <c r="FH241" s="103"/>
      <c r="FI241" s="103"/>
      <c r="FJ241" s="186"/>
      <c r="FK241" s="187"/>
      <c r="FL241" s="93"/>
      <c r="FM241" s="90"/>
      <c r="FS241" s="90"/>
      <c r="FT241" s="90"/>
      <c r="FU241" s="90"/>
      <c r="FV241" s="84"/>
      <c r="FW241" s="84"/>
      <c r="FX241" s="84"/>
      <c r="FY241" s="90"/>
      <c r="FZ241" s="84"/>
      <c r="GA241" s="90"/>
      <c r="GB241" s="90"/>
      <c r="GC241" s="90"/>
      <c r="GD241" s="304"/>
      <c r="GE241" s="305"/>
      <c r="GF241" s="90"/>
    </row>
    <row r="242" spans="147:188">
      <c r="EQ242" s="84"/>
      <c r="ER242" s="101"/>
      <c r="ES242" s="90"/>
      <c r="ET242" s="90"/>
      <c r="EU242" s="90"/>
      <c r="EV242" s="90"/>
      <c r="EW242" s="90"/>
      <c r="EX242" s="102"/>
      <c r="EY242" s="102"/>
      <c r="EZ242" s="92"/>
      <c r="FA242" s="90"/>
      <c r="FB242" s="90"/>
      <c r="FC242" s="90"/>
      <c r="FD242" s="90"/>
      <c r="FE242" s="90"/>
      <c r="FF242" s="102"/>
      <c r="FG242" s="102"/>
      <c r="FH242" s="103"/>
      <c r="FI242" s="103"/>
      <c r="FJ242" s="186"/>
      <c r="FK242" s="187"/>
      <c r="FL242" s="93"/>
      <c r="FM242" s="90"/>
      <c r="FS242" s="90"/>
      <c r="FT242" s="90"/>
      <c r="FU242" s="90"/>
      <c r="FV242" s="84"/>
      <c r="FW242" s="84"/>
      <c r="FX242" s="84"/>
      <c r="FY242" s="90"/>
      <c r="FZ242" s="84"/>
      <c r="GA242" s="90"/>
      <c r="GB242" s="90"/>
      <c r="GC242" s="90"/>
      <c r="GD242" s="304"/>
      <c r="GE242" s="305"/>
      <c r="GF242" s="90"/>
    </row>
    <row r="243" spans="147:188">
      <c r="EQ243" s="84"/>
      <c r="ER243" s="101"/>
      <c r="ES243" s="90"/>
      <c r="ET243" s="90"/>
      <c r="EU243" s="90"/>
      <c r="EV243" s="90"/>
      <c r="EW243" s="90"/>
      <c r="EX243" s="102"/>
      <c r="EY243" s="102"/>
      <c r="EZ243" s="92"/>
      <c r="FA243" s="90"/>
      <c r="FB243" s="90"/>
      <c r="FC243" s="90"/>
      <c r="FD243" s="90"/>
      <c r="FE243" s="90"/>
      <c r="FF243" s="102"/>
      <c r="FG243" s="102"/>
      <c r="FH243" s="103"/>
      <c r="FI243" s="103"/>
      <c r="FJ243" s="186"/>
      <c r="FK243" s="187"/>
      <c r="FL243" s="93"/>
      <c r="FM243" s="90"/>
      <c r="FS243" s="90"/>
      <c r="FT243" s="90"/>
      <c r="FU243" s="90"/>
      <c r="FV243" s="84"/>
      <c r="FW243" s="84"/>
      <c r="FX243" s="84"/>
      <c r="FY243" s="90"/>
      <c r="FZ243" s="84"/>
      <c r="GA243" s="90"/>
      <c r="GB243" s="90"/>
      <c r="GC243" s="90"/>
      <c r="GD243" s="304"/>
      <c r="GE243" s="305"/>
      <c r="GF243" s="90"/>
    </row>
    <row r="244" spans="147:188">
      <c r="EQ244" s="84"/>
      <c r="ER244" s="101"/>
      <c r="ES244" s="90"/>
      <c r="ET244" s="90"/>
      <c r="EU244" s="90"/>
      <c r="EV244" s="90"/>
      <c r="EW244" s="90"/>
      <c r="EX244" s="102"/>
      <c r="EY244" s="102"/>
      <c r="EZ244" s="92"/>
      <c r="FA244" s="90"/>
      <c r="FB244" s="90"/>
      <c r="FC244" s="90"/>
      <c r="FD244" s="90"/>
      <c r="FE244" s="90"/>
      <c r="FF244" s="102"/>
      <c r="FG244" s="102"/>
      <c r="FH244" s="103"/>
      <c r="FI244" s="103"/>
      <c r="FJ244" s="186"/>
      <c r="FK244" s="187"/>
      <c r="FL244" s="93"/>
      <c r="FM244" s="90"/>
      <c r="FS244" s="90"/>
      <c r="FT244" s="90"/>
      <c r="FU244" s="90"/>
      <c r="FV244" s="84"/>
      <c r="FW244" s="84"/>
      <c r="FX244" s="84"/>
      <c r="FY244" s="90"/>
      <c r="FZ244" s="84"/>
      <c r="GA244" s="90"/>
      <c r="GB244" s="90"/>
      <c r="GC244" s="90"/>
      <c r="GD244" s="304"/>
      <c r="GE244" s="305"/>
      <c r="GF244" s="90"/>
    </row>
    <row r="245" spans="147:188">
      <c r="EQ245" s="84"/>
      <c r="ER245" s="101"/>
      <c r="ES245" s="90"/>
      <c r="ET245" s="90"/>
      <c r="EU245" s="90"/>
      <c r="EV245" s="90"/>
      <c r="EW245" s="90"/>
      <c r="EX245" s="102"/>
      <c r="EY245" s="102"/>
      <c r="EZ245" s="92"/>
      <c r="FA245" s="90"/>
      <c r="FB245" s="90"/>
      <c r="FC245" s="90"/>
      <c r="FD245" s="90"/>
      <c r="FE245" s="90"/>
      <c r="FF245" s="102"/>
      <c r="FG245" s="102"/>
      <c r="FH245" s="103"/>
      <c r="FI245" s="103"/>
      <c r="FJ245" s="186"/>
      <c r="FK245" s="187"/>
      <c r="FL245" s="93"/>
      <c r="FM245" s="90"/>
      <c r="FS245" s="90"/>
      <c r="FT245" s="90"/>
      <c r="FU245" s="90"/>
      <c r="FV245" s="84"/>
      <c r="FW245" s="84"/>
      <c r="FX245" s="84"/>
      <c r="FY245" s="90"/>
      <c r="FZ245" s="84"/>
      <c r="GA245" s="90"/>
      <c r="GB245" s="90"/>
      <c r="GC245" s="90"/>
      <c r="GD245" s="304"/>
      <c r="GE245" s="305"/>
      <c r="GF245" s="90"/>
    </row>
    <row r="246" spans="147:188">
      <c r="EQ246" s="84"/>
      <c r="ER246" s="101"/>
      <c r="ES246" s="90"/>
      <c r="ET246" s="90"/>
      <c r="EU246" s="90"/>
      <c r="EV246" s="90"/>
      <c r="EW246" s="90"/>
      <c r="EX246" s="102"/>
      <c r="EY246" s="102"/>
      <c r="EZ246" s="92"/>
      <c r="FA246" s="90"/>
      <c r="FB246" s="90"/>
      <c r="FC246" s="90"/>
      <c r="FD246" s="90"/>
      <c r="FE246" s="90"/>
      <c r="FF246" s="102"/>
      <c r="FG246" s="102"/>
      <c r="FH246" s="103"/>
      <c r="FI246" s="103"/>
      <c r="FJ246" s="186"/>
      <c r="FK246" s="187"/>
      <c r="FL246" s="93"/>
      <c r="FM246" s="90"/>
      <c r="FS246" s="90"/>
      <c r="FT246" s="90"/>
      <c r="FU246" s="90"/>
      <c r="FV246" s="84"/>
      <c r="FW246" s="84"/>
      <c r="FX246" s="84"/>
      <c r="FY246" s="90"/>
      <c r="FZ246" s="84"/>
      <c r="GA246" s="90"/>
      <c r="GB246" s="90"/>
      <c r="GC246" s="90"/>
      <c r="GD246" s="304"/>
      <c r="GE246" s="305"/>
      <c r="GF246" s="90"/>
    </row>
    <row r="247" spans="147:188">
      <c r="EQ247" s="84"/>
      <c r="ER247" s="101"/>
      <c r="ES247" s="90"/>
      <c r="ET247" s="90"/>
      <c r="EU247" s="90"/>
      <c r="EV247" s="90"/>
      <c r="EW247" s="90"/>
      <c r="EX247" s="102"/>
      <c r="EY247" s="102"/>
      <c r="EZ247" s="92"/>
      <c r="FA247" s="90"/>
      <c r="FB247" s="90"/>
      <c r="FC247" s="90"/>
      <c r="FD247" s="90"/>
      <c r="FE247" s="90"/>
      <c r="FF247" s="102"/>
      <c r="FG247" s="102"/>
      <c r="FH247" s="103"/>
      <c r="FI247" s="103"/>
      <c r="FJ247" s="186"/>
      <c r="FK247" s="187"/>
      <c r="FL247" s="93"/>
      <c r="FM247" s="90"/>
      <c r="FS247" s="90"/>
      <c r="FT247" s="90"/>
      <c r="FU247" s="90"/>
      <c r="FV247" s="84"/>
      <c r="FW247" s="84"/>
      <c r="FX247" s="84"/>
      <c r="FY247" s="90"/>
      <c r="FZ247" s="84"/>
      <c r="GA247" s="90"/>
      <c r="GB247" s="90"/>
      <c r="GC247" s="90"/>
      <c r="GD247" s="304"/>
      <c r="GE247" s="305"/>
      <c r="GF247" s="90"/>
    </row>
    <row r="248" spans="147:188">
      <c r="EQ248" s="84"/>
      <c r="ER248" s="101"/>
      <c r="ES248" s="90"/>
      <c r="ET248" s="90"/>
      <c r="EU248" s="90"/>
      <c r="EV248" s="90"/>
      <c r="EW248" s="90"/>
      <c r="EX248" s="102"/>
      <c r="EY248" s="102"/>
      <c r="EZ248" s="92"/>
      <c r="FA248" s="90"/>
      <c r="FB248" s="90"/>
      <c r="FC248" s="90"/>
      <c r="FD248" s="90"/>
      <c r="FE248" s="90"/>
      <c r="FF248" s="102"/>
      <c r="FG248" s="102"/>
      <c r="FH248" s="103"/>
      <c r="FI248" s="103"/>
      <c r="FJ248" s="186"/>
      <c r="FK248" s="187"/>
      <c r="FL248" s="93"/>
      <c r="FM248" s="90"/>
      <c r="FS248" s="90"/>
      <c r="FT248" s="90"/>
      <c r="FU248" s="90"/>
      <c r="FV248" s="84"/>
      <c r="FW248" s="84"/>
      <c r="FX248" s="84"/>
      <c r="FY248" s="90"/>
      <c r="FZ248" s="84"/>
      <c r="GA248" s="90"/>
      <c r="GB248" s="90"/>
      <c r="GC248" s="90"/>
      <c r="GD248" s="304"/>
      <c r="GE248" s="305"/>
      <c r="GF248" s="90"/>
    </row>
    <row r="249" spans="147:188">
      <c r="EQ249" s="84"/>
      <c r="ER249" s="101"/>
      <c r="ES249" s="90"/>
      <c r="ET249" s="90"/>
      <c r="EU249" s="90"/>
      <c r="EV249" s="90"/>
      <c r="EW249" s="90"/>
      <c r="EX249" s="102"/>
      <c r="EY249" s="102"/>
      <c r="EZ249" s="92"/>
      <c r="FA249" s="90"/>
      <c r="FB249" s="90"/>
      <c r="FC249" s="90"/>
      <c r="FD249" s="90"/>
      <c r="FE249" s="90"/>
      <c r="FF249" s="102"/>
      <c r="FG249" s="102"/>
      <c r="FH249" s="103"/>
      <c r="FI249" s="103"/>
      <c r="FJ249" s="186"/>
      <c r="FK249" s="187"/>
      <c r="FL249" s="93"/>
      <c r="FM249" s="90"/>
      <c r="FS249" s="90"/>
      <c r="FT249" s="90"/>
      <c r="FU249" s="90"/>
      <c r="FV249" s="84"/>
      <c r="FW249" s="84"/>
      <c r="FX249" s="84"/>
      <c r="FY249" s="90"/>
      <c r="FZ249" s="84"/>
      <c r="GA249" s="90"/>
      <c r="GB249" s="90"/>
      <c r="GC249" s="90"/>
      <c r="GD249" s="304"/>
      <c r="GE249" s="305"/>
      <c r="GF249" s="90"/>
    </row>
    <row r="250" spans="147:188">
      <c r="EQ250" s="84"/>
      <c r="ER250" s="101"/>
      <c r="ES250" s="90"/>
      <c r="ET250" s="90"/>
      <c r="EU250" s="90"/>
      <c r="EV250" s="90"/>
      <c r="EW250" s="90"/>
      <c r="EX250" s="102"/>
      <c r="EY250" s="102"/>
      <c r="EZ250" s="92"/>
      <c r="FA250" s="90"/>
      <c r="FB250" s="90"/>
      <c r="FC250" s="90"/>
      <c r="FD250" s="90"/>
      <c r="FE250" s="90"/>
      <c r="FF250" s="102"/>
      <c r="FG250" s="102"/>
      <c r="FH250" s="103"/>
      <c r="FI250" s="103"/>
      <c r="FJ250" s="186"/>
      <c r="FK250" s="187"/>
      <c r="FL250" s="93"/>
      <c r="FM250" s="90"/>
      <c r="FS250" s="90"/>
      <c r="FT250" s="90"/>
      <c r="FU250" s="90"/>
      <c r="FV250" s="84"/>
      <c r="FW250" s="84"/>
      <c r="FX250" s="84"/>
      <c r="FY250" s="90"/>
      <c r="FZ250" s="84"/>
      <c r="GA250" s="90"/>
      <c r="GB250" s="90"/>
      <c r="GC250" s="90"/>
      <c r="GD250" s="304"/>
      <c r="GE250" s="305"/>
      <c r="GF250" s="90"/>
    </row>
    <row r="251" spans="147:188">
      <c r="EQ251" s="84"/>
      <c r="ER251" s="101"/>
      <c r="ES251" s="90"/>
      <c r="ET251" s="90"/>
      <c r="EU251" s="90"/>
      <c r="EV251" s="90"/>
      <c r="EW251" s="90"/>
      <c r="EX251" s="102"/>
      <c r="EY251" s="102"/>
      <c r="EZ251" s="92"/>
      <c r="FA251" s="90"/>
      <c r="FB251" s="90"/>
      <c r="FC251" s="90"/>
      <c r="FD251" s="90"/>
      <c r="FE251" s="90"/>
      <c r="FF251" s="102"/>
      <c r="FG251" s="102"/>
      <c r="FH251" s="103"/>
      <c r="FI251" s="103"/>
      <c r="FJ251" s="186"/>
      <c r="FK251" s="187"/>
      <c r="FL251" s="93"/>
      <c r="FM251" s="90"/>
      <c r="FS251" s="90"/>
      <c r="FT251" s="90"/>
      <c r="FU251" s="90"/>
      <c r="FV251" s="84"/>
      <c r="FW251" s="84"/>
      <c r="FX251" s="84"/>
      <c r="FY251" s="90"/>
      <c r="FZ251" s="84"/>
      <c r="GA251" s="90"/>
      <c r="GB251" s="90"/>
      <c r="GC251" s="90"/>
      <c r="GD251" s="304"/>
      <c r="GE251" s="305"/>
      <c r="GF251" s="90"/>
    </row>
    <row r="252" spans="147:188">
      <c r="EQ252" s="84"/>
      <c r="ER252" s="101"/>
      <c r="ES252" s="90"/>
      <c r="ET252" s="90"/>
      <c r="EU252" s="90"/>
      <c r="EV252" s="90"/>
      <c r="EW252" s="90"/>
      <c r="EX252" s="102"/>
      <c r="EY252" s="102"/>
      <c r="EZ252" s="92"/>
      <c r="FA252" s="90"/>
      <c r="FB252" s="90"/>
      <c r="FC252" s="90"/>
      <c r="FD252" s="90"/>
      <c r="FE252" s="90"/>
      <c r="FF252" s="102"/>
      <c r="FG252" s="102"/>
      <c r="FH252" s="103"/>
      <c r="FI252" s="103"/>
      <c r="FJ252" s="186"/>
      <c r="FK252" s="187"/>
      <c r="FL252" s="93"/>
      <c r="FM252" s="90"/>
      <c r="FS252" s="90"/>
      <c r="FT252" s="90"/>
      <c r="FU252" s="90"/>
      <c r="FV252" s="84"/>
      <c r="FW252" s="84"/>
      <c r="FX252" s="84"/>
      <c r="FY252" s="90"/>
      <c r="FZ252" s="84"/>
      <c r="GA252" s="90"/>
      <c r="GB252" s="90"/>
      <c r="GC252" s="90"/>
      <c r="GD252" s="304"/>
      <c r="GE252" s="305"/>
      <c r="GF252" s="90"/>
    </row>
    <row r="253" spans="147:188">
      <c r="EQ253" s="84"/>
      <c r="ER253" s="101"/>
      <c r="ES253" s="90"/>
      <c r="ET253" s="90"/>
      <c r="EU253" s="90"/>
      <c r="EV253" s="90"/>
      <c r="EW253" s="90"/>
      <c r="EX253" s="102"/>
      <c r="EY253" s="102"/>
      <c r="EZ253" s="92"/>
      <c r="FA253" s="90"/>
      <c r="FB253" s="90"/>
      <c r="FC253" s="90"/>
      <c r="FD253" s="90"/>
      <c r="FE253" s="90"/>
      <c r="FF253" s="102"/>
      <c r="FG253" s="102"/>
      <c r="FH253" s="103"/>
      <c r="FI253" s="103"/>
      <c r="FJ253" s="186"/>
      <c r="FK253" s="187"/>
      <c r="FL253" s="93"/>
      <c r="FM253" s="90"/>
      <c r="FS253" s="90"/>
      <c r="FT253" s="90"/>
      <c r="FU253" s="90"/>
      <c r="FV253" s="84"/>
      <c r="FW253" s="84"/>
      <c r="FX253" s="84"/>
      <c r="FY253" s="90"/>
      <c r="FZ253" s="84"/>
      <c r="GA253" s="90"/>
      <c r="GB253" s="90"/>
      <c r="GC253" s="90"/>
      <c r="GD253" s="304"/>
      <c r="GE253" s="305"/>
      <c r="GF253" s="90"/>
    </row>
    <row r="254" spans="147:188">
      <c r="EQ254" s="84"/>
      <c r="ER254" s="101"/>
      <c r="ES254" s="90"/>
      <c r="ET254" s="90"/>
      <c r="EU254" s="90"/>
      <c r="EV254" s="90"/>
      <c r="EW254" s="90"/>
      <c r="EX254" s="102"/>
      <c r="EY254" s="102"/>
      <c r="EZ254" s="92"/>
      <c r="FA254" s="90"/>
      <c r="FB254" s="90"/>
      <c r="FC254" s="90"/>
      <c r="FD254" s="90"/>
      <c r="FE254" s="90"/>
      <c r="FF254" s="102"/>
      <c r="FG254" s="102"/>
      <c r="FH254" s="103"/>
      <c r="FI254" s="103"/>
      <c r="FJ254" s="186"/>
      <c r="FK254" s="187"/>
      <c r="FL254" s="93"/>
      <c r="FM254" s="90"/>
      <c r="FS254" s="90"/>
      <c r="FT254" s="90"/>
      <c r="FU254" s="90"/>
      <c r="FV254" s="84"/>
      <c r="FW254" s="84"/>
      <c r="FX254" s="84"/>
      <c r="FY254" s="90"/>
      <c r="FZ254" s="84"/>
      <c r="GA254" s="90"/>
      <c r="GB254" s="90"/>
      <c r="GC254" s="90"/>
      <c r="GD254" s="304"/>
      <c r="GE254" s="305"/>
      <c r="GF254" s="90"/>
    </row>
    <row r="255" spans="147:188">
      <c r="EQ255" s="84"/>
      <c r="ER255" s="101"/>
      <c r="ES255" s="90"/>
      <c r="ET255" s="90"/>
      <c r="EU255" s="90"/>
      <c r="EV255" s="90"/>
      <c r="EW255" s="90"/>
      <c r="EX255" s="102"/>
      <c r="EY255" s="102"/>
      <c r="EZ255" s="92"/>
      <c r="FA255" s="90"/>
      <c r="FB255" s="90"/>
      <c r="FC255" s="90"/>
      <c r="FD255" s="90"/>
      <c r="FE255" s="90"/>
      <c r="FF255" s="102"/>
      <c r="FG255" s="102"/>
      <c r="FH255" s="103"/>
      <c r="FI255" s="103"/>
      <c r="FJ255" s="186"/>
      <c r="FK255" s="187"/>
      <c r="FL255" s="93"/>
      <c r="FM255" s="90"/>
      <c r="FS255" s="90"/>
      <c r="FT255" s="90"/>
      <c r="FU255" s="90"/>
      <c r="FV255" s="84"/>
      <c r="FW255" s="84"/>
      <c r="FX255" s="84"/>
      <c r="FY255" s="90"/>
      <c r="FZ255" s="84"/>
      <c r="GA255" s="90"/>
      <c r="GB255" s="90"/>
      <c r="GC255" s="90"/>
      <c r="GD255" s="304"/>
      <c r="GE255" s="305"/>
      <c r="GF255" s="90"/>
    </row>
    <row r="256" spans="147:188">
      <c r="EQ256" s="84"/>
      <c r="ER256" s="101"/>
      <c r="ES256" s="90"/>
      <c r="ET256" s="90"/>
      <c r="EU256" s="90"/>
      <c r="EV256" s="90"/>
      <c r="EW256" s="90"/>
      <c r="EX256" s="102"/>
      <c r="EY256" s="102"/>
      <c r="EZ256" s="92"/>
      <c r="FA256" s="90"/>
      <c r="FB256" s="90"/>
      <c r="FC256" s="90"/>
      <c r="FD256" s="90"/>
      <c r="FE256" s="90"/>
      <c r="FF256" s="102"/>
      <c r="FG256" s="102"/>
      <c r="FH256" s="103"/>
      <c r="FI256" s="103"/>
      <c r="FJ256" s="186"/>
      <c r="FK256" s="187"/>
      <c r="FL256" s="93"/>
      <c r="FM256" s="90"/>
      <c r="FS256" s="90"/>
      <c r="FT256" s="90"/>
      <c r="FU256" s="90"/>
      <c r="FV256" s="84"/>
      <c r="FW256" s="84"/>
      <c r="FX256" s="84"/>
      <c r="FY256" s="90"/>
      <c r="FZ256" s="84"/>
      <c r="GA256" s="90"/>
      <c r="GB256" s="90"/>
      <c r="GC256" s="90"/>
      <c r="GD256" s="304"/>
      <c r="GE256" s="305"/>
      <c r="GF256" s="90"/>
    </row>
    <row r="257" spans="147:188">
      <c r="EQ257" s="84"/>
      <c r="ER257" s="101"/>
      <c r="ES257" s="90"/>
      <c r="ET257" s="90"/>
      <c r="EU257" s="90"/>
      <c r="EV257" s="90"/>
      <c r="EW257" s="90"/>
      <c r="EX257" s="102"/>
      <c r="EY257" s="102"/>
      <c r="EZ257" s="92"/>
      <c r="FA257" s="90"/>
      <c r="FB257" s="90"/>
      <c r="FC257" s="90"/>
      <c r="FD257" s="90"/>
      <c r="FE257" s="90"/>
      <c r="FF257" s="102"/>
      <c r="FG257" s="102"/>
      <c r="FH257" s="103"/>
      <c r="FI257" s="103"/>
      <c r="FJ257" s="186"/>
      <c r="FK257" s="187"/>
      <c r="FL257" s="93"/>
      <c r="FM257" s="90"/>
      <c r="FS257" s="90"/>
      <c r="FT257" s="90"/>
      <c r="FU257" s="90"/>
      <c r="FV257" s="84"/>
      <c r="FW257" s="84"/>
      <c r="FX257" s="84"/>
      <c r="FY257" s="90"/>
      <c r="FZ257" s="84"/>
      <c r="GA257" s="90"/>
      <c r="GB257" s="90"/>
      <c r="GC257" s="90"/>
      <c r="GD257" s="304"/>
      <c r="GE257" s="305"/>
      <c r="GF257" s="90"/>
    </row>
    <row r="258" spans="147:188">
      <c r="EQ258" s="84"/>
      <c r="ER258" s="101"/>
      <c r="ES258" s="90"/>
      <c r="ET258" s="90"/>
      <c r="EU258" s="90"/>
      <c r="EV258" s="90"/>
      <c r="EW258" s="90"/>
      <c r="EX258" s="102"/>
      <c r="EY258" s="102"/>
      <c r="EZ258" s="92"/>
      <c r="FA258" s="90"/>
      <c r="FB258" s="90"/>
      <c r="FC258" s="90"/>
      <c r="FD258" s="90"/>
      <c r="FE258" s="90"/>
      <c r="FF258" s="102"/>
      <c r="FG258" s="102"/>
      <c r="FH258" s="103"/>
      <c r="FI258" s="103"/>
      <c r="FJ258" s="186"/>
      <c r="FK258" s="187"/>
      <c r="FL258" s="93"/>
      <c r="FM258" s="90"/>
      <c r="FS258" s="90"/>
      <c r="FT258" s="90"/>
      <c r="FU258" s="90"/>
      <c r="FV258" s="84"/>
      <c r="FW258" s="84"/>
      <c r="FX258" s="84"/>
      <c r="FY258" s="90"/>
      <c r="FZ258" s="84"/>
      <c r="GA258" s="90"/>
      <c r="GB258" s="90"/>
      <c r="GC258" s="90"/>
      <c r="GD258" s="304"/>
      <c r="GE258" s="305"/>
      <c r="GF258" s="90"/>
    </row>
    <row r="259" spans="147:188">
      <c r="EQ259" s="84"/>
      <c r="ER259" s="101"/>
      <c r="ES259" s="90"/>
      <c r="ET259" s="90"/>
      <c r="EU259" s="90"/>
      <c r="EV259" s="90"/>
      <c r="EW259" s="90"/>
      <c r="EX259" s="102"/>
      <c r="EY259" s="102"/>
      <c r="EZ259" s="92"/>
      <c r="FA259" s="90"/>
      <c r="FB259" s="90"/>
      <c r="FC259" s="90"/>
      <c r="FD259" s="90"/>
      <c r="FE259" s="90"/>
      <c r="FF259" s="102"/>
      <c r="FG259" s="102"/>
      <c r="FH259" s="103"/>
      <c r="FI259" s="103"/>
      <c r="FJ259" s="186"/>
      <c r="FK259" s="187"/>
      <c r="FL259" s="93"/>
      <c r="FM259" s="90"/>
      <c r="FS259" s="90"/>
      <c r="FT259" s="90"/>
      <c r="FU259" s="90"/>
      <c r="FV259" s="84"/>
      <c r="FW259" s="84"/>
      <c r="FX259" s="84"/>
      <c r="FY259" s="90"/>
      <c r="FZ259" s="84"/>
      <c r="GA259" s="90"/>
      <c r="GB259" s="90"/>
      <c r="GC259" s="90"/>
      <c r="GD259" s="304"/>
      <c r="GE259" s="305"/>
      <c r="GF259" s="90"/>
    </row>
    <row r="260" spans="147:188">
      <c r="EQ260" s="84"/>
      <c r="ER260" s="101"/>
      <c r="ES260" s="90"/>
      <c r="ET260" s="90"/>
      <c r="EU260" s="90"/>
      <c r="EV260" s="90"/>
      <c r="EW260" s="90"/>
      <c r="EX260" s="102"/>
      <c r="EY260" s="102"/>
      <c r="EZ260" s="92"/>
      <c r="FA260" s="90"/>
      <c r="FB260" s="90"/>
      <c r="FC260" s="90"/>
      <c r="FD260" s="90"/>
      <c r="FE260" s="90"/>
      <c r="FF260" s="102"/>
      <c r="FG260" s="102"/>
      <c r="FH260" s="103"/>
      <c r="FI260" s="103"/>
      <c r="FJ260" s="186"/>
      <c r="FK260" s="187"/>
      <c r="FL260" s="93"/>
      <c r="FM260" s="90"/>
      <c r="FS260" s="90"/>
      <c r="FT260" s="90"/>
      <c r="FU260" s="90"/>
      <c r="FV260" s="84"/>
      <c r="FW260" s="84"/>
      <c r="FX260" s="84"/>
      <c r="FY260" s="90"/>
      <c r="FZ260" s="84"/>
      <c r="GA260" s="90"/>
      <c r="GB260" s="90"/>
      <c r="GC260" s="90"/>
      <c r="GD260" s="304"/>
      <c r="GE260" s="305"/>
      <c r="GF260" s="90"/>
    </row>
    <row r="261" spans="147:188">
      <c r="EQ261" s="84"/>
      <c r="ER261" s="101"/>
      <c r="ES261" s="90"/>
      <c r="ET261" s="90"/>
      <c r="EU261" s="90"/>
      <c r="EV261" s="90"/>
      <c r="EW261" s="90"/>
      <c r="EX261" s="102"/>
      <c r="EY261" s="102"/>
      <c r="EZ261" s="92"/>
      <c r="FA261" s="90"/>
      <c r="FB261" s="90"/>
      <c r="FC261" s="90"/>
      <c r="FD261" s="90"/>
      <c r="FE261" s="90"/>
      <c r="FF261" s="102"/>
      <c r="FG261" s="102"/>
      <c r="FH261" s="103"/>
      <c r="FI261" s="103"/>
      <c r="FJ261" s="186"/>
      <c r="FK261" s="187"/>
      <c r="FL261" s="93"/>
      <c r="FM261" s="90"/>
      <c r="FS261" s="90"/>
      <c r="FT261" s="90"/>
      <c r="FU261" s="90"/>
      <c r="FV261" s="84"/>
      <c r="FW261" s="84"/>
      <c r="FX261" s="84"/>
      <c r="FY261" s="90"/>
      <c r="FZ261" s="84"/>
      <c r="GA261" s="90"/>
      <c r="GB261" s="90"/>
      <c r="GC261" s="90"/>
      <c r="GD261" s="304"/>
      <c r="GE261" s="305"/>
      <c r="GF261" s="90"/>
    </row>
    <row r="262" spans="147:188">
      <c r="EQ262" s="84"/>
      <c r="ER262" s="101"/>
      <c r="ES262" s="90"/>
      <c r="ET262" s="90"/>
      <c r="EU262" s="90"/>
      <c r="EV262" s="90"/>
      <c r="EW262" s="90"/>
      <c r="EX262" s="102"/>
      <c r="EY262" s="102"/>
      <c r="EZ262" s="92"/>
      <c r="FA262" s="90"/>
      <c r="FB262" s="90"/>
      <c r="FC262" s="90"/>
      <c r="FD262" s="90"/>
      <c r="FE262" s="90"/>
      <c r="FF262" s="102"/>
      <c r="FG262" s="102"/>
      <c r="FH262" s="103"/>
      <c r="FI262" s="103"/>
      <c r="FJ262" s="186"/>
      <c r="FK262" s="187"/>
      <c r="FL262" s="93"/>
      <c r="FM262" s="90"/>
      <c r="FS262" s="90"/>
      <c r="FT262" s="90"/>
      <c r="FU262" s="90"/>
      <c r="FV262" s="84"/>
      <c r="FW262" s="84"/>
      <c r="FX262" s="84"/>
      <c r="FY262" s="90"/>
      <c r="FZ262" s="84"/>
      <c r="GA262" s="90"/>
      <c r="GB262" s="90"/>
      <c r="GC262" s="90"/>
      <c r="GD262" s="304"/>
      <c r="GE262" s="305"/>
      <c r="GF262" s="90"/>
    </row>
    <row r="263" spans="147:188">
      <c r="EQ263" s="84"/>
      <c r="ER263" s="101"/>
      <c r="ES263" s="90"/>
      <c r="ET263" s="90"/>
      <c r="EU263" s="90"/>
      <c r="EV263" s="90"/>
      <c r="EW263" s="90"/>
      <c r="EX263" s="102"/>
      <c r="EY263" s="102"/>
      <c r="EZ263" s="92"/>
      <c r="FA263" s="90"/>
      <c r="FB263" s="90"/>
      <c r="FC263" s="90"/>
      <c r="FD263" s="90"/>
      <c r="FE263" s="90"/>
      <c r="FF263" s="102"/>
      <c r="FG263" s="102"/>
      <c r="FH263" s="103"/>
      <c r="FI263" s="103"/>
      <c r="FJ263" s="186"/>
      <c r="FK263" s="187"/>
      <c r="FL263" s="93"/>
      <c r="FM263" s="90"/>
      <c r="FS263" s="90"/>
      <c r="FT263" s="90"/>
      <c r="FU263" s="90"/>
      <c r="FV263" s="84"/>
      <c r="FW263" s="84"/>
      <c r="FX263" s="84"/>
      <c r="FY263" s="90"/>
      <c r="FZ263" s="84"/>
      <c r="GA263" s="90"/>
      <c r="GB263" s="90"/>
      <c r="GC263" s="90"/>
      <c r="GD263" s="304"/>
      <c r="GE263" s="305"/>
      <c r="GF263" s="90"/>
    </row>
    <row r="264" spans="147:188">
      <c r="EQ264" s="84"/>
      <c r="ER264" s="101"/>
      <c r="ES264" s="90"/>
      <c r="ET264" s="90"/>
      <c r="EU264" s="90"/>
      <c r="EV264" s="90"/>
      <c r="EW264" s="90"/>
      <c r="EX264" s="102"/>
      <c r="EY264" s="102"/>
      <c r="EZ264" s="92"/>
      <c r="FA264" s="90"/>
      <c r="FB264" s="90"/>
      <c r="FC264" s="90"/>
      <c r="FD264" s="90"/>
      <c r="FE264" s="90"/>
      <c r="FF264" s="102"/>
      <c r="FG264" s="102"/>
      <c r="FH264" s="103"/>
      <c r="FI264" s="103"/>
      <c r="FJ264" s="186"/>
      <c r="FK264" s="187"/>
      <c r="FL264" s="93"/>
      <c r="FM264" s="90"/>
      <c r="FS264" s="90"/>
      <c r="FT264" s="90"/>
      <c r="FU264" s="90"/>
      <c r="FV264" s="84"/>
      <c r="FW264" s="84"/>
      <c r="FX264" s="84"/>
      <c r="FY264" s="90"/>
      <c r="FZ264" s="84"/>
      <c r="GA264" s="90"/>
      <c r="GB264" s="90"/>
      <c r="GC264" s="90"/>
      <c r="GD264" s="304"/>
      <c r="GE264" s="305"/>
      <c r="GF264" s="90"/>
    </row>
    <row r="265" spans="147:188">
      <c r="EQ265" s="84"/>
      <c r="ER265" s="101"/>
      <c r="ES265" s="90"/>
      <c r="ET265" s="90"/>
      <c r="EU265" s="90"/>
      <c r="EV265" s="90"/>
      <c r="EW265" s="90"/>
      <c r="EX265" s="102"/>
      <c r="EY265" s="102"/>
      <c r="EZ265" s="92"/>
      <c r="FA265" s="90"/>
      <c r="FB265" s="90"/>
      <c r="FC265" s="90"/>
      <c r="FD265" s="90"/>
      <c r="FE265" s="90"/>
      <c r="FF265" s="102"/>
      <c r="FG265" s="102"/>
      <c r="FH265" s="103"/>
      <c r="FI265" s="103"/>
      <c r="FJ265" s="186"/>
      <c r="FK265" s="187"/>
      <c r="FL265" s="93"/>
      <c r="FM265" s="90"/>
      <c r="FS265" s="90"/>
      <c r="FT265" s="90"/>
      <c r="FU265" s="90"/>
      <c r="FV265" s="84"/>
      <c r="FW265" s="84"/>
      <c r="FX265" s="84"/>
      <c r="FY265" s="90"/>
      <c r="FZ265" s="84"/>
      <c r="GA265" s="90"/>
      <c r="GB265" s="90"/>
      <c r="GC265" s="90"/>
      <c r="GD265" s="304"/>
      <c r="GE265" s="305"/>
      <c r="GF265" s="90"/>
    </row>
    <row r="266" spans="147:188">
      <c r="EQ266" s="84"/>
      <c r="ER266" s="101"/>
      <c r="ES266" s="90"/>
      <c r="ET266" s="90"/>
      <c r="EU266" s="90"/>
      <c r="EV266" s="90"/>
      <c r="EW266" s="90"/>
      <c r="EX266" s="102"/>
      <c r="EY266" s="102"/>
      <c r="EZ266" s="92"/>
      <c r="FA266" s="90"/>
      <c r="FB266" s="90"/>
      <c r="FC266" s="90"/>
      <c r="FD266" s="90"/>
      <c r="FE266" s="90"/>
      <c r="FF266" s="102"/>
      <c r="FG266" s="102"/>
      <c r="FH266" s="103"/>
      <c r="FI266" s="103"/>
      <c r="FJ266" s="186"/>
      <c r="FK266" s="187"/>
      <c r="FL266" s="93"/>
      <c r="FM266" s="90"/>
      <c r="FS266" s="90"/>
      <c r="FT266" s="90"/>
      <c r="FU266" s="90"/>
      <c r="FV266" s="84"/>
      <c r="FW266" s="84"/>
      <c r="FX266" s="84"/>
      <c r="FY266" s="90"/>
      <c r="FZ266" s="84"/>
      <c r="GA266" s="90"/>
      <c r="GB266" s="90"/>
      <c r="GC266" s="90"/>
      <c r="GD266" s="304"/>
      <c r="GE266" s="305"/>
      <c r="GF266" s="90"/>
    </row>
    <row r="267" spans="147:188">
      <c r="EQ267" s="84"/>
      <c r="ER267" s="101"/>
      <c r="ES267" s="90"/>
      <c r="ET267" s="90"/>
      <c r="EU267" s="90"/>
      <c r="EV267" s="90"/>
      <c r="EW267" s="90"/>
      <c r="EX267" s="102"/>
      <c r="EY267" s="102"/>
      <c r="EZ267" s="92"/>
      <c r="FA267" s="90"/>
      <c r="FB267" s="90"/>
      <c r="FC267" s="90"/>
      <c r="FD267" s="90"/>
      <c r="FE267" s="90"/>
      <c r="FF267" s="102"/>
      <c r="FG267" s="102"/>
      <c r="FH267" s="103"/>
      <c r="FI267" s="103"/>
      <c r="FJ267" s="186"/>
      <c r="FK267" s="187"/>
      <c r="FL267" s="93"/>
      <c r="FM267" s="90"/>
      <c r="FS267" s="90"/>
      <c r="FT267" s="90"/>
      <c r="FU267" s="90"/>
      <c r="FV267" s="84"/>
      <c r="FW267" s="84"/>
      <c r="FX267" s="84"/>
      <c r="FY267" s="90"/>
      <c r="FZ267" s="84"/>
      <c r="GA267" s="90"/>
      <c r="GB267" s="90"/>
      <c r="GC267" s="90"/>
      <c r="GD267" s="304"/>
      <c r="GE267" s="305"/>
      <c r="GF267" s="90"/>
    </row>
    <row r="268" spans="147:188">
      <c r="EQ268" s="84"/>
      <c r="ER268" s="101"/>
      <c r="ES268" s="90"/>
      <c r="ET268" s="90"/>
      <c r="EU268" s="90"/>
      <c r="EV268" s="90"/>
      <c r="EW268" s="90"/>
      <c r="EX268" s="102"/>
      <c r="EY268" s="102"/>
      <c r="EZ268" s="92"/>
      <c r="FA268" s="90"/>
      <c r="FB268" s="90"/>
      <c r="FC268" s="90"/>
      <c r="FD268" s="90"/>
      <c r="FE268" s="90"/>
      <c r="FF268" s="102"/>
      <c r="FG268" s="102"/>
      <c r="FH268" s="103"/>
      <c r="FI268" s="103"/>
      <c r="FJ268" s="186"/>
      <c r="FK268" s="187"/>
      <c r="FL268" s="93"/>
      <c r="FM268" s="90"/>
      <c r="FS268" s="90"/>
      <c r="FT268" s="90"/>
      <c r="FU268" s="90"/>
      <c r="FV268" s="84"/>
      <c r="FW268" s="84"/>
      <c r="FX268" s="84"/>
      <c r="FY268" s="90"/>
      <c r="FZ268" s="84"/>
      <c r="GA268" s="90"/>
      <c r="GB268" s="90"/>
      <c r="GC268" s="90"/>
      <c r="GD268" s="304"/>
      <c r="GE268" s="305"/>
      <c r="GF268" s="90"/>
    </row>
    <row r="269" spans="147:188">
      <c r="EQ269" s="84"/>
      <c r="ER269" s="101"/>
      <c r="ES269" s="90"/>
      <c r="ET269" s="90"/>
      <c r="EU269" s="90"/>
      <c r="EV269" s="90"/>
      <c r="EW269" s="90"/>
      <c r="EX269" s="102"/>
      <c r="EY269" s="102"/>
      <c r="EZ269" s="92"/>
      <c r="FA269" s="90"/>
      <c r="FB269" s="90"/>
      <c r="FC269" s="90"/>
      <c r="FD269" s="90"/>
      <c r="FE269" s="90"/>
      <c r="FF269" s="102"/>
      <c r="FG269" s="102"/>
      <c r="FH269" s="103"/>
      <c r="FI269" s="103"/>
      <c r="FJ269" s="186"/>
      <c r="FK269" s="187"/>
      <c r="FL269" s="93"/>
      <c r="FM269" s="90"/>
      <c r="FS269" s="90"/>
      <c r="FT269" s="90"/>
      <c r="FU269" s="90"/>
      <c r="FV269" s="84"/>
      <c r="FW269" s="84"/>
      <c r="FX269" s="84"/>
      <c r="FY269" s="90"/>
      <c r="FZ269" s="84"/>
      <c r="GA269" s="90"/>
      <c r="GB269" s="90"/>
      <c r="GC269" s="90"/>
      <c r="GD269" s="304"/>
      <c r="GE269" s="305"/>
      <c r="GF269" s="90"/>
    </row>
    <row r="270" spans="147:188">
      <c r="EQ270" s="84"/>
      <c r="ER270" s="101"/>
      <c r="ES270" s="90"/>
      <c r="ET270" s="90"/>
      <c r="EU270" s="90"/>
      <c r="EV270" s="90"/>
      <c r="EW270" s="90"/>
      <c r="EX270" s="102"/>
      <c r="EY270" s="102"/>
      <c r="EZ270" s="92"/>
      <c r="FA270" s="90"/>
      <c r="FB270" s="90"/>
      <c r="FC270" s="90"/>
      <c r="FD270" s="90"/>
      <c r="FE270" s="90"/>
      <c r="FF270" s="102"/>
      <c r="FG270" s="102"/>
      <c r="FH270" s="103"/>
      <c r="FI270" s="103"/>
      <c r="FJ270" s="186"/>
      <c r="FK270" s="187"/>
      <c r="FL270" s="93"/>
      <c r="FM270" s="90"/>
      <c r="FS270" s="90"/>
      <c r="FT270" s="90"/>
      <c r="FU270" s="90"/>
      <c r="FV270" s="84"/>
      <c r="FW270" s="84"/>
      <c r="FX270" s="84"/>
      <c r="FY270" s="90"/>
      <c r="FZ270" s="84"/>
      <c r="GA270" s="90"/>
      <c r="GB270" s="90"/>
      <c r="GC270" s="90"/>
      <c r="GD270" s="304"/>
      <c r="GE270" s="305"/>
      <c r="GF270" s="90"/>
    </row>
    <row r="271" spans="147:188">
      <c r="EQ271" s="84"/>
      <c r="ER271" s="101"/>
      <c r="ES271" s="90"/>
      <c r="ET271" s="90"/>
      <c r="EU271" s="90"/>
      <c r="EV271" s="90"/>
      <c r="EW271" s="90"/>
      <c r="EX271" s="102"/>
      <c r="EY271" s="102"/>
      <c r="EZ271" s="92"/>
      <c r="FA271" s="90"/>
      <c r="FB271" s="90"/>
      <c r="FC271" s="90"/>
      <c r="FD271" s="90"/>
      <c r="FE271" s="90"/>
      <c r="FF271" s="102"/>
      <c r="FG271" s="102"/>
      <c r="FH271" s="103"/>
      <c r="FI271" s="103"/>
      <c r="FJ271" s="186"/>
      <c r="FK271" s="187"/>
      <c r="FL271" s="93"/>
      <c r="FM271" s="90"/>
      <c r="FS271" s="90"/>
      <c r="FT271" s="90"/>
      <c r="FU271" s="90"/>
      <c r="FV271" s="84"/>
      <c r="FW271" s="84"/>
      <c r="FX271" s="84"/>
      <c r="FY271" s="90"/>
      <c r="FZ271" s="84"/>
      <c r="GA271" s="90"/>
      <c r="GB271" s="90"/>
      <c r="GC271" s="90"/>
      <c r="GD271" s="304"/>
      <c r="GE271" s="305"/>
      <c r="GF271" s="90"/>
    </row>
    <row r="272" spans="147:188">
      <c r="EQ272" s="84"/>
      <c r="ER272" s="101"/>
      <c r="ES272" s="90"/>
      <c r="ET272" s="90"/>
      <c r="EU272" s="90"/>
      <c r="EV272" s="90"/>
      <c r="EW272" s="90"/>
      <c r="EX272" s="102"/>
      <c r="EY272" s="102"/>
      <c r="EZ272" s="92"/>
      <c r="FA272" s="90"/>
      <c r="FB272" s="90"/>
      <c r="FC272" s="90"/>
      <c r="FD272" s="90"/>
      <c r="FE272" s="90"/>
      <c r="FF272" s="102"/>
      <c r="FG272" s="102"/>
      <c r="FH272" s="103"/>
      <c r="FI272" s="103"/>
      <c r="FJ272" s="186"/>
      <c r="FK272" s="187"/>
      <c r="FL272" s="93"/>
      <c r="FM272" s="90"/>
      <c r="FS272" s="90"/>
      <c r="FT272" s="90"/>
      <c r="FU272" s="90"/>
      <c r="FV272" s="84"/>
      <c r="FW272" s="84"/>
      <c r="FX272" s="84"/>
      <c r="FY272" s="90"/>
      <c r="FZ272" s="84"/>
      <c r="GA272" s="90"/>
      <c r="GB272" s="90"/>
      <c r="GC272" s="90"/>
      <c r="GD272" s="304"/>
      <c r="GE272" s="305"/>
      <c r="GF272" s="90"/>
    </row>
    <row r="273" spans="147:188">
      <c r="EQ273" s="84"/>
      <c r="ER273" s="101"/>
      <c r="ES273" s="90"/>
      <c r="ET273" s="90"/>
      <c r="EU273" s="90"/>
      <c r="EV273" s="90"/>
      <c r="EW273" s="90"/>
      <c r="EX273" s="102"/>
      <c r="EY273" s="102"/>
      <c r="EZ273" s="92"/>
      <c r="FA273" s="90"/>
      <c r="FB273" s="90"/>
      <c r="FC273" s="90"/>
      <c r="FD273" s="90"/>
      <c r="FE273" s="90"/>
      <c r="FF273" s="102"/>
      <c r="FG273" s="102"/>
      <c r="FH273" s="103"/>
      <c r="FI273" s="103"/>
      <c r="FJ273" s="186"/>
      <c r="FK273" s="187"/>
      <c r="FL273" s="93"/>
      <c r="FM273" s="90"/>
      <c r="FS273" s="90"/>
      <c r="FT273" s="90"/>
      <c r="FU273" s="90"/>
      <c r="FV273" s="84"/>
      <c r="FW273" s="84"/>
      <c r="FX273" s="84"/>
      <c r="FY273" s="90"/>
      <c r="FZ273" s="84"/>
      <c r="GA273" s="90"/>
      <c r="GB273" s="90"/>
      <c r="GC273" s="90"/>
      <c r="GD273" s="304"/>
      <c r="GE273" s="305"/>
      <c r="GF273" s="90"/>
    </row>
    <row r="274" spans="147:188">
      <c r="EQ274" s="84"/>
      <c r="ER274" s="101"/>
      <c r="ES274" s="90"/>
      <c r="ET274" s="90"/>
      <c r="EU274" s="90"/>
      <c r="EV274" s="90"/>
      <c r="EW274" s="90"/>
      <c r="EX274" s="102"/>
      <c r="EY274" s="102"/>
      <c r="EZ274" s="92"/>
      <c r="FA274" s="90"/>
      <c r="FB274" s="90"/>
      <c r="FC274" s="90"/>
      <c r="FD274" s="90"/>
      <c r="FE274" s="90"/>
      <c r="FF274" s="102"/>
      <c r="FG274" s="102"/>
      <c r="FH274" s="103"/>
      <c r="FI274" s="103"/>
      <c r="FJ274" s="186"/>
      <c r="FK274" s="187"/>
      <c r="FL274" s="93"/>
      <c r="FM274" s="90"/>
      <c r="FS274" s="90"/>
      <c r="FT274" s="90"/>
      <c r="FU274" s="90"/>
      <c r="FV274" s="84"/>
      <c r="FW274" s="84"/>
      <c r="FX274" s="84"/>
      <c r="FY274" s="90"/>
      <c r="FZ274" s="84"/>
      <c r="GA274" s="90"/>
      <c r="GB274" s="90"/>
      <c r="GC274" s="90"/>
      <c r="GD274" s="304"/>
      <c r="GE274" s="305"/>
      <c r="GF274" s="90"/>
    </row>
    <row r="275" spans="147:188">
      <c r="EQ275" s="84"/>
      <c r="ER275" s="101"/>
      <c r="ES275" s="90"/>
      <c r="ET275" s="90"/>
      <c r="EU275" s="90"/>
      <c r="EV275" s="90"/>
      <c r="EW275" s="90"/>
      <c r="EX275" s="102"/>
      <c r="EY275" s="102"/>
      <c r="EZ275" s="92"/>
      <c r="FA275" s="90"/>
      <c r="FB275" s="90"/>
      <c r="FC275" s="90"/>
      <c r="FD275" s="90"/>
      <c r="FE275" s="90"/>
      <c r="FF275" s="102"/>
      <c r="FG275" s="102"/>
      <c r="FH275" s="103"/>
      <c r="FI275" s="103"/>
      <c r="FJ275" s="186"/>
      <c r="FK275" s="187"/>
      <c r="FL275" s="93"/>
      <c r="FM275" s="90"/>
      <c r="FS275" s="90"/>
      <c r="FT275" s="90"/>
      <c r="FU275" s="90"/>
      <c r="FV275" s="84"/>
      <c r="FW275" s="84"/>
      <c r="FX275" s="84"/>
      <c r="FY275" s="90"/>
      <c r="FZ275" s="84"/>
      <c r="GA275" s="90"/>
      <c r="GB275" s="90"/>
      <c r="GC275" s="90"/>
      <c r="GD275" s="304"/>
      <c r="GE275" s="305"/>
      <c r="GF275" s="90"/>
    </row>
    <row r="276" spans="147:188">
      <c r="EQ276" s="84"/>
      <c r="ER276" s="101"/>
      <c r="ES276" s="90"/>
      <c r="ET276" s="90"/>
      <c r="EU276" s="90"/>
      <c r="EV276" s="90"/>
      <c r="EW276" s="90"/>
      <c r="EX276" s="102"/>
      <c r="EY276" s="102"/>
      <c r="EZ276" s="92"/>
      <c r="FA276" s="90"/>
      <c r="FB276" s="90"/>
      <c r="FC276" s="90"/>
      <c r="FD276" s="90"/>
      <c r="FE276" s="90"/>
      <c r="FF276" s="102"/>
      <c r="FG276" s="102"/>
      <c r="FH276" s="103"/>
      <c r="FI276" s="103"/>
      <c r="FJ276" s="186"/>
      <c r="FK276" s="187"/>
      <c r="FL276" s="93"/>
      <c r="FM276" s="90"/>
      <c r="FS276" s="90"/>
      <c r="FT276" s="90"/>
      <c r="FU276" s="90"/>
      <c r="FV276" s="84"/>
      <c r="FW276" s="84"/>
      <c r="FX276" s="84"/>
      <c r="FY276" s="90"/>
      <c r="FZ276" s="84"/>
      <c r="GA276" s="90"/>
      <c r="GB276" s="90"/>
      <c r="GC276" s="90"/>
      <c r="GD276" s="304"/>
      <c r="GE276" s="305"/>
      <c r="GF276" s="90"/>
    </row>
    <row r="277" spans="147:188">
      <c r="EQ277" s="84"/>
      <c r="ER277" s="101"/>
      <c r="ES277" s="90"/>
      <c r="ET277" s="90"/>
      <c r="EU277" s="90"/>
      <c r="EV277" s="90"/>
      <c r="EW277" s="90"/>
      <c r="EX277" s="102"/>
      <c r="EY277" s="102"/>
      <c r="EZ277" s="92"/>
      <c r="FA277" s="90"/>
      <c r="FB277" s="90"/>
      <c r="FC277" s="90"/>
      <c r="FD277" s="90"/>
      <c r="FE277" s="90"/>
      <c r="FF277" s="102"/>
      <c r="FG277" s="102"/>
      <c r="FH277" s="103"/>
      <c r="FI277" s="103"/>
      <c r="FJ277" s="186"/>
      <c r="FK277" s="187"/>
      <c r="FL277" s="93"/>
      <c r="FM277" s="90"/>
      <c r="FS277" s="90"/>
      <c r="FT277" s="90"/>
      <c r="FU277" s="90"/>
      <c r="FV277" s="84"/>
      <c r="FW277" s="84"/>
      <c r="FX277" s="84"/>
      <c r="FY277" s="90"/>
      <c r="FZ277" s="84"/>
      <c r="GA277" s="90"/>
      <c r="GB277" s="90"/>
      <c r="GC277" s="90"/>
      <c r="GD277" s="304"/>
      <c r="GE277" s="305"/>
      <c r="GF277" s="90"/>
    </row>
    <row r="278" spans="147:188">
      <c r="EQ278" s="84"/>
      <c r="ER278" s="101"/>
      <c r="ES278" s="90"/>
      <c r="ET278" s="90"/>
      <c r="EU278" s="90"/>
      <c r="EV278" s="90"/>
      <c r="EW278" s="90"/>
      <c r="EX278" s="102"/>
      <c r="EY278" s="102"/>
      <c r="EZ278" s="92"/>
      <c r="FA278" s="90"/>
      <c r="FB278" s="90"/>
      <c r="FC278" s="90"/>
      <c r="FD278" s="90"/>
      <c r="FE278" s="90"/>
      <c r="FF278" s="102"/>
      <c r="FG278" s="102"/>
      <c r="FH278" s="103"/>
      <c r="FI278" s="103"/>
      <c r="FJ278" s="186"/>
      <c r="FK278" s="187"/>
      <c r="FL278" s="93"/>
      <c r="FM278" s="90"/>
      <c r="FS278" s="90"/>
      <c r="FT278" s="90"/>
      <c r="FU278" s="90"/>
      <c r="FV278" s="84"/>
      <c r="FW278" s="84"/>
      <c r="FX278" s="84"/>
      <c r="FY278" s="90"/>
      <c r="FZ278" s="84"/>
      <c r="GA278" s="90"/>
      <c r="GB278" s="90"/>
      <c r="GC278" s="90"/>
      <c r="GD278" s="304"/>
      <c r="GE278" s="305"/>
      <c r="GF278" s="90"/>
    </row>
    <row r="279" spans="147:188">
      <c r="EQ279" s="84"/>
      <c r="ER279" s="101"/>
      <c r="ES279" s="90"/>
      <c r="ET279" s="90"/>
      <c r="EU279" s="90"/>
      <c r="EV279" s="90"/>
      <c r="EW279" s="90"/>
      <c r="EX279" s="102"/>
      <c r="EY279" s="102"/>
      <c r="EZ279" s="92"/>
      <c r="FA279" s="90"/>
      <c r="FB279" s="90"/>
      <c r="FC279" s="90"/>
      <c r="FD279" s="90"/>
      <c r="FE279" s="90"/>
      <c r="FF279" s="102"/>
      <c r="FG279" s="102"/>
      <c r="FH279" s="103"/>
      <c r="FI279" s="103"/>
      <c r="FJ279" s="186"/>
      <c r="FK279" s="187"/>
      <c r="FL279" s="93"/>
      <c r="FM279" s="90"/>
      <c r="FS279" s="90"/>
      <c r="FT279" s="90"/>
      <c r="FU279" s="90"/>
      <c r="FV279" s="84"/>
      <c r="FW279" s="84"/>
      <c r="FX279" s="84"/>
      <c r="FY279" s="90"/>
      <c r="FZ279" s="84"/>
      <c r="GA279" s="90"/>
      <c r="GB279" s="90"/>
      <c r="GC279" s="90"/>
      <c r="GD279" s="304"/>
      <c r="GE279" s="305"/>
      <c r="GF279" s="90"/>
    </row>
    <row r="280" spans="147:188">
      <c r="EQ280" s="84"/>
      <c r="ER280" s="101"/>
      <c r="ES280" s="90"/>
      <c r="ET280" s="90"/>
      <c r="EU280" s="90"/>
      <c r="EV280" s="90"/>
      <c r="EW280" s="90"/>
      <c r="EX280" s="102"/>
      <c r="EY280" s="102"/>
      <c r="EZ280" s="92"/>
      <c r="FA280" s="90"/>
      <c r="FB280" s="90"/>
      <c r="FC280" s="90"/>
      <c r="FD280" s="90"/>
      <c r="FE280" s="90"/>
      <c r="FF280" s="102"/>
      <c r="FG280" s="102"/>
      <c r="FH280" s="103"/>
      <c r="FI280" s="103"/>
      <c r="FJ280" s="186"/>
      <c r="FK280" s="187"/>
      <c r="FL280" s="93"/>
      <c r="FM280" s="90"/>
      <c r="FS280" s="90"/>
      <c r="FT280" s="90"/>
      <c r="FU280" s="90"/>
      <c r="FV280" s="84"/>
      <c r="FW280" s="84"/>
      <c r="FX280" s="84"/>
      <c r="FY280" s="90"/>
      <c r="FZ280" s="84"/>
      <c r="GA280" s="90"/>
      <c r="GB280" s="90"/>
      <c r="GC280" s="90"/>
      <c r="GD280" s="304"/>
      <c r="GE280" s="305"/>
      <c r="GF280" s="90"/>
    </row>
    <row r="281" spans="147:188">
      <c r="EQ281" s="84"/>
      <c r="ER281" s="101"/>
      <c r="ES281" s="90"/>
      <c r="ET281" s="90"/>
      <c r="EU281" s="90"/>
      <c r="EV281" s="90"/>
      <c r="EW281" s="90"/>
      <c r="EX281" s="102"/>
      <c r="EY281" s="102"/>
      <c r="EZ281" s="92"/>
      <c r="FA281" s="90"/>
      <c r="FB281" s="90"/>
      <c r="FC281" s="90"/>
      <c r="FD281" s="90"/>
      <c r="FE281" s="90"/>
      <c r="FF281" s="102"/>
      <c r="FG281" s="102"/>
      <c r="FH281" s="103"/>
      <c r="FI281" s="103"/>
      <c r="FJ281" s="186"/>
      <c r="FK281" s="187"/>
      <c r="FL281" s="93"/>
      <c r="FM281" s="90"/>
      <c r="FS281" s="90"/>
      <c r="FT281" s="90"/>
      <c r="FU281" s="90"/>
      <c r="FV281" s="84"/>
      <c r="FW281" s="84"/>
      <c r="FX281" s="84"/>
      <c r="FY281" s="90"/>
      <c r="FZ281" s="84"/>
      <c r="GA281" s="90"/>
      <c r="GB281" s="90"/>
      <c r="GC281" s="90"/>
      <c r="GD281" s="304"/>
      <c r="GE281" s="305"/>
      <c r="GF281" s="90"/>
    </row>
    <row r="282" spans="147:188">
      <c r="EQ282" s="84"/>
      <c r="ER282" s="101"/>
      <c r="ES282" s="90"/>
      <c r="ET282" s="90"/>
      <c r="EU282" s="90"/>
      <c r="EV282" s="90"/>
      <c r="EW282" s="90"/>
      <c r="EX282" s="102"/>
      <c r="EY282" s="102"/>
      <c r="EZ282" s="92"/>
      <c r="FA282" s="90"/>
      <c r="FB282" s="90"/>
      <c r="FC282" s="90"/>
      <c r="FD282" s="90"/>
      <c r="FE282" s="90"/>
      <c r="FF282" s="102"/>
      <c r="FG282" s="102"/>
      <c r="FH282" s="103"/>
      <c r="FI282" s="103"/>
      <c r="FJ282" s="186"/>
      <c r="FK282" s="187"/>
      <c r="FL282" s="93"/>
      <c r="FM282" s="90"/>
      <c r="FS282" s="90"/>
      <c r="FT282" s="90"/>
      <c r="FU282" s="90"/>
      <c r="FV282" s="84"/>
      <c r="FW282" s="84"/>
      <c r="FX282" s="84"/>
      <c r="FY282" s="90"/>
      <c r="FZ282" s="84"/>
      <c r="GA282" s="90"/>
      <c r="GB282" s="90"/>
      <c r="GC282" s="90"/>
      <c r="GD282" s="304"/>
      <c r="GE282" s="305"/>
      <c r="GF282" s="90"/>
    </row>
    <row r="283" spans="147:188">
      <c r="EQ283" s="84"/>
      <c r="ER283" s="101"/>
      <c r="ES283" s="90"/>
      <c r="ET283" s="90"/>
      <c r="EU283" s="90"/>
      <c r="EV283" s="90"/>
      <c r="EW283" s="90"/>
      <c r="EX283" s="102"/>
      <c r="EY283" s="102"/>
      <c r="EZ283" s="92"/>
      <c r="FA283" s="90"/>
      <c r="FB283" s="90"/>
      <c r="FC283" s="90"/>
      <c r="FD283" s="90"/>
      <c r="FE283" s="90"/>
      <c r="FF283" s="102"/>
      <c r="FG283" s="102"/>
      <c r="FH283" s="103"/>
      <c r="FI283" s="103"/>
      <c r="FJ283" s="186"/>
      <c r="FK283" s="187"/>
      <c r="FL283" s="93"/>
      <c r="FM283" s="90"/>
      <c r="FS283" s="90"/>
      <c r="FT283" s="90"/>
      <c r="FU283" s="90"/>
      <c r="FV283" s="84"/>
      <c r="FW283" s="84"/>
      <c r="FX283" s="84"/>
      <c r="FY283" s="90"/>
      <c r="FZ283" s="84"/>
      <c r="GA283" s="90"/>
      <c r="GB283" s="90"/>
      <c r="GC283" s="90"/>
      <c r="GD283" s="304"/>
      <c r="GE283" s="305"/>
      <c r="GF283" s="90"/>
    </row>
    <row r="284" spans="147:188">
      <c r="EQ284" s="84"/>
      <c r="ER284" s="101"/>
      <c r="ES284" s="90"/>
      <c r="ET284" s="90"/>
      <c r="EU284" s="90"/>
      <c r="EV284" s="90"/>
      <c r="EW284" s="90"/>
      <c r="EX284" s="102"/>
      <c r="EY284" s="102"/>
      <c r="EZ284" s="92"/>
      <c r="FA284" s="90"/>
      <c r="FB284" s="90"/>
      <c r="FC284" s="90"/>
      <c r="FD284" s="90"/>
      <c r="FE284" s="90"/>
      <c r="FF284" s="102"/>
      <c r="FG284" s="102"/>
      <c r="FH284" s="103"/>
      <c r="FI284" s="103"/>
      <c r="FJ284" s="186"/>
      <c r="FK284" s="187"/>
      <c r="FL284" s="93"/>
      <c r="FM284" s="90"/>
      <c r="FS284" s="90"/>
      <c r="FT284" s="90"/>
      <c r="FU284" s="90"/>
      <c r="FV284" s="84"/>
      <c r="FW284" s="84"/>
      <c r="FX284" s="84"/>
      <c r="FY284" s="90"/>
      <c r="FZ284" s="84"/>
      <c r="GA284" s="90"/>
      <c r="GB284" s="90"/>
      <c r="GC284" s="90"/>
      <c r="GD284" s="304"/>
      <c r="GE284" s="305"/>
      <c r="GF284" s="90"/>
    </row>
    <row r="285" spans="147:188">
      <c r="EQ285" s="84"/>
      <c r="ER285" s="101"/>
      <c r="ES285" s="90"/>
      <c r="ET285" s="90"/>
      <c r="EU285" s="90"/>
      <c r="EV285" s="90"/>
      <c r="EW285" s="90"/>
      <c r="EX285" s="102"/>
      <c r="EY285" s="102"/>
      <c r="EZ285" s="92"/>
      <c r="FA285" s="90"/>
      <c r="FB285" s="90"/>
      <c r="FC285" s="90"/>
      <c r="FD285" s="90"/>
      <c r="FE285" s="90"/>
      <c r="FF285" s="102"/>
      <c r="FG285" s="102"/>
      <c r="FH285" s="103"/>
      <c r="FI285" s="103"/>
      <c r="FJ285" s="186"/>
      <c r="FK285" s="187"/>
      <c r="FL285" s="93"/>
      <c r="FM285" s="90"/>
      <c r="FS285" s="90"/>
      <c r="FT285" s="90"/>
      <c r="FU285" s="90"/>
      <c r="FV285" s="84"/>
      <c r="FW285" s="84"/>
      <c r="FX285" s="84"/>
      <c r="FY285" s="90"/>
      <c r="FZ285" s="84"/>
      <c r="GA285" s="90"/>
      <c r="GB285" s="90"/>
      <c r="GC285" s="90"/>
      <c r="GD285" s="304"/>
      <c r="GE285" s="305"/>
      <c r="GF285" s="90"/>
    </row>
    <row r="286" spans="147:188">
      <c r="EQ286" s="84"/>
      <c r="ER286" s="101"/>
      <c r="ES286" s="90"/>
      <c r="ET286" s="90"/>
      <c r="EU286" s="90"/>
      <c r="EV286" s="90"/>
      <c r="EW286" s="90"/>
      <c r="EX286" s="102"/>
      <c r="EY286" s="102"/>
      <c r="EZ286" s="92"/>
      <c r="FA286" s="90"/>
      <c r="FB286" s="90"/>
      <c r="FC286" s="90"/>
      <c r="FD286" s="90"/>
      <c r="FE286" s="90"/>
      <c r="FF286" s="102"/>
      <c r="FG286" s="102"/>
      <c r="FH286" s="103"/>
      <c r="FI286" s="103"/>
      <c r="FJ286" s="186"/>
      <c r="FK286" s="187"/>
      <c r="FL286" s="93"/>
      <c r="FM286" s="90"/>
      <c r="FS286" s="90"/>
      <c r="FT286" s="90"/>
      <c r="FU286" s="90"/>
      <c r="FV286" s="84"/>
      <c r="FW286" s="84"/>
      <c r="FX286" s="84"/>
      <c r="FY286" s="90"/>
      <c r="FZ286" s="84"/>
      <c r="GA286" s="90"/>
      <c r="GB286" s="90"/>
      <c r="GC286" s="90"/>
      <c r="GD286" s="304"/>
      <c r="GE286" s="305"/>
      <c r="GF286" s="90"/>
    </row>
    <row r="287" spans="147:188">
      <c r="EQ287" s="84"/>
      <c r="ER287" s="101"/>
      <c r="ES287" s="90"/>
      <c r="ET287" s="90"/>
      <c r="EU287" s="90"/>
      <c r="EV287" s="90"/>
      <c r="EW287" s="90"/>
      <c r="EX287" s="102"/>
      <c r="EY287" s="102"/>
      <c r="EZ287" s="92"/>
      <c r="FA287" s="90"/>
      <c r="FB287" s="90"/>
      <c r="FC287" s="90"/>
      <c r="FD287" s="90"/>
      <c r="FE287" s="90"/>
      <c r="FF287" s="102"/>
      <c r="FG287" s="102"/>
      <c r="FH287" s="103"/>
      <c r="FI287" s="103"/>
      <c r="FJ287" s="186"/>
      <c r="FK287" s="187"/>
      <c r="FL287" s="93"/>
      <c r="FM287" s="90"/>
      <c r="FS287" s="90"/>
      <c r="FT287" s="90"/>
      <c r="FU287" s="90"/>
      <c r="FV287" s="84"/>
      <c r="FW287" s="84"/>
      <c r="FX287" s="84"/>
      <c r="FY287" s="90"/>
      <c r="FZ287" s="84"/>
      <c r="GA287" s="90"/>
      <c r="GB287" s="90"/>
      <c r="GC287" s="90"/>
      <c r="GD287" s="304"/>
      <c r="GE287" s="305"/>
      <c r="GF287" s="90"/>
    </row>
    <row r="288" spans="147:188">
      <c r="EQ288" s="84"/>
      <c r="ER288" s="101"/>
      <c r="ES288" s="90"/>
      <c r="ET288" s="90"/>
      <c r="EU288" s="90"/>
      <c r="EV288" s="90"/>
      <c r="EW288" s="90"/>
      <c r="EX288" s="102"/>
      <c r="EY288" s="102"/>
      <c r="EZ288" s="92"/>
      <c r="FA288" s="90"/>
      <c r="FB288" s="90"/>
      <c r="FC288" s="90"/>
      <c r="FD288" s="90"/>
      <c r="FE288" s="90"/>
      <c r="FF288" s="102"/>
      <c r="FG288" s="102"/>
      <c r="FH288" s="103"/>
      <c r="FI288" s="103"/>
      <c r="FJ288" s="186"/>
      <c r="FK288" s="187"/>
      <c r="FL288" s="93"/>
      <c r="FM288" s="90"/>
      <c r="FS288" s="90"/>
      <c r="FT288" s="90"/>
      <c r="FU288" s="90"/>
      <c r="FV288" s="84"/>
      <c r="FW288" s="84"/>
      <c r="FX288" s="84"/>
      <c r="FY288" s="90"/>
      <c r="FZ288" s="84"/>
      <c r="GA288" s="90"/>
      <c r="GB288" s="90"/>
      <c r="GC288" s="90"/>
      <c r="GD288" s="304"/>
      <c r="GE288" s="305"/>
      <c r="GF288" s="90"/>
    </row>
    <row r="289" spans="147:188">
      <c r="EQ289" s="84"/>
      <c r="ER289" s="101"/>
      <c r="ES289" s="90"/>
      <c r="ET289" s="90"/>
      <c r="EU289" s="90"/>
      <c r="EV289" s="90"/>
      <c r="EW289" s="90"/>
      <c r="EX289" s="102"/>
      <c r="EY289" s="102"/>
      <c r="EZ289" s="92"/>
      <c r="FA289" s="90"/>
      <c r="FB289" s="90"/>
      <c r="FC289" s="90"/>
      <c r="FD289" s="90"/>
      <c r="FE289" s="90"/>
      <c r="FF289" s="102"/>
      <c r="FG289" s="102"/>
      <c r="FH289" s="103"/>
      <c r="FI289" s="103"/>
      <c r="FJ289" s="186"/>
      <c r="FK289" s="187"/>
      <c r="FL289" s="93"/>
      <c r="FM289" s="90"/>
      <c r="FS289" s="90"/>
      <c r="FT289" s="90"/>
      <c r="FU289" s="90"/>
      <c r="FV289" s="84"/>
      <c r="FW289" s="84"/>
      <c r="FX289" s="84"/>
      <c r="FY289" s="90"/>
      <c r="FZ289" s="84"/>
      <c r="GA289" s="90"/>
      <c r="GB289" s="90"/>
      <c r="GC289" s="90"/>
      <c r="GD289" s="304"/>
      <c r="GE289" s="305"/>
      <c r="GF289" s="90"/>
    </row>
    <row r="290" spans="147:188">
      <c r="EQ290" s="84"/>
      <c r="ER290" s="101"/>
      <c r="ES290" s="90"/>
      <c r="ET290" s="90"/>
      <c r="EU290" s="90"/>
      <c r="EV290" s="90"/>
      <c r="EW290" s="90"/>
      <c r="EX290" s="102"/>
      <c r="EY290" s="102"/>
      <c r="EZ290" s="92"/>
      <c r="FA290" s="90"/>
      <c r="FB290" s="90"/>
      <c r="FC290" s="90"/>
      <c r="FD290" s="90"/>
      <c r="FE290" s="90"/>
      <c r="FF290" s="102"/>
      <c r="FG290" s="102"/>
      <c r="FH290" s="103"/>
      <c r="FI290" s="103"/>
      <c r="FJ290" s="186"/>
      <c r="FK290" s="187"/>
      <c r="FL290" s="93"/>
      <c r="FM290" s="90"/>
      <c r="FS290" s="90"/>
      <c r="FT290" s="90"/>
      <c r="FU290" s="90"/>
      <c r="FV290" s="84"/>
      <c r="FW290" s="84"/>
      <c r="FX290" s="84"/>
      <c r="FY290" s="90"/>
      <c r="FZ290" s="84"/>
      <c r="GA290" s="90"/>
      <c r="GB290" s="90"/>
      <c r="GC290" s="90"/>
      <c r="GD290" s="304"/>
      <c r="GE290" s="305"/>
      <c r="GF290" s="90"/>
    </row>
    <row r="291" spans="147:188">
      <c r="EQ291" s="84"/>
      <c r="ER291" s="101"/>
      <c r="ES291" s="90"/>
      <c r="ET291" s="90"/>
      <c r="EU291" s="90"/>
      <c r="EV291" s="90"/>
      <c r="EW291" s="90"/>
      <c r="EX291" s="102"/>
      <c r="EY291" s="102"/>
      <c r="EZ291" s="92"/>
      <c r="FA291" s="90"/>
      <c r="FB291" s="90"/>
      <c r="FC291" s="90"/>
      <c r="FD291" s="90"/>
      <c r="FE291" s="90"/>
      <c r="FF291" s="102"/>
      <c r="FG291" s="102"/>
      <c r="FH291" s="103"/>
      <c r="FI291" s="103"/>
      <c r="FJ291" s="186"/>
      <c r="FK291" s="187"/>
      <c r="FL291" s="93"/>
      <c r="FM291" s="90"/>
      <c r="FS291" s="90"/>
      <c r="FT291" s="90"/>
      <c r="FU291" s="90"/>
      <c r="FV291" s="84"/>
      <c r="FW291" s="84"/>
      <c r="FX291" s="84"/>
      <c r="FY291" s="90"/>
      <c r="FZ291" s="84"/>
      <c r="GA291" s="90"/>
      <c r="GB291" s="90"/>
      <c r="GC291" s="90"/>
      <c r="GD291" s="304"/>
      <c r="GE291" s="305"/>
      <c r="GF291" s="90"/>
    </row>
    <row r="292" spans="147:188">
      <c r="EQ292" s="84"/>
      <c r="ER292" s="101"/>
      <c r="ES292" s="90"/>
      <c r="ET292" s="90"/>
      <c r="EU292" s="90"/>
      <c r="EV292" s="90"/>
      <c r="EW292" s="90"/>
      <c r="EX292" s="102"/>
      <c r="EY292" s="102"/>
      <c r="EZ292" s="92"/>
      <c r="FA292" s="90"/>
      <c r="FB292" s="90"/>
      <c r="FC292" s="90"/>
      <c r="FD292" s="90"/>
      <c r="FE292" s="90"/>
      <c r="FF292" s="102"/>
      <c r="FG292" s="102"/>
      <c r="FH292" s="103"/>
      <c r="FI292" s="103"/>
      <c r="FJ292" s="186"/>
      <c r="FK292" s="187"/>
      <c r="FL292" s="93"/>
      <c r="FM292" s="90"/>
      <c r="FS292" s="90"/>
      <c r="FT292" s="90"/>
      <c r="FU292" s="90"/>
      <c r="FV292" s="84"/>
      <c r="FW292" s="84"/>
      <c r="FX292" s="84"/>
      <c r="FY292" s="90"/>
      <c r="FZ292" s="84"/>
      <c r="GA292" s="90"/>
      <c r="GB292" s="90"/>
      <c r="GC292" s="90"/>
      <c r="GD292" s="304"/>
      <c r="GE292" s="305"/>
      <c r="GF292" s="90"/>
    </row>
    <row r="293" spans="147:188">
      <c r="EQ293" s="84"/>
      <c r="ER293" s="101"/>
      <c r="ES293" s="90"/>
      <c r="ET293" s="90"/>
      <c r="EU293" s="90"/>
      <c r="EV293" s="90"/>
      <c r="EW293" s="90"/>
      <c r="EX293" s="102"/>
      <c r="EY293" s="102"/>
      <c r="EZ293" s="92"/>
      <c r="FA293" s="90"/>
      <c r="FB293" s="90"/>
      <c r="FC293" s="90"/>
      <c r="FD293" s="90"/>
      <c r="FE293" s="90"/>
      <c r="FF293" s="102"/>
      <c r="FG293" s="102"/>
      <c r="FH293" s="103"/>
      <c r="FI293" s="103"/>
      <c r="FJ293" s="186"/>
      <c r="FK293" s="187"/>
      <c r="FL293" s="93"/>
      <c r="FM293" s="90"/>
      <c r="FS293" s="90"/>
      <c r="FT293" s="90"/>
      <c r="FU293" s="90"/>
      <c r="FV293" s="84"/>
      <c r="FW293" s="84"/>
      <c r="FX293" s="84"/>
      <c r="FY293" s="90"/>
      <c r="FZ293" s="84"/>
      <c r="GA293" s="90"/>
      <c r="GB293" s="90"/>
      <c r="GC293" s="90"/>
      <c r="GD293" s="304"/>
      <c r="GE293" s="305"/>
      <c r="GF293" s="90"/>
    </row>
    <row r="294" spans="147:188">
      <c r="EQ294" s="84"/>
      <c r="ER294" s="101"/>
      <c r="ES294" s="90"/>
      <c r="ET294" s="90"/>
      <c r="EU294" s="90"/>
      <c r="EV294" s="90"/>
      <c r="EW294" s="90"/>
      <c r="EX294" s="102"/>
      <c r="EY294" s="102"/>
      <c r="EZ294" s="92"/>
      <c r="FA294" s="90"/>
      <c r="FB294" s="90"/>
      <c r="FC294" s="90"/>
      <c r="FD294" s="90"/>
      <c r="FE294" s="90"/>
      <c r="FF294" s="102"/>
      <c r="FG294" s="102"/>
      <c r="FH294" s="103"/>
      <c r="FI294" s="103"/>
      <c r="FJ294" s="186"/>
      <c r="FK294" s="187"/>
      <c r="FL294" s="93"/>
      <c r="FM294" s="90"/>
      <c r="FS294" s="90"/>
      <c r="FT294" s="90"/>
      <c r="FU294" s="90"/>
      <c r="FV294" s="84"/>
      <c r="FW294" s="84"/>
      <c r="FX294" s="84"/>
      <c r="FY294" s="90"/>
      <c r="FZ294" s="84"/>
      <c r="GA294" s="90"/>
      <c r="GB294" s="90"/>
      <c r="GC294" s="90"/>
      <c r="GD294" s="304"/>
      <c r="GE294" s="305"/>
      <c r="GF294" s="90"/>
    </row>
    <row r="295" spans="147:188">
      <c r="EQ295" s="84"/>
      <c r="ER295" s="101"/>
      <c r="ES295" s="90"/>
      <c r="ET295" s="90"/>
      <c r="EU295" s="90"/>
      <c r="EV295" s="90"/>
      <c r="EW295" s="90"/>
      <c r="EX295" s="102"/>
      <c r="EY295" s="102"/>
      <c r="EZ295" s="92"/>
      <c r="FA295" s="90"/>
      <c r="FB295" s="90"/>
      <c r="FC295" s="90"/>
      <c r="FD295" s="90"/>
      <c r="FE295" s="90"/>
      <c r="FF295" s="102"/>
      <c r="FG295" s="102"/>
      <c r="FH295" s="103"/>
      <c r="FI295" s="103"/>
      <c r="FJ295" s="186"/>
      <c r="FK295" s="187"/>
      <c r="FL295" s="93"/>
      <c r="FM295" s="90"/>
      <c r="FS295" s="90"/>
      <c r="FT295" s="90"/>
      <c r="FU295" s="90"/>
      <c r="FV295" s="84"/>
      <c r="FW295" s="84"/>
      <c r="FX295" s="84"/>
      <c r="FY295" s="90"/>
      <c r="FZ295" s="84"/>
      <c r="GA295" s="90"/>
      <c r="GB295" s="90"/>
      <c r="GC295" s="90"/>
      <c r="GD295" s="304"/>
      <c r="GE295" s="305"/>
      <c r="GF295" s="90"/>
    </row>
    <row r="296" spans="147:188">
      <c r="EQ296" s="84"/>
      <c r="ER296" s="101"/>
      <c r="ES296" s="90"/>
      <c r="ET296" s="90"/>
      <c r="EU296" s="90"/>
      <c r="EV296" s="90"/>
      <c r="EW296" s="90"/>
      <c r="EX296" s="102"/>
      <c r="EY296" s="102"/>
      <c r="EZ296" s="92"/>
      <c r="FA296" s="90"/>
      <c r="FB296" s="90"/>
      <c r="FC296" s="90"/>
      <c r="FD296" s="90"/>
      <c r="FE296" s="90"/>
      <c r="FF296" s="102"/>
      <c r="FG296" s="102"/>
      <c r="FH296" s="103"/>
      <c r="FI296" s="103"/>
      <c r="FJ296" s="186"/>
      <c r="FK296" s="187"/>
      <c r="FL296" s="93"/>
      <c r="FM296" s="90"/>
      <c r="FS296" s="90"/>
      <c r="FT296" s="90"/>
      <c r="FU296" s="90"/>
      <c r="FV296" s="84"/>
      <c r="FW296" s="84"/>
      <c r="FX296" s="84"/>
      <c r="FY296" s="90"/>
      <c r="FZ296" s="84"/>
      <c r="GA296" s="90"/>
      <c r="GB296" s="90"/>
      <c r="GC296" s="90"/>
      <c r="GD296" s="304"/>
      <c r="GE296" s="305"/>
      <c r="GF296" s="90"/>
    </row>
    <row r="297" spans="147:188">
      <c r="EQ297" s="84"/>
      <c r="ER297" s="101"/>
      <c r="ES297" s="90"/>
      <c r="ET297" s="90"/>
      <c r="EU297" s="90"/>
      <c r="EV297" s="90"/>
      <c r="EW297" s="90"/>
      <c r="EX297" s="102"/>
      <c r="EY297" s="102"/>
      <c r="EZ297" s="92"/>
      <c r="FA297" s="90"/>
      <c r="FB297" s="90"/>
      <c r="FC297" s="90"/>
      <c r="FD297" s="90"/>
      <c r="FE297" s="90"/>
      <c r="FF297" s="102"/>
      <c r="FG297" s="102"/>
      <c r="FH297" s="103"/>
      <c r="FI297" s="103"/>
      <c r="FJ297" s="186"/>
      <c r="FK297" s="187"/>
      <c r="FL297" s="93"/>
      <c r="FM297" s="90"/>
      <c r="FS297" s="90"/>
      <c r="FT297" s="90"/>
      <c r="FU297" s="90"/>
      <c r="FV297" s="84"/>
      <c r="FW297" s="84"/>
      <c r="FX297" s="84"/>
      <c r="FY297" s="90"/>
      <c r="FZ297" s="84"/>
      <c r="GA297" s="90"/>
      <c r="GB297" s="90"/>
      <c r="GC297" s="90"/>
      <c r="GD297" s="304"/>
      <c r="GE297" s="305"/>
      <c r="GF297" s="90"/>
    </row>
    <row r="298" spans="147:188">
      <c r="EQ298" s="84"/>
      <c r="ER298" s="101"/>
      <c r="ES298" s="90"/>
      <c r="ET298" s="90"/>
      <c r="EU298" s="90"/>
      <c r="EV298" s="90"/>
      <c r="EW298" s="90"/>
      <c r="EX298" s="102"/>
      <c r="EY298" s="102"/>
      <c r="EZ298" s="92"/>
      <c r="FA298" s="90"/>
      <c r="FB298" s="90"/>
      <c r="FC298" s="90"/>
      <c r="FD298" s="90"/>
      <c r="FE298" s="90"/>
      <c r="FF298" s="102"/>
      <c r="FG298" s="102"/>
      <c r="FH298" s="103"/>
      <c r="FI298" s="103"/>
      <c r="FJ298" s="186"/>
      <c r="FK298" s="187"/>
      <c r="FL298" s="93"/>
      <c r="FM298" s="90"/>
      <c r="FS298" s="90"/>
      <c r="FT298" s="90"/>
      <c r="FU298" s="90"/>
      <c r="FV298" s="84"/>
      <c r="FW298" s="84"/>
      <c r="FX298" s="84"/>
      <c r="FY298" s="90"/>
      <c r="FZ298" s="84"/>
      <c r="GA298" s="90"/>
      <c r="GB298" s="90"/>
      <c r="GC298" s="90"/>
      <c r="GD298" s="304"/>
      <c r="GE298" s="305"/>
      <c r="GF298" s="90"/>
    </row>
    <row r="299" spans="147:188">
      <c r="EQ299" s="84"/>
      <c r="ER299" s="101"/>
      <c r="ES299" s="90"/>
      <c r="ET299" s="90"/>
      <c r="EU299" s="90"/>
      <c r="EV299" s="90"/>
      <c r="EW299" s="90"/>
      <c r="EX299" s="102"/>
      <c r="EY299" s="102"/>
      <c r="EZ299" s="92"/>
      <c r="FA299" s="90"/>
      <c r="FB299" s="90"/>
      <c r="FC299" s="90"/>
      <c r="FD299" s="90"/>
      <c r="FE299" s="90"/>
      <c r="FF299" s="102"/>
      <c r="FG299" s="102"/>
      <c r="FH299" s="103"/>
      <c r="FI299" s="103"/>
      <c r="FJ299" s="186"/>
      <c r="FK299" s="187"/>
      <c r="FL299" s="93"/>
      <c r="FM299" s="90"/>
      <c r="FS299" s="90"/>
      <c r="FT299" s="90"/>
      <c r="FU299" s="90"/>
      <c r="FV299" s="84"/>
      <c r="FW299" s="84"/>
      <c r="FX299" s="84"/>
      <c r="FY299" s="90"/>
      <c r="FZ299" s="84"/>
      <c r="GA299" s="90"/>
      <c r="GB299" s="90"/>
      <c r="GC299" s="90"/>
      <c r="GD299" s="304"/>
      <c r="GE299" s="305"/>
      <c r="GF299" s="90"/>
    </row>
    <row r="300" spans="147:188">
      <c r="EQ300" s="84"/>
      <c r="ER300" s="101"/>
      <c r="ES300" s="90"/>
      <c r="ET300" s="90"/>
      <c r="EU300" s="90"/>
      <c r="EV300" s="90"/>
      <c r="EW300" s="90"/>
      <c r="EX300" s="102"/>
      <c r="EY300" s="102"/>
      <c r="EZ300" s="92"/>
      <c r="FA300" s="90"/>
      <c r="FB300" s="90"/>
      <c r="FC300" s="90"/>
      <c r="FD300" s="90"/>
      <c r="FE300" s="90"/>
      <c r="FF300" s="102"/>
      <c r="FG300" s="102"/>
      <c r="FH300" s="103"/>
      <c r="FI300" s="103"/>
      <c r="FJ300" s="186"/>
      <c r="FK300" s="187"/>
      <c r="FL300" s="93"/>
      <c r="FM300" s="90"/>
      <c r="FS300" s="90"/>
      <c r="FT300" s="90"/>
      <c r="FU300" s="90"/>
      <c r="FV300" s="84"/>
      <c r="FW300" s="84"/>
      <c r="FX300" s="84"/>
      <c r="FY300" s="90"/>
      <c r="FZ300" s="84"/>
      <c r="GA300" s="90"/>
      <c r="GB300" s="90"/>
      <c r="GC300" s="90"/>
      <c r="GD300" s="304"/>
      <c r="GE300" s="305"/>
      <c r="GF300" s="90"/>
    </row>
    <row r="301" spans="147:188">
      <c r="EQ301" s="84"/>
      <c r="ER301" s="101"/>
      <c r="ES301" s="90"/>
      <c r="ET301" s="90"/>
      <c r="EU301" s="90"/>
      <c r="EV301" s="90"/>
      <c r="EW301" s="90"/>
      <c r="EX301" s="102"/>
      <c r="EY301" s="102"/>
      <c r="EZ301" s="92"/>
      <c r="FA301" s="90"/>
      <c r="FB301" s="90"/>
      <c r="FC301" s="90"/>
      <c r="FD301" s="90"/>
      <c r="FE301" s="90"/>
      <c r="FF301" s="102"/>
      <c r="FG301" s="102"/>
      <c r="FH301" s="103"/>
      <c r="FI301" s="103"/>
      <c r="FJ301" s="186"/>
      <c r="FK301" s="187"/>
      <c r="FL301" s="93"/>
      <c r="FM301" s="90"/>
      <c r="FS301" s="90"/>
      <c r="FT301" s="90"/>
      <c r="FU301" s="90"/>
      <c r="FV301" s="84"/>
      <c r="FW301" s="84"/>
      <c r="FX301" s="84"/>
      <c r="FY301" s="90"/>
      <c r="FZ301" s="84"/>
      <c r="GA301" s="90"/>
      <c r="GB301" s="90"/>
      <c r="GC301" s="90"/>
      <c r="GD301" s="304"/>
      <c r="GE301" s="305"/>
      <c r="GF301" s="90"/>
    </row>
    <row r="302" spans="147:188">
      <c r="EQ302" s="84"/>
      <c r="ER302" s="101"/>
      <c r="ES302" s="90"/>
      <c r="ET302" s="90"/>
      <c r="EU302" s="90"/>
      <c r="EV302" s="90"/>
      <c r="EW302" s="90"/>
      <c r="EX302" s="102"/>
      <c r="EY302" s="102"/>
      <c r="EZ302" s="92"/>
      <c r="FA302" s="90"/>
      <c r="FB302" s="90"/>
      <c r="FC302" s="90"/>
      <c r="FD302" s="90"/>
      <c r="FE302" s="90"/>
      <c r="FF302" s="102"/>
      <c r="FG302" s="102"/>
      <c r="FH302" s="103"/>
      <c r="FI302" s="103"/>
      <c r="FJ302" s="186"/>
      <c r="FK302" s="187"/>
      <c r="FL302" s="93"/>
      <c r="FM302" s="90"/>
      <c r="FS302" s="90"/>
      <c r="FT302" s="90"/>
      <c r="FU302" s="90"/>
      <c r="FV302" s="84"/>
      <c r="FW302" s="84"/>
      <c r="FX302" s="84"/>
      <c r="FY302" s="90"/>
      <c r="FZ302" s="84"/>
      <c r="GA302" s="90"/>
      <c r="GB302" s="90"/>
      <c r="GC302" s="90"/>
      <c r="GD302" s="304"/>
      <c r="GE302" s="305"/>
      <c r="GF302" s="90"/>
    </row>
    <row r="303" spans="147:188">
      <c r="EQ303" s="84"/>
      <c r="ER303" s="101"/>
      <c r="ES303" s="90"/>
      <c r="ET303" s="90"/>
      <c r="EU303" s="90"/>
      <c r="EV303" s="90"/>
      <c r="EW303" s="90"/>
      <c r="EX303" s="102"/>
      <c r="EY303" s="102"/>
      <c r="EZ303" s="92"/>
      <c r="FA303" s="90"/>
      <c r="FB303" s="90"/>
      <c r="FC303" s="90"/>
      <c r="FD303" s="90"/>
      <c r="FE303" s="90"/>
      <c r="FF303" s="102"/>
      <c r="FG303" s="102"/>
      <c r="FH303" s="103"/>
      <c r="FI303" s="103"/>
      <c r="FJ303" s="186"/>
      <c r="FK303" s="187"/>
      <c r="FL303" s="93"/>
      <c r="FM303" s="90"/>
      <c r="FS303" s="90"/>
      <c r="FT303" s="90"/>
      <c r="FU303" s="90"/>
      <c r="FV303" s="84"/>
      <c r="FW303" s="84"/>
      <c r="FX303" s="84"/>
      <c r="FY303" s="90"/>
      <c r="FZ303" s="84"/>
      <c r="GA303" s="90"/>
      <c r="GB303" s="90"/>
      <c r="GC303" s="90"/>
      <c r="GD303" s="304"/>
      <c r="GE303" s="305"/>
      <c r="GF303" s="90"/>
    </row>
    <row r="304" spans="147:188">
      <c r="EQ304" s="84"/>
      <c r="ER304" s="101"/>
      <c r="ES304" s="90"/>
      <c r="ET304" s="90"/>
      <c r="EU304" s="90"/>
      <c r="EV304" s="90"/>
      <c r="EW304" s="90"/>
      <c r="EX304" s="102"/>
      <c r="EY304" s="102"/>
      <c r="EZ304" s="92"/>
      <c r="FA304" s="90"/>
      <c r="FB304" s="90"/>
      <c r="FC304" s="90"/>
      <c r="FD304" s="90"/>
      <c r="FE304" s="90"/>
      <c r="FF304" s="102"/>
      <c r="FG304" s="102"/>
      <c r="FH304" s="103"/>
      <c r="FI304" s="103"/>
      <c r="FJ304" s="186"/>
      <c r="FK304" s="187"/>
      <c r="FL304" s="93"/>
      <c r="FM304" s="90"/>
      <c r="FS304" s="90"/>
      <c r="FT304" s="90"/>
      <c r="FU304" s="90"/>
      <c r="FV304" s="84"/>
      <c r="FW304" s="84"/>
      <c r="FX304" s="84"/>
      <c r="FY304" s="90"/>
      <c r="FZ304" s="84"/>
      <c r="GA304" s="90"/>
      <c r="GB304" s="90"/>
      <c r="GC304" s="90"/>
      <c r="GD304" s="304"/>
      <c r="GE304" s="305"/>
      <c r="GF304" s="90"/>
    </row>
    <row r="305" spans="147:188">
      <c r="EQ305" s="84"/>
      <c r="ER305" s="101"/>
      <c r="ES305" s="90"/>
      <c r="ET305" s="90"/>
      <c r="EU305" s="90"/>
      <c r="EV305" s="90"/>
      <c r="EW305" s="90"/>
      <c r="EX305" s="102"/>
      <c r="EY305" s="102"/>
      <c r="EZ305" s="92"/>
      <c r="FA305" s="90"/>
      <c r="FB305" s="90"/>
      <c r="FC305" s="90"/>
      <c r="FD305" s="90"/>
      <c r="FE305" s="90"/>
      <c r="FF305" s="102"/>
      <c r="FG305" s="102"/>
      <c r="FH305" s="103"/>
      <c r="FI305" s="103"/>
      <c r="FJ305" s="186"/>
      <c r="FK305" s="187"/>
      <c r="FL305" s="93"/>
      <c r="FM305" s="90"/>
      <c r="FS305" s="90"/>
      <c r="FT305" s="90"/>
      <c r="FU305" s="90"/>
      <c r="FV305" s="84"/>
      <c r="FW305" s="84"/>
      <c r="FX305" s="84"/>
      <c r="FY305" s="90"/>
      <c r="FZ305" s="84"/>
      <c r="GA305" s="90"/>
      <c r="GB305" s="90"/>
      <c r="GC305" s="90"/>
      <c r="GD305" s="304"/>
      <c r="GE305" s="305"/>
      <c r="GF305" s="90"/>
    </row>
    <row r="306" spans="147:188">
      <c r="EQ306" s="84"/>
      <c r="ER306" s="101"/>
      <c r="ES306" s="90"/>
      <c r="ET306" s="90"/>
      <c r="EU306" s="90"/>
      <c r="EV306" s="90"/>
      <c r="EW306" s="90"/>
      <c r="EX306" s="102"/>
      <c r="EY306" s="102"/>
      <c r="EZ306" s="92"/>
      <c r="FA306" s="90"/>
      <c r="FB306" s="90"/>
      <c r="FC306" s="90"/>
      <c r="FD306" s="90"/>
      <c r="FE306" s="90"/>
      <c r="FF306" s="102"/>
      <c r="FG306" s="102"/>
      <c r="FH306" s="103"/>
      <c r="FI306" s="103"/>
      <c r="FJ306" s="186"/>
      <c r="FK306" s="187"/>
      <c r="FL306" s="93"/>
      <c r="FM306" s="90"/>
      <c r="FS306" s="90"/>
      <c r="FT306" s="90"/>
      <c r="FU306" s="90"/>
      <c r="FV306" s="84"/>
      <c r="FW306" s="84"/>
      <c r="FX306" s="84"/>
      <c r="FY306" s="90"/>
      <c r="FZ306" s="84"/>
      <c r="GA306" s="90"/>
      <c r="GB306" s="90"/>
      <c r="GC306" s="90"/>
      <c r="GD306" s="304"/>
      <c r="GE306" s="305"/>
      <c r="GF306" s="90"/>
    </row>
    <row r="307" spans="147:188">
      <c r="EQ307" s="84"/>
      <c r="ER307" s="101"/>
      <c r="ES307" s="90"/>
      <c r="ET307" s="90"/>
      <c r="EU307" s="90"/>
      <c r="EV307" s="90"/>
      <c r="EW307" s="90"/>
      <c r="EX307" s="102"/>
      <c r="EY307" s="102"/>
      <c r="EZ307" s="92"/>
      <c r="FA307" s="90"/>
      <c r="FB307" s="90"/>
      <c r="FC307" s="90"/>
      <c r="FD307" s="90"/>
      <c r="FE307" s="90"/>
      <c r="FF307" s="102"/>
      <c r="FG307" s="102"/>
      <c r="FH307" s="103"/>
      <c r="FI307" s="103"/>
      <c r="FJ307" s="186"/>
      <c r="FK307" s="187"/>
      <c r="FL307" s="93"/>
      <c r="FM307" s="90"/>
      <c r="FS307" s="90"/>
      <c r="FT307" s="90"/>
      <c r="FU307" s="90"/>
      <c r="FV307" s="84"/>
      <c r="FW307" s="84"/>
      <c r="FX307" s="84"/>
      <c r="FY307" s="90"/>
      <c r="FZ307" s="84"/>
      <c r="GA307" s="90"/>
      <c r="GB307" s="90"/>
      <c r="GC307" s="90"/>
      <c r="GD307" s="304"/>
      <c r="GE307" s="305"/>
      <c r="GF307" s="90"/>
    </row>
    <row r="308" spans="147:188">
      <c r="EQ308" s="84"/>
      <c r="ER308" s="101"/>
      <c r="ES308" s="90"/>
      <c r="ET308" s="90"/>
      <c r="EU308" s="90"/>
      <c r="EV308" s="90"/>
      <c r="EW308" s="90"/>
      <c r="EX308" s="102"/>
      <c r="EY308" s="102"/>
      <c r="EZ308" s="92"/>
      <c r="FA308" s="90"/>
      <c r="FB308" s="90"/>
      <c r="FC308" s="90"/>
      <c r="FD308" s="90"/>
      <c r="FE308" s="90"/>
      <c r="FF308" s="102"/>
      <c r="FG308" s="102"/>
      <c r="FH308" s="103"/>
      <c r="FI308" s="103"/>
      <c r="FJ308" s="186"/>
      <c r="FK308" s="187"/>
      <c r="FL308" s="93"/>
      <c r="FM308" s="90"/>
      <c r="FS308" s="90"/>
      <c r="FT308" s="90"/>
      <c r="FU308" s="90"/>
      <c r="FV308" s="84"/>
      <c r="FW308" s="84"/>
      <c r="FX308" s="84"/>
      <c r="FY308" s="90"/>
      <c r="FZ308" s="84"/>
      <c r="GA308" s="90"/>
      <c r="GB308" s="90"/>
      <c r="GC308" s="90"/>
      <c r="GD308" s="304"/>
      <c r="GE308" s="305"/>
      <c r="GF308" s="90"/>
    </row>
    <row r="309" spans="147:188">
      <c r="EQ309" s="84"/>
      <c r="ER309" s="101"/>
      <c r="ES309" s="90"/>
      <c r="ET309" s="90"/>
      <c r="EU309" s="90"/>
      <c r="EV309" s="90"/>
      <c r="EW309" s="90"/>
      <c r="EX309" s="102"/>
      <c r="EY309" s="102"/>
      <c r="EZ309" s="92"/>
      <c r="FA309" s="90"/>
      <c r="FB309" s="90"/>
      <c r="FC309" s="90"/>
      <c r="FD309" s="90"/>
      <c r="FE309" s="90"/>
      <c r="FF309" s="102"/>
      <c r="FG309" s="102"/>
      <c r="FH309" s="103"/>
      <c r="FI309" s="103"/>
      <c r="FJ309" s="186"/>
      <c r="FK309" s="187"/>
      <c r="FL309" s="93"/>
      <c r="FM309" s="90"/>
      <c r="FS309" s="90"/>
      <c r="FT309" s="90"/>
      <c r="FU309" s="90"/>
      <c r="FV309" s="84"/>
      <c r="FW309" s="84"/>
      <c r="FX309" s="84"/>
      <c r="FY309" s="90"/>
      <c r="FZ309" s="84"/>
      <c r="GA309" s="90"/>
      <c r="GB309" s="90"/>
      <c r="GC309" s="90"/>
      <c r="GD309" s="304"/>
      <c r="GE309" s="305"/>
      <c r="GF309" s="90"/>
    </row>
    <row r="310" spans="147:188">
      <c r="EQ310" s="84"/>
      <c r="ER310" s="101"/>
      <c r="ES310" s="90"/>
      <c r="ET310" s="90"/>
      <c r="EU310" s="90"/>
      <c r="EV310" s="90"/>
      <c r="EW310" s="90"/>
      <c r="EX310" s="102"/>
      <c r="EY310" s="102"/>
      <c r="EZ310" s="92"/>
      <c r="FA310" s="90"/>
      <c r="FB310" s="90"/>
      <c r="FC310" s="90"/>
      <c r="FD310" s="90"/>
      <c r="FE310" s="90"/>
      <c r="FF310" s="102"/>
      <c r="FG310" s="102"/>
      <c r="FH310" s="103"/>
      <c r="FI310" s="103"/>
      <c r="FJ310" s="186"/>
      <c r="FK310" s="187"/>
      <c r="FL310" s="93"/>
      <c r="FM310" s="90"/>
      <c r="FS310" s="90"/>
      <c r="FT310" s="90"/>
      <c r="FU310" s="90"/>
      <c r="FV310" s="84"/>
      <c r="FW310" s="84"/>
      <c r="FX310" s="84"/>
      <c r="FY310" s="90"/>
      <c r="FZ310" s="84"/>
      <c r="GA310" s="90"/>
      <c r="GB310" s="90"/>
      <c r="GC310" s="90"/>
      <c r="GD310" s="304"/>
      <c r="GE310" s="305"/>
      <c r="GF310" s="90"/>
    </row>
    <row r="311" spans="147:188">
      <c r="EQ311" s="84"/>
      <c r="ER311" s="101"/>
      <c r="ES311" s="90"/>
      <c r="ET311" s="90"/>
      <c r="EU311" s="90"/>
      <c r="EV311" s="90"/>
      <c r="EW311" s="90"/>
      <c r="EX311" s="102"/>
      <c r="EY311" s="102"/>
      <c r="EZ311" s="92"/>
      <c r="FA311" s="90"/>
      <c r="FB311" s="90"/>
      <c r="FC311" s="90"/>
      <c r="FD311" s="90"/>
      <c r="FE311" s="90"/>
      <c r="FF311" s="102"/>
      <c r="FG311" s="102"/>
      <c r="FH311" s="103"/>
      <c r="FI311" s="103"/>
      <c r="FJ311" s="186"/>
      <c r="FK311" s="187"/>
      <c r="FL311" s="93"/>
      <c r="FM311" s="90"/>
      <c r="FS311" s="90"/>
      <c r="FT311" s="90"/>
      <c r="FU311" s="90"/>
      <c r="FV311" s="84"/>
      <c r="FW311" s="84"/>
      <c r="FX311" s="84"/>
      <c r="FY311" s="90"/>
      <c r="FZ311" s="84"/>
      <c r="GA311" s="90"/>
      <c r="GB311" s="90"/>
      <c r="GC311" s="90"/>
      <c r="GD311" s="304"/>
      <c r="GE311" s="305"/>
      <c r="GF311" s="90"/>
    </row>
    <row r="312" spans="147:188">
      <c r="EQ312" s="84"/>
      <c r="ER312" s="101"/>
      <c r="ES312" s="90"/>
      <c r="ET312" s="90"/>
      <c r="EU312" s="90"/>
      <c r="EV312" s="90"/>
      <c r="EW312" s="90"/>
      <c r="EX312" s="102"/>
      <c r="EY312" s="102"/>
      <c r="EZ312" s="92"/>
      <c r="FA312" s="90"/>
      <c r="FB312" s="90"/>
      <c r="FC312" s="90"/>
      <c r="FD312" s="90"/>
      <c r="FE312" s="90"/>
      <c r="FF312" s="102"/>
      <c r="FG312" s="102"/>
      <c r="FH312" s="103"/>
      <c r="FI312" s="103"/>
      <c r="FJ312" s="186"/>
      <c r="FK312" s="187"/>
      <c r="FL312" s="93"/>
      <c r="FM312" s="90"/>
      <c r="FS312" s="90"/>
      <c r="FT312" s="90"/>
      <c r="FU312" s="90"/>
      <c r="FV312" s="84"/>
      <c r="FW312" s="84"/>
      <c r="FX312" s="84"/>
      <c r="FY312" s="90"/>
      <c r="FZ312" s="84"/>
      <c r="GA312" s="90"/>
      <c r="GB312" s="90"/>
      <c r="GC312" s="90"/>
      <c r="GD312" s="304"/>
      <c r="GE312" s="305"/>
      <c r="GF312" s="90"/>
    </row>
    <row r="313" spans="147:188">
      <c r="EQ313" s="84"/>
      <c r="ER313" s="101"/>
      <c r="ES313" s="90"/>
      <c r="ET313" s="90"/>
      <c r="EU313" s="90"/>
      <c r="EV313" s="90"/>
      <c r="EW313" s="90"/>
      <c r="EX313" s="102"/>
      <c r="EY313" s="102"/>
      <c r="EZ313" s="92"/>
      <c r="FA313" s="90"/>
      <c r="FB313" s="90"/>
      <c r="FC313" s="90"/>
      <c r="FD313" s="90"/>
      <c r="FE313" s="90"/>
      <c r="FF313" s="102"/>
      <c r="FG313" s="102"/>
      <c r="FH313" s="103"/>
      <c r="FI313" s="103"/>
      <c r="FJ313" s="186"/>
      <c r="FK313" s="187"/>
      <c r="FL313" s="93"/>
      <c r="FM313" s="90"/>
      <c r="FS313" s="90"/>
      <c r="FT313" s="90"/>
      <c r="FU313" s="90"/>
      <c r="FV313" s="84"/>
      <c r="FW313" s="84"/>
      <c r="FX313" s="84"/>
      <c r="FY313" s="90"/>
      <c r="FZ313" s="84"/>
      <c r="GA313" s="90"/>
      <c r="GB313" s="90"/>
      <c r="GC313" s="90"/>
      <c r="GD313" s="304"/>
      <c r="GE313" s="305"/>
      <c r="GF313" s="90"/>
    </row>
    <row r="314" spans="147:188">
      <c r="EQ314" s="84"/>
      <c r="ER314" s="101"/>
      <c r="ES314" s="90"/>
      <c r="ET314" s="90"/>
      <c r="EU314" s="90"/>
      <c r="EV314" s="90"/>
      <c r="EW314" s="90"/>
      <c r="EX314" s="102"/>
      <c r="EY314" s="102"/>
      <c r="EZ314" s="92"/>
      <c r="FA314" s="90"/>
      <c r="FB314" s="90"/>
      <c r="FC314" s="90"/>
      <c r="FD314" s="90"/>
      <c r="FE314" s="90"/>
      <c r="FF314" s="102"/>
      <c r="FG314" s="102"/>
      <c r="FH314" s="103"/>
      <c r="FI314" s="103"/>
      <c r="FJ314" s="186"/>
      <c r="FK314" s="187"/>
      <c r="FL314" s="93"/>
      <c r="FM314" s="90"/>
      <c r="FS314" s="90"/>
      <c r="FT314" s="90"/>
      <c r="FU314" s="90"/>
      <c r="FV314" s="84"/>
      <c r="FW314" s="84"/>
      <c r="FX314" s="84"/>
      <c r="FY314" s="90"/>
      <c r="FZ314" s="84"/>
      <c r="GA314" s="90"/>
      <c r="GB314" s="90"/>
      <c r="GC314" s="90"/>
      <c r="GD314" s="304"/>
      <c r="GE314" s="305"/>
      <c r="GF314" s="90"/>
    </row>
    <row r="315" spans="147:188">
      <c r="EQ315" s="84"/>
      <c r="ER315" s="101"/>
      <c r="ES315" s="90"/>
      <c r="ET315" s="90"/>
      <c r="EU315" s="90"/>
      <c r="EV315" s="90"/>
      <c r="EW315" s="90"/>
      <c r="EX315" s="102"/>
      <c r="EY315" s="102"/>
      <c r="EZ315" s="92"/>
      <c r="FA315" s="90"/>
      <c r="FB315" s="90"/>
      <c r="FC315" s="90"/>
      <c r="FD315" s="90"/>
      <c r="FE315" s="90"/>
      <c r="FF315" s="102"/>
      <c r="FG315" s="102"/>
      <c r="FH315" s="103"/>
      <c r="FI315" s="103"/>
      <c r="FJ315" s="186"/>
      <c r="FK315" s="187"/>
      <c r="FL315" s="93"/>
      <c r="FM315" s="90"/>
      <c r="FS315" s="90"/>
      <c r="FT315" s="90"/>
      <c r="FU315" s="90"/>
      <c r="FV315" s="84"/>
      <c r="FW315" s="84"/>
      <c r="FX315" s="84"/>
      <c r="FY315" s="90"/>
      <c r="FZ315" s="84"/>
      <c r="GA315" s="90"/>
      <c r="GB315" s="90"/>
      <c r="GC315" s="90"/>
      <c r="GD315" s="304"/>
      <c r="GE315" s="305"/>
      <c r="GF315" s="90"/>
    </row>
    <row r="316" spans="147:188">
      <c r="EQ316" s="84"/>
      <c r="ER316" s="101"/>
      <c r="ES316" s="90"/>
      <c r="ET316" s="90"/>
      <c r="EU316" s="90"/>
      <c r="EV316" s="90"/>
      <c r="EW316" s="90"/>
      <c r="EX316" s="102"/>
      <c r="EY316" s="102"/>
      <c r="EZ316" s="92"/>
      <c r="FA316" s="90"/>
      <c r="FB316" s="90"/>
      <c r="FC316" s="90"/>
      <c r="FD316" s="90"/>
      <c r="FE316" s="90"/>
      <c r="FF316" s="102"/>
      <c r="FG316" s="102"/>
      <c r="FH316" s="103"/>
      <c r="FI316" s="103"/>
      <c r="FJ316" s="186"/>
      <c r="FK316" s="187"/>
      <c r="FL316" s="93"/>
      <c r="FM316" s="90"/>
      <c r="FS316" s="90"/>
      <c r="FT316" s="90"/>
      <c r="FU316" s="90"/>
      <c r="FV316" s="84"/>
      <c r="FW316" s="84"/>
      <c r="FX316" s="84"/>
      <c r="FY316" s="90"/>
      <c r="FZ316" s="84"/>
      <c r="GA316" s="90"/>
      <c r="GB316" s="90"/>
      <c r="GC316" s="90"/>
      <c r="GD316" s="304"/>
      <c r="GE316" s="305"/>
      <c r="GF316" s="90"/>
    </row>
    <row r="317" spans="147:188">
      <c r="EQ317" s="84"/>
      <c r="ER317" s="101"/>
      <c r="ES317" s="90"/>
      <c r="ET317" s="90"/>
      <c r="EU317" s="90"/>
      <c r="EV317" s="90"/>
      <c r="EW317" s="90"/>
      <c r="EX317" s="102"/>
      <c r="EY317" s="102"/>
      <c r="EZ317" s="92"/>
      <c r="FA317" s="90"/>
      <c r="FB317" s="90"/>
      <c r="FC317" s="90"/>
      <c r="FD317" s="90"/>
      <c r="FE317" s="90"/>
      <c r="FF317" s="102"/>
      <c r="FG317" s="102"/>
      <c r="FH317" s="103"/>
      <c r="FI317" s="103"/>
      <c r="FJ317" s="186"/>
      <c r="FK317" s="187"/>
      <c r="FL317" s="93"/>
      <c r="FM317" s="90"/>
      <c r="FS317" s="90"/>
      <c r="FT317" s="90"/>
      <c r="FU317" s="90"/>
      <c r="FV317" s="84"/>
      <c r="FW317" s="84"/>
      <c r="FX317" s="84"/>
      <c r="FY317" s="90"/>
      <c r="FZ317" s="84"/>
      <c r="GA317" s="90"/>
      <c r="GB317" s="90"/>
      <c r="GC317" s="90"/>
      <c r="GD317" s="304"/>
      <c r="GE317" s="305"/>
      <c r="GF317" s="90"/>
    </row>
    <row r="318" spans="147:188">
      <c r="EQ318" s="84"/>
      <c r="ER318" s="101"/>
      <c r="ES318" s="90"/>
      <c r="ET318" s="90"/>
      <c r="EU318" s="90"/>
      <c r="EV318" s="90"/>
      <c r="EW318" s="90"/>
      <c r="EX318" s="102"/>
      <c r="EY318" s="102"/>
      <c r="EZ318" s="92"/>
      <c r="FA318" s="90"/>
      <c r="FB318" s="90"/>
      <c r="FC318" s="90"/>
      <c r="FD318" s="90"/>
      <c r="FE318" s="90"/>
      <c r="FF318" s="102"/>
      <c r="FG318" s="102"/>
      <c r="FH318" s="103"/>
      <c r="FI318" s="103"/>
      <c r="FJ318" s="186"/>
      <c r="FK318" s="187"/>
      <c r="FL318" s="93"/>
      <c r="FM318" s="90"/>
      <c r="FS318" s="90"/>
      <c r="FT318" s="90"/>
      <c r="FU318" s="90"/>
      <c r="FV318" s="84"/>
      <c r="FW318" s="84"/>
      <c r="FX318" s="84"/>
      <c r="FY318" s="90"/>
      <c r="FZ318" s="84"/>
      <c r="GA318" s="90"/>
      <c r="GB318" s="90"/>
      <c r="GC318" s="90"/>
      <c r="GD318" s="304"/>
      <c r="GE318" s="305"/>
      <c r="GF318" s="90"/>
    </row>
    <row r="319" spans="147:188">
      <c r="EQ319" s="84"/>
      <c r="ER319" s="101"/>
      <c r="ES319" s="90"/>
      <c r="ET319" s="90"/>
      <c r="EU319" s="90"/>
      <c r="EV319" s="90"/>
      <c r="EW319" s="90"/>
      <c r="EX319" s="102"/>
      <c r="EY319" s="102"/>
      <c r="EZ319" s="92"/>
      <c r="FA319" s="90"/>
      <c r="FB319" s="90"/>
      <c r="FC319" s="90"/>
      <c r="FD319" s="90"/>
      <c r="FE319" s="90"/>
      <c r="FF319" s="102"/>
      <c r="FG319" s="102"/>
      <c r="FH319" s="103"/>
      <c r="FI319" s="103"/>
      <c r="FJ319" s="186"/>
      <c r="FK319" s="187"/>
      <c r="FL319" s="93"/>
      <c r="FM319" s="90"/>
      <c r="FS319" s="90"/>
      <c r="FT319" s="90"/>
      <c r="FU319" s="90"/>
      <c r="FV319" s="84"/>
      <c r="FW319" s="84"/>
      <c r="FX319" s="84"/>
      <c r="FY319" s="90"/>
      <c r="FZ319" s="84"/>
      <c r="GA319" s="90"/>
      <c r="GB319" s="90"/>
      <c r="GC319" s="90"/>
      <c r="GD319" s="304"/>
      <c r="GE319" s="305"/>
      <c r="GF319" s="90"/>
    </row>
    <row r="320" spans="147:188">
      <c r="EQ320" s="84"/>
      <c r="ER320" s="101"/>
      <c r="ES320" s="90"/>
      <c r="ET320" s="90"/>
      <c r="EU320" s="90"/>
      <c r="EV320" s="90"/>
      <c r="EW320" s="90"/>
      <c r="EX320" s="102"/>
      <c r="EY320" s="102"/>
      <c r="EZ320" s="92"/>
      <c r="FA320" s="90"/>
      <c r="FB320" s="90"/>
      <c r="FC320" s="90"/>
      <c r="FD320" s="90"/>
      <c r="FE320" s="90"/>
      <c r="FF320" s="102"/>
      <c r="FG320" s="102"/>
      <c r="FH320" s="103"/>
      <c r="FI320" s="103"/>
      <c r="FJ320" s="186"/>
      <c r="FK320" s="187"/>
      <c r="FL320" s="93"/>
      <c r="FM320" s="90"/>
      <c r="FS320" s="90"/>
      <c r="FT320" s="90"/>
      <c r="FU320" s="90"/>
      <c r="FV320" s="84"/>
      <c r="FW320" s="84"/>
      <c r="FX320" s="84"/>
      <c r="FY320" s="90"/>
      <c r="FZ320" s="84"/>
      <c r="GA320" s="90"/>
      <c r="GB320" s="90"/>
      <c r="GC320" s="90"/>
      <c r="GD320" s="304"/>
      <c r="GE320" s="305"/>
      <c r="GF320" s="90"/>
    </row>
    <row r="321" spans="147:188">
      <c r="EQ321" s="84"/>
      <c r="ER321" s="101"/>
      <c r="ES321" s="90"/>
      <c r="ET321" s="90"/>
      <c r="EU321" s="90"/>
      <c r="EV321" s="90"/>
      <c r="EW321" s="90"/>
      <c r="EX321" s="102"/>
      <c r="EY321" s="102"/>
      <c r="EZ321" s="92"/>
      <c r="FA321" s="90"/>
      <c r="FB321" s="90"/>
      <c r="FC321" s="90"/>
      <c r="FD321" s="90"/>
      <c r="FE321" s="90"/>
      <c r="FF321" s="102"/>
      <c r="FG321" s="102"/>
      <c r="FH321" s="103"/>
      <c r="FI321" s="103"/>
      <c r="FJ321" s="186"/>
      <c r="FK321" s="187"/>
      <c r="FL321" s="93"/>
      <c r="FM321" s="90"/>
      <c r="FS321" s="90"/>
      <c r="FT321" s="90"/>
      <c r="FU321" s="90"/>
      <c r="FV321" s="84"/>
      <c r="FW321" s="84"/>
      <c r="FX321" s="84"/>
      <c r="FY321" s="90"/>
      <c r="FZ321" s="84"/>
      <c r="GA321" s="90"/>
      <c r="GB321" s="90"/>
      <c r="GC321" s="90"/>
      <c r="GD321" s="304"/>
      <c r="GE321" s="305"/>
      <c r="GF321" s="90"/>
    </row>
    <row r="322" spans="147:188">
      <c r="EQ322" s="84"/>
      <c r="ER322" s="101"/>
      <c r="ES322" s="90"/>
      <c r="ET322" s="90"/>
      <c r="EU322" s="90"/>
      <c r="EV322" s="90"/>
      <c r="EW322" s="90"/>
      <c r="EX322" s="102"/>
      <c r="EY322" s="102"/>
      <c r="EZ322" s="92"/>
      <c r="FA322" s="90"/>
      <c r="FB322" s="90"/>
      <c r="FC322" s="90"/>
      <c r="FD322" s="90"/>
      <c r="FE322" s="90"/>
      <c r="FF322" s="102"/>
      <c r="FG322" s="102"/>
      <c r="FH322" s="103"/>
      <c r="FI322" s="103"/>
      <c r="FJ322" s="186"/>
      <c r="FK322" s="187"/>
      <c r="FL322" s="93"/>
      <c r="FM322" s="90"/>
      <c r="FS322" s="90"/>
      <c r="FT322" s="90"/>
      <c r="FU322" s="90"/>
      <c r="FV322" s="84"/>
      <c r="FW322" s="84"/>
      <c r="FX322" s="84"/>
      <c r="FY322" s="90"/>
      <c r="FZ322" s="84"/>
      <c r="GA322" s="90"/>
      <c r="GB322" s="90"/>
      <c r="GC322" s="90"/>
      <c r="GD322" s="304"/>
      <c r="GE322" s="305"/>
      <c r="GF322" s="90"/>
    </row>
    <row r="323" spans="147:188">
      <c r="EQ323" s="84"/>
      <c r="ER323" s="101"/>
      <c r="ES323" s="90"/>
      <c r="ET323" s="90"/>
      <c r="EU323" s="90"/>
      <c r="EV323" s="90"/>
      <c r="EW323" s="90"/>
      <c r="EX323" s="102"/>
      <c r="EY323" s="102"/>
      <c r="EZ323" s="92"/>
      <c r="FA323" s="90"/>
      <c r="FB323" s="90"/>
      <c r="FC323" s="90"/>
      <c r="FD323" s="90"/>
      <c r="FE323" s="90"/>
      <c r="FF323" s="102"/>
      <c r="FG323" s="102"/>
      <c r="FH323" s="103"/>
      <c r="FI323" s="103"/>
      <c r="FJ323" s="186"/>
      <c r="FK323" s="187"/>
      <c r="FL323" s="93"/>
      <c r="FM323" s="90"/>
      <c r="FS323" s="90"/>
      <c r="FT323" s="90"/>
      <c r="FU323" s="90"/>
      <c r="FV323" s="84"/>
      <c r="FW323" s="84"/>
      <c r="FX323" s="84"/>
      <c r="FY323" s="90"/>
      <c r="FZ323" s="84"/>
      <c r="GA323" s="90"/>
      <c r="GB323" s="90"/>
      <c r="GC323" s="90"/>
      <c r="GD323" s="304"/>
      <c r="GE323" s="305"/>
      <c r="GF323" s="90"/>
    </row>
    <row r="324" spans="147:188">
      <c r="EQ324" s="84"/>
      <c r="ER324" s="101"/>
      <c r="ES324" s="90"/>
      <c r="ET324" s="90"/>
      <c r="EU324" s="90"/>
      <c r="EV324" s="90"/>
      <c r="EW324" s="90"/>
      <c r="EX324" s="102"/>
      <c r="EY324" s="102"/>
      <c r="EZ324" s="92"/>
      <c r="FA324" s="90"/>
      <c r="FB324" s="90"/>
      <c r="FC324" s="90"/>
      <c r="FD324" s="90"/>
      <c r="FE324" s="90"/>
      <c r="FF324" s="102"/>
      <c r="FG324" s="102"/>
      <c r="FH324" s="103"/>
      <c r="FI324" s="103"/>
      <c r="FJ324" s="186"/>
      <c r="FK324" s="187"/>
      <c r="FL324" s="93"/>
      <c r="FM324" s="90"/>
      <c r="FS324" s="90"/>
      <c r="FT324" s="90"/>
      <c r="FU324" s="90"/>
      <c r="FV324" s="84"/>
      <c r="FW324" s="84"/>
      <c r="FX324" s="84"/>
      <c r="FY324" s="90"/>
      <c r="FZ324" s="84"/>
      <c r="GA324" s="90"/>
      <c r="GB324" s="90"/>
      <c r="GC324" s="90"/>
      <c r="GD324" s="304"/>
      <c r="GE324" s="305"/>
      <c r="GF324" s="90"/>
    </row>
    <row r="325" spans="147:188">
      <c r="EQ325" s="84"/>
      <c r="ER325" s="101"/>
      <c r="ES325" s="90"/>
      <c r="ET325" s="90"/>
      <c r="EU325" s="90"/>
      <c r="EV325" s="90"/>
      <c r="EW325" s="90"/>
      <c r="EX325" s="102"/>
      <c r="EY325" s="102"/>
      <c r="EZ325" s="92"/>
      <c r="FA325" s="90"/>
      <c r="FB325" s="90"/>
      <c r="FC325" s="90"/>
      <c r="FD325" s="90"/>
      <c r="FE325" s="90"/>
      <c r="FF325" s="102"/>
      <c r="FG325" s="102"/>
      <c r="FH325" s="103"/>
      <c r="FI325" s="103"/>
      <c r="FJ325" s="186"/>
      <c r="FK325" s="187"/>
      <c r="FL325" s="93"/>
      <c r="FM325" s="90"/>
      <c r="FS325" s="90"/>
      <c r="FT325" s="90"/>
      <c r="FU325" s="90"/>
      <c r="FV325" s="84"/>
      <c r="FW325" s="84"/>
      <c r="FX325" s="84"/>
      <c r="FY325" s="90"/>
      <c r="FZ325" s="84"/>
      <c r="GA325" s="90"/>
      <c r="GB325" s="90"/>
      <c r="GC325" s="90"/>
      <c r="GD325" s="304"/>
      <c r="GE325" s="305"/>
      <c r="GF325" s="90"/>
    </row>
    <row r="326" spans="147:188">
      <c r="EQ326" s="84"/>
      <c r="ER326" s="101"/>
      <c r="ES326" s="90"/>
      <c r="ET326" s="90"/>
      <c r="EU326" s="90"/>
      <c r="EV326" s="90"/>
      <c r="EW326" s="90"/>
      <c r="EX326" s="102"/>
      <c r="EY326" s="102"/>
      <c r="EZ326" s="92"/>
      <c r="FA326" s="90"/>
      <c r="FB326" s="90"/>
      <c r="FC326" s="90"/>
      <c r="FD326" s="90"/>
      <c r="FE326" s="90"/>
      <c r="FF326" s="102"/>
      <c r="FG326" s="102"/>
      <c r="FH326" s="103"/>
      <c r="FI326" s="103"/>
      <c r="FJ326" s="186"/>
      <c r="FK326" s="187"/>
      <c r="FL326" s="93"/>
      <c r="FM326" s="90"/>
      <c r="FS326" s="90"/>
      <c r="FT326" s="90"/>
      <c r="FU326" s="90"/>
      <c r="FV326" s="84"/>
      <c r="FW326" s="84"/>
      <c r="FX326" s="84"/>
      <c r="FY326" s="90"/>
      <c r="FZ326" s="84"/>
      <c r="GA326" s="90"/>
      <c r="GB326" s="90"/>
      <c r="GC326" s="90"/>
      <c r="GD326" s="304"/>
      <c r="GE326" s="305"/>
      <c r="GF326" s="90"/>
    </row>
    <row r="327" spans="147:188">
      <c r="EQ327" s="84"/>
      <c r="ER327" s="101"/>
      <c r="ES327" s="90"/>
      <c r="ET327" s="90"/>
      <c r="EU327" s="90"/>
      <c r="EV327" s="90"/>
      <c r="EW327" s="90"/>
      <c r="EX327" s="102"/>
      <c r="EY327" s="102"/>
      <c r="EZ327" s="92"/>
      <c r="FA327" s="90"/>
      <c r="FB327" s="90"/>
      <c r="FC327" s="90"/>
      <c r="FD327" s="90"/>
      <c r="FE327" s="90"/>
      <c r="FF327" s="102"/>
      <c r="FG327" s="102"/>
      <c r="FH327" s="103"/>
      <c r="FI327" s="103"/>
      <c r="FJ327" s="186"/>
      <c r="FK327" s="187"/>
      <c r="FL327" s="93"/>
      <c r="FM327" s="90"/>
      <c r="FS327" s="90"/>
      <c r="FT327" s="90"/>
      <c r="FU327" s="90"/>
      <c r="FV327" s="84"/>
      <c r="FW327" s="84"/>
      <c r="FX327" s="84"/>
      <c r="FY327" s="90"/>
      <c r="FZ327" s="84"/>
      <c r="GA327" s="90"/>
      <c r="GB327" s="90"/>
      <c r="GC327" s="90"/>
      <c r="GD327" s="304"/>
      <c r="GE327" s="305"/>
      <c r="GF327" s="90"/>
    </row>
    <row r="328" spans="147:188">
      <c r="EQ328" s="84"/>
      <c r="ER328" s="101"/>
      <c r="ES328" s="90"/>
      <c r="ET328" s="90"/>
      <c r="EU328" s="90"/>
      <c r="EV328" s="90"/>
      <c r="EW328" s="90"/>
      <c r="EX328" s="102"/>
      <c r="EY328" s="102"/>
      <c r="EZ328" s="92"/>
      <c r="FA328" s="90"/>
      <c r="FB328" s="90"/>
      <c r="FC328" s="90"/>
      <c r="FD328" s="90"/>
      <c r="FE328" s="90"/>
      <c r="FF328" s="102"/>
      <c r="FG328" s="102"/>
      <c r="FH328" s="103"/>
      <c r="FI328" s="103"/>
      <c r="FJ328" s="186"/>
      <c r="FK328" s="187"/>
      <c r="FL328" s="93"/>
      <c r="FM328" s="90"/>
      <c r="FS328" s="90"/>
      <c r="FT328" s="90"/>
      <c r="FU328" s="90"/>
      <c r="FV328" s="84"/>
      <c r="FW328" s="84"/>
      <c r="FX328" s="84"/>
      <c r="FY328" s="90"/>
      <c r="FZ328" s="84"/>
      <c r="GA328" s="90"/>
      <c r="GB328" s="90"/>
      <c r="GC328" s="90"/>
      <c r="GD328" s="304"/>
      <c r="GE328" s="305"/>
      <c r="GF328" s="90"/>
    </row>
    <row r="329" spans="147:188">
      <c r="EQ329" s="84"/>
      <c r="ER329" s="101"/>
      <c r="ES329" s="90"/>
      <c r="ET329" s="90"/>
      <c r="EU329" s="90"/>
      <c r="EV329" s="90"/>
      <c r="EW329" s="90"/>
      <c r="EX329" s="102"/>
      <c r="EY329" s="102"/>
      <c r="EZ329" s="92"/>
      <c r="FA329" s="90"/>
      <c r="FB329" s="90"/>
      <c r="FC329" s="90"/>
      <c r="FD329" s="90"/>
      <c r="FE329" s="90"/>
      <c r="FF329" s="102"/>
      <c r="FG329" s="102"/>
      <c r="FH329" s="103"/>
      <c r="FI329" s="103"/>
      <c r="FJ329" s="186"/>
      <c r="FK329" s="187"/>
      <c r="FL329" s="93"/>
      <c r="FM329" s="90"/>
      <c r="FS329" s="90"/>
      <c r="FT329" s="90"/>
      <c r="FU329" s="90"/>
      <c r="FV329" s="84"/>
      <c r="FW329" s="84"/>
      <c r="FX329" s="84"/>
      <c r="FY329" s="90"/>
      <c r="FZ329" s="84"/>
      <c r="GA329" s="90"/>
      <c r="GB329" s="90"/>
      <c r="GC329" s="90"/>
      <c r="GD329" s="304"/>
      <c r="GE329" s="305"/>
      <c r="GF329" s="90"/>
    </row>
    <row r="330" spans="147:188">
      <c r="EQ330" s="84"/>
      <c r="ER330" s="101"/>
      <c r="ES330" s="90"/>
      <c r="ET330" s="90"/>
      <c r="EU330" s="90"/>
      <c r="EV330" s="90"/>
      <c r="EW330" s="90"/>
      <c r="EX330" s="102"/>
      <c r="EY330" s="102"/>
      <c r="EZ330" s="92"/>
      <c r="FA330" s="90"/>
      <c r="FB330" s="90"/>
      <c r="FC330" s="90"/>
      <c r="FD330" s="90"/>
      <c r="FE330" s="90"/>
      <c r="FF330" s="102"/>
      <c r="FG330" s="102"/>
      <c r="FH330" s="103"/>
      <c r="FI330" s="103"/>
      <c r="FJ330" s="186"/>
      <c r="FK330" s="187"/>
      <c r="FL330" s="93"/>
      <c r="FM330" s="90"/>
      <c r="FS330" s="90"/>
      <c r="FT330" s="90"/>
      <c r="FU330" s="90"/>
      <c r="FV330" s="84"/>
      <c r="FW330" s="84"/>
      <c r="FX330" s="84"/>
      <c r="FY330" s="90"/>
      <c r="FZ330" s="84"/>
      <c r="GA330" s="90"/>
      <c r="GB330" s="90"/>
      <c r="GC330" s="90"/>
      <c r="GD330" s="304"/>
      <c r="GE330" s="305"/>
      <c r="GF330" s="90"/>
    </row>
    <row r="331" spans="147:188">
      <c r="EQ331" s="84"/>
      <c r="ER331" s="101"/>
      <c r="ES331" s="90"/>
      <c r="ET331" s="90"/>
      <c r="EU331" s="90"/>
      <c r="EV331" s="90"/>
      <c r="EW331" s="90"/>
      <c r="EX331" s="102"/>
      <c r="EY331" s="102"/>
      <c r="EZ331" s="92"/>
      <c r="FA331" s="90"/>
      <c r="FB331" s="90"/>
      <c r="FC331" s="90"/>
      <c r="FD331" s="90"/>
      <c r="FE331" s="90"/>
      <c r="FF331" s="102"/>
      <c r="FG331" s="102"/>
      <c r="FH331" s="103"/>
      <c r="FI331" s="103"/>
      <c r="FJ331" s="186"/>
      <c r="FK331" s="187"/>
      <c r="FL331" s="93"/>
      <c r="FM331" s="90"/>
      <c r="FS331" s="90"/>
      <c r="FT331" s="90"/>
      <c r="FU331" s="90"/>
      <c r="FV331" s="84"/>
      <c r="FW331" s="84"/>
      <c r="FX331" s="84"/>
      <c r="FY331" s="90"/>
      <c r="FZ331" s="84"/>
      <c r="GA331" s="90"/>
      <c r="GB331" s="90"/>
      <c r="GC331" s="90"/>
      <c r="GD331" s="304"/>
      <c r="GE331" s="305"/>
      <c r="GF331" s="90"/>
    </row>
    <row r="332" spans="147:188">
      <c r="EQ332" s="84"/>
      <c r="ER332" s="101"/>
      <c r="ES332" s="90"/>
      <c r="ET332" s="90"/>
      <c r="EU332" s="90"/>
      <c r="EV332" s="90"/>
      <c r="EW332" s="90"/>
      <c r="EX332" s="102"/>
      <c r="EY332" s="102"/>
      <c r="EZ332" s="92"/>
      <c r="FA332" s="90"/>
      <c r="FB332" s="90"/>
      <c r="FC332" s="90"/>
      <c r="FD332" s="90"/>
      <c r="FE332" s="90"/>
      <c r="FF332" s="102"/>
      <c r="FG332" s="102"/>
      <c r="FH332" s="103"/>
      <c r="FI332" s="103"/>
      <c r="FJ332" s="186"/>
      <c r="FK332" s="187"/>
      <c r="FL332" s="93"/>
      <c r="FM332" s="90"/>
      <c r="FS332" s="90"/>
      <c r="FT332" s="90"/>
      <c r="FU332" s="90"/>
      <c r="FV332" s="84"/>
      <c r="FW332" s="84"/>
      <c r="FX332" s="84"/>
      <c r="FY332" s="90"/>
      <c r="FZ332" s="84"/>
      <c r="GA332" s="90"/>
      <c r="GB332" s="90"/>
      <c r="GC332" s="90"/>
      <c r="GD332" s="304"/>
      <c r="GE332" s="305"/>
      <c r="GF332" s="90"/>
    </row>
    <row r="333" spans="147:188">
      <c r="EQ333" s="84"/>
      <c r="ER333" s="101"/>
      <c r="ES333" s="90"/>
      <c r="ET333" s="90"/>
      <c r="EU333" s="90"/>
      <c r="EV333" s="90"/>
      <c r="EW333" s="90"/>
      <c r="EX333" s="102"/>
      <c r="EY333" s="102"/>
      <c r="EZ333" s="92"/>
      <c r="FA333" s="90"/>
      <c r="FB333" s="90"/>
      <c r="FC333" s="90"/>
      <c r="FD333" s="90"/>
      <c r="FE333" s="90"/>
      <c r="FF333" s="102"/>
      <c r="FG333" s="102"/>
      <c r="FH333" s="103"/>
      <c r="FI333" s="103"/>
      <c r="FJ333" s="186"/>
      <c r="FK333" s="187"/>
      <c r="FL333" s="93"/>
      <c r="FM333" s="90"/>
      <c r="FS333" s="90"/>
      <c r="FT333" s="90"/>
      <c r="FU333" s="90"/>
      <c r="FV333" s="84"/>
      <c r="FW333" s="84"/>
      <c r="FX333" s="84"/>
      <c r="FY333" s="90"/>
      <c r="FZ333" s="84"/>
      <c r="GA333" s="90"/>
      <c r="GB333" s="90"/>
      <c r="GC333" s="90"/>
      <c r="GD333" s="304"/>
      <c r="GE333" s="305"/>
      <c r="GF333" s="90"/>
    </row>
    <row r="334" spans="147:188">
      <c r="EQ334" s="84"/>
      <c r="ER334" s="101"/>
      <c r="ES334" s="90"/>
      <c r="ET334" s="90"/>
      <c r="EU334" s="90"/>
      <c r="EV334" s="90"/>
      <c r="EW334" s="90"/>
      <c r="EX334" s="102"/>
      <c r="EY334" s="102"/>
      <c r="EZ334" s="92"/>
      <c r="FA334" s="90"/>
      <c r="FB334" s="90"/>
      <c r="FC334" s="90"/>
      <c r="FD334" s="90"/>
      <c r="FE334" s="90"/>
      <c r="FF334" s="102"/>
      <c r="FG334" s="102"/>
      <c r="FH334" s="103"/>
      <c r="FI334" s="103"/>
      <c r="FJ334" s="186"/>
      <c r="FK334" s="187"/>
      <c r="FL334" s="93"/>
      <c r="FM334" s="90"/>
      <c r="FS334" s="90"/>
      <c r="FT334" s="90"/>
      <c r="FU334" s="90"/>
      <c r="FV334" s="84"/>
      <c r="FW334" s="84"/>
      <c r="FX334" s="84"/>
      <c r="FY334" s="90"/>
      <c r="FZ334" s="84"/>
      <c r="GA334" s="90"/>
      <c r="GB334" s="90"/>
      <c r="GC334" s="90"/>
      <c r="GD334" s="304"/>
      <c r="GE334" s="305"/>
      <c r="GF334" s="90"/>
    </row>
    <row r="335" spans="147:188">
      <c r="EQ335" s="84"/>
      <c r="ER335" s="101"/>
      <c r="ES335" s="90"/>
      <c r="ET335" s="90"/>
      <c r="EU335" s="90"/>
      <c r="EV335" s="90"/>
      <c r="EW335" s="90"/>
      <c r="EX335" s="102"/>
      <c r="EY335" s="102"/>
      <c r="EZ335" s="92"/>
      <c r="FA335" s="90"/>
      <c r="FB335" s="90"/>
      <c r="FC335" s="90"/>
      <c r="FD335" s="90"/>
      <c r="FE335" s="90"/>
      <c r="FF335" s="102"/>
      <c r="FG335" s="102"/>
      <c r="FH335" s="103"/>
      <c r="FI335" s="103"/>
      <c r="FJ335" s="186"/>
      <c r="FK335" s="187"/>
      <c r="FL335" s="93"/>
      <c r="FM335" s="90"/>
      <c r="FS335" s="90"/>
      <c r="FT335" s="90"/>
      <c r="FU335" s="90"/>
      <c r="FV335" s="84"/>
      <c r="FW335" s="84"/>
      <c r="FX335" s="84"/>
      <c r="FY335" s="90"/>
      <c r="FZ335" s="84"/>
      <c r="GA335" s="90"/>
      <c r="GB335" s="90"/>
      <c r="GC335" s="90"/>
      <c r="GD335" s="304"/>
      <c r="GE335" s="305"/>
      <c r="GF335" s="90"/>
    </row>
    <row r="336" spans="147:188">
      <c r="EQ336" s="84"/>
      <c r="ER336" s="101"/>
      <c r="ES336" s="90"/>
      <c r="ET336" s="90"/>
      <c r="EU336" s="90"/>
      <c r="EV336" s="90"/>
      <c r="EW336" s="90"/>
      <c r="EX336" s="102"/>
      <c r="EY336" s="102"/>
      <c r="EZ336" s="92"/>
      <c r="FA336" s="90"/>
      <c r="FB336" s="90"/>
      <c r="FC336" s="90"/>
      <c r="FD336" s="90"/>
      <c r="FE336" s="90"/>
      <c r="FF336" s="102"/>
      <c r="FG336" s="102"/>
      <c r="FH336" s="103"/>
      <c r="FI336" s="103"/>
      <c r="FJ336" s="186"/>
      <c r="FK336" s="187"/>
      <c r="FL336" s="93"/>
      <c r="FM336" s="90"/>
      <c r="FS336" s="90"/>
      <c r="FT336" s="90"/>
      <c r="FU336" s="90"/>
      <c r="FV336" s="84"/>
      <c r="FW336" s="84"/>
      <c r="FX336" s="84"/>
      <c r="FY336" s="90"/>
      <c r="FZ336" s="84"/>
      <c r="GA336" s="90"/>
      <c r="GB336" s="90"/>
      <c r="GC336" s="90"/>
      <c r="GD336" s="304"/>
      <c r="GE336" s="305"/>
      <c r="GF336" s="90"/>
    </row>
    <row r="337" spans="147:188">
      <c r="EQ337" s="84"/>
      <c r="ER337" s="101"/>
      <c r="ES337" s="90"/>
      <c r="ET337" s="90"/>
      <c r="EU337" s="90"/>
      <c r="EV337" s="90"/>
      <c r="EW337" s="90"/>
      <c r="EX337" s="102"/>
      <c r="EY337" s="102"/>
      <c r="EZ337" s="92"/>
      <c r="FA337" s="90"/>
      <c r="FB337" s="90"/>
      <c r="FC337" s="90"/>
      <c r="FD337" s="90"/>
      <c r="FE337" s="90"/>
      <c r="FF337" s="102"/>
      <c r="FG337" s="102"/>
      <c r="FH337" s="103"/>
      <c r="FI337" s="103"/>
      <c r="FJ337" s="186"/>
      <c r="FK337" s="187"/>
      <c r="FL337" s="93"/>
      <c r="FM337" s="90"/>
      <c r="FS337" s="90"/>
      <c r="FT337" s="90"/>
      <c r="FU337" s="90"/>
      <c r="FV337" s="84"/>
      <c r="FW337" s="84"/>
      <c r="FX337" s="84"/>
      <c r="FY337" s="90"/>
      <c r="FZ337" s="84"/>
      <c r="GA337" s="90"/>
      <c r="GB337" s="90"/>
      <c r="GC337" s="90"/>
      <c r="GD337" s="304"/>
      <c r="GE337" s="305"/>
      <c r="GF337" s="90"/>
    </row>
    <row r="338" spans="147:188">
      <c r="EQ338" s="84"/>
      <c r="ER338" s="101"/>
      <c r="ES338" s="90"/>
      <c r="ET338" s="90"/>
      <c r="EU338" s="90"/>
      <c r="EV338" s="90"/>
      <c r="EW338" s="90"/>
      <c r="EX338" s="102"/>
      <c r="EY338" s="102"/>
      <c r="EZ338" s="92"/>
      <c r="FA338" s="90"/>
      <c r="FB338" s="90"/>
      <c r="FC338" s="90"/>
      <c r="FD338" s="90"/>
      <c r="FE338" s="90"/>
      <c r="FF338" s="102"/>
      <c r="FG338" s="102"/>
      <c r="FH338" s="103"/>
      <c r="FI338" s="103"/>
      <c r="FJ338" s="186"/>
      <c r="FK338" s="187"/>
      <c r="FL338" s="93"/>
      <c r="FM338" s="90"/>
      <c r="FS338" s="90"/>
      <c r="FT338" s="90"/>
      <c r="FU338" s="90"/>
      <c r="FV338" s="84"/>
      <c r="FW338" s="84"/>
      <c r="FX338" s="84"/>
      <c r="FY338" s="90"/>
      <c r="FZ338" s="84"/>
      <c r="GA338" s="90"/>
      <c r="GB338" s="90"/>
      <c r="GC338" s="90"/>
      <c r="GD338" s="304"/>
      <c r="GE338" s="305"/>
      <c r="GF338" s="90"/>
    </row>
    <row r="339" spans="147:188">
      <c r="EQ339" s="84"/>
      <c r="ER339" s="101"/>
      <c r="ES339" s="90"/>
      <c r="ET339" s="90"/>
      <c r="EU339" s="90"/>
      <c r="EV339" s="90"/>
      <c r="EW339" s="90"/>
      <c r="EX339" s="102"/>
      <c r="EY339" s="102"/>
      <c r="EZ339" s="92"/>
      <c r="FA339" s="90"/>
      <c r="FB339" s="90"/>
      <c r="FC339" s="90"/>
      <c r="FD339" s="90"/>
      <c r="FE339" s="90"/>
      <c r="FF339" s="102"/>
      <c r="FG339" s="102"/>
      <c r="FH339" s="103"/>
      <c r="FI339" s="103"/>
      <c r="FJ339" s="186"/>
      <c r="FK339" s="187"/>
      <c r="FL339" s="93"/>
      <c r="FM339" s="90"/>
      <c r="FS339" s="90"/>
      <c r="FT339" s="90"/>
      <c r="FU339" s="90"/>
      <c r="FV339" s="84"/>
      <c r="FW339" s="84"/>
      <c r="FX339" s="84"/>
      <c r="FY339" s="90"/>
      <c r="FZ339" s="84"/>
      <c r="GA339" s="90"/>
      <c r="GB339" s="90"/>
      <c r="GC339" s="90"/>
      <c r="GD339" s="304"/>
      <c r="GE339" s="305"/>
      <c r="GF339" s="90"/>
    </row>
    <row r="340" spans="147:188">
      <c r="EQ340" s="84"/>
      <c r="ER340" s="101"/>
      <c r="ES340" s="90"/>
      <c r="ET340" s="90"/>
      <c r="EU340" s="90"/>
      <c r="EV340" s="90"/>
      <c r="EW340" s="90"/>
      <c r="EX340" s="102"/>
      <c r="EY340" s="102"/>
      <c r="EZ340" s="92"/>
      <c r="FA340" s="90"/>
      <c r="FB340" s="90"/>
      <c r="FC340" s="90"/>
      <c r="FD340" s="90"/>
      <c r="FE340" s="90"/>
      <c r="FF340" s="102"/>
      <c r="FG340" s="102"/>
      <c r="FH340" s="103"/>
      <c r="FI340" s="103"/>
      <c r="FJ340" s="186"/>
      <c r="FK340" s="187"/>
      <c r="FL340" s="93"/>
      <c r="FM340" s="90"/>
      <c r="FS340" s="90"/>
      <c r="FT340" s="90"/>
      <c r="FU340" s="90"/>
      <c r="FV340" s="84"/>
      <c r="FW340" s="84"/>
      <c r="FX340" s="84"/>
      <c r="FY340" s="90"/>
      <c r="FZ340" s="84"/>
      <c r="GA340" s="90"/>
      <c r="GB340" s="90"/>
      <c r="GC340" s="90"/>
      <c r="GD340" s="304"/>
      <c r="GE340" s="305"/>
      <c r="GF340" s="90"/>
    </row>
    <row r="341" spans="147:188">
      <c r="EQ341" s="84"/>
      <c r="ER341" s="101"/>
      <c r="ES341" s="90"/>
      <c r="ET341" s="90"/>
      <c r="EU341" s="90"/>
      <c r="EV341" s="90"/>
      <c r="EW341" s="90"/>
      <c r="EX341" s="102"/>
      <c r="EY341" s="102"/>
      <c r="EZ341" s="92"/>
      <c r="FA341" s="90"/>
      <c r="FB341" s="90"/>
      <c r="FC341" s="90"/>
      <c r="FD341" s="90"/>
      <c r="FE341" s="90"/>
      <c r="FF341" s="102"/>
      <c r="FG341" s="102"/>
      <c r="FH341" s="103"/>
      <c r="FI341" s="103"/>
      <c r="FJ341" s="186"/>
      <c r="FK341" s="187"/>
      <c r="FL341" s="93"/>
      <c r="FM341" s="90"/>
      <c r="FS341" s="90"/>
      <c r="FT341" s="90"/>
      <c r="FU341" s="90"/>
      <c r="FV341" s="84"/>
      <c r="FW341" s="84"/>
      <c r="FX341" s="84"/>
      <c r="FY341" s="90"/>
      <c r="FZ341" s="84"/>
      <c r="GA341" s="90"/>
      <c r="GB341" s="90"/>
      <c r="GC341" s="90"/>
      <c r="GD341" s="304"/>
      <c r="GE341" s="305"/>
      <c r="GF341" s="90"/>
    </row>
    <row r="342" spans="147:188">
      <c r="EQ342" s="84"/>
      <c r="ER342" s="101"/>
      <c r="ES342" s="90"/>
      <c r="ET342" s="90"/>
      <c r="EU342" s="90"/>
      <c r="EV342" s="90"/>
      <c r="EW342" s="90"/>
      <c r="EX342" s="102"/>
      <c r="EY342" s="102"/>
      <c r="EZ342" s="92"/>
      <c r="FA342" s="90"/>
      <c r="FB342" s="90"/>
      <c r="FC342" s="90"/>
      <c r="FD342" s="90"/>
      <c r="FE342" s="90"/>
      <c r="FF342" s="102"/>
      <c r="FG342" s="102"/>
      <c r="FH342" s="103"/>
      <c r="FI342" s="103"/>
      <c r="FJ342" s="186"/>
      <c r="FK342" s="187"/>
      <c r="FL342" s="93"/>
      <c r="FM342" s="90"/>
      <c r="FS342" s="90"/>
      <c r="FT342" s="90"/>
      <c r="FU342" s="90"/>
      <c r="FV342" s="84"/>
      <c r="FW342" s="84"/>
      <c r="FX342" s="84"/>
      <c r="FY342" s="90"/>
      <c r="FZ342" s="84"/>
      <c r="GA342" s="90"/>
      <c r="GB342" s="90"/>
      <c r="GC342" s="90"/>
      <c r="GD342" s="304"/>
      <c r="GE342" s="305"/>
      <c r="GF342" s="90"/>
    </row>
    <row r="343" spans="147:188">
      <c r="EQ343" s="84"/>
      <c r="ER343" s="101"/>
      <c r="ES343" s="90"/>
      <c r="ET343" s="90"/>
      <c r="EU343" s="90"/>
      <c r="EV343" s="90"/>
      <c r="EW343" s="90"/>
      <c r="EX343" s="102"/>
      <c r="EY343" s="102"/>
      <c r="EZ343" s="92"/>
      <c r="FA343" s="90"/>
      <c r="FB343" s="90"/>
      <c r="FC343" s="90"/>
      <c r="FD343" s="90"/>
      <c r="FE343" s="90"/>
      <c r="FF343" s="102"/>
      <c r="FG343" s="102"/>
      <c r="FH343" s="103"/>
      <c r="FI343" s="103"/>
      <c r="FJ343" s="186"/>
      <c r="FK343" s="187"/>
      <c r="FL343" s="93"/>
      <c r="FM343" s="90"/>
      <c r="FS343" s="90"/>
      <c r="FT343" s="90"/>
      <c r="FU343" s="90"/>
      <c r="FV343" s="84"/>
      <c r="FW343" s="84"/>
      <c r="FX343" s="84"/>
      <c r="FY343" s="90"/>
      <c r="FZ343" s="84"/>
      <c r="GA343" s="90"/>
      <c r="GB343" s="90"/>
      <c r="GC343" s="90"/>
      <c r="GD343" s="304"/>
      <c r="GE343" s="305"/>
      <c r="GF343" s="90"/>
    </row>
    <row r="344" spans="147:188">
      <c r="EQ344" s="84"/>
      <c r="ER344" s="101"/>
      <c r="ES344" s="90"/>
      <c r="ET344" s="90"/>
      <c r="EU344" s="90"/>
      <c r="EV344" s="90"/>
      <c r="EW344" s="90"/>
      <c r="EX344" s="102"/>
      <c r="EY344" s="102"/>
      <c r="EZ344" s="92"/>
      <c r="FA344" s="90"/>
      <c r="FB344" s="90"/>
      <c r="FC344" s="90"/>
      <c r="FD344" s="90"/>
      <c r="FE344" s="90"/>
      <c r="FF344" s="102"/>
      <c r="FG344" s="102"/>
      <c r="FH344" s="103"/>
      <c r="FI344" s="103"/>
      <c r="FJ344" s="186"/>
      <c r="FK344" s="187"/>
      <c r="FL344" s="93"/>
      <c r="FM344" s="90"/>
      <c r="FS344" s="90"/>
      <c r="FT344" s="90"/>
      <c r="FU344" s="90"/>
      <c r="FV344" s="84"/>
      <c r="FW344" s="84"/>
      <c r="FX344" s="84"/>
      <c r="FY344" s="90"/>
      <c r="FZ344" s="84"/>
      <c r="GA344" s="90"/>
      <c r="GB344" s="90"/>
      <c r="GC344" s="90"/>
      <c r="GD344" s="304"/>
      <c r="GE344" s="305"/>
      <c r="GF344" s="90"/>
    </row>
    <row r="345" spans="147:188">
      <c r="EQ345" s="84"/>
      <c r="ER345" s="101"/>
      <c r="ES345" s="90"/>
      <c r="ET345" s="90"/>
      <c r="EU345" s="90"/>
      <c r="EV345" s="90"/>
      <c r="EW345" s="90"/>
      <c r="EX345" s="102"/>
      <c r="EY345" s="102"/>
      <c r="EZ345" s="92"/>
      <c r="FA345" s="90"/>
      <c r="FB345" s="90"/>
      <c r="FC345" s="90"/>
      <c r="FD345" s="90"/>
      <c r="FE345" s="90"/>
      <c r="FF345" s="102"/>
      <c r="FG345" s="102"/>
      <c r="FH345" s="103"/>
      <c r="FI345" s="103"/>
      <c r="FJ345" s="186"/>
      <c r="FK345" s="187"/>
      <c r="FL345" s="93"/>
      <c r="FM345" s="90"/>
      <c r="FS345" s="90"/>
      <c r="FT345" s="90"/>
      <c r="FU345" s="90"/>
      <c r="FV345" s="84"/>
      <c r="FW345" s="84"/>
      <c r="FX345" s="84"/>
      <c r="FY345" s="90"/>
      <c r="FZ345" s="84"/>
      <c r="GA345" s="90"/>
      <c r="GB345" s="90"/>
      <c r="GC345" s="90"/>
      <c r="GD345" s="304"/>
      <c r="GE345" s="305"/>
      <c r="GF345" s="90"/>
    </row>
    <row r="346" spans="147:188">
      <c r="EQ346" s="84"/>
      <c r="ER346" s="101"/>
      <c r="ES346" s="90"/>
      <c r="ET346" s="90"/>
      <c r="EU346" s="90"/>
      <c r="EV346" s="90"/>
      <c r="EW346" s="90"/>
      <c r="EX346" s="102"/>
      <c r="EY346" s="102"/>
      <c r="EZ346" s="92"/>
      <c r="FA346" s="90"/>
      <c r="FB346" s="90"/>
      <c r="FC346" s="90"/>
      <c r="FD346" s="90"/>
      <c r="FE346" s="90"/>
      <c r="FF346" s="102"/>
      <c r="FG346" s="102"/>
      <c r="FH346" s="103"/>
      <c r="FI346" s="103"/>
      <c r="FJ346" s="186"/>
      <c r="FK346" s="187"/>
      <c r="FL346" s="93"/>
      <c r="FM346" s="90"/>
      <c r="FS346" s="90"/>
      <c r="FT346" s="90"/>
      <c r="FU346" s="90"/>
      <c r="FV346" s="84"/>
      <c r="FW346" s="84"/>
      <c r="FX346" s="84"/>
      <c r="FY346" s="90"/>
      <c r="FZ346" s="84"/>
      <c r="GA346" s="90"/>
      <c r="GB346" s="90"/>
      <c r="GC346" s="90"/>
      <c r="GD346" s="304"/>
      <c r="GE346" s="305"/>
      <c r="GF346" s="90"/>
    </row>
    <row r="347" spans="147:188">
      <c r="EQ347" s="84"/>
      <c r="ER347" s="101"/>
      <c r="ES347" s="90"/>
      <c r="ET347" s="90"/>
      <c r="EU347" s="90"/>
      <c r="EV347" s="90"/>
      <c r="EW347" s="90"/>
      <c r="EX347" s="102"/>
      <c r="EY347" s="102"/>
      <c r="EZ347" s="92"/>
      <c r="FA347" s="90"/>
      <c r="FB347" s="90"/>
      <c r="FC347" s="90"/>
      <c r="FD347" s="90"/>
      <c r="FE347" s="90"/>
      <c r="FF347" s="102"/>
      <c r="FG347" s="102"/>
      <c r="FH347" s="103"/>
      <c r="FI347" s="103"/>
      <c r="FJ347" s="186"/>
      <c r="FK347" s="187"/>
      <c r="FL347" s="93"/>
      <c r="FM347" s="90"/>
      <c r="FS347" s="90"/>
      <c r="FT347" s="90"/>
      <c r="FU347" s="90"/>
      <c r="FV347" s="84"/>
      <c r="FW347" s="84"/>
      <c r="FX347" s="84"/>
      <c r="FY347" s="90"/>
      <c r="FZ347" s="84"/>
      <c r="GA347" s="90"/>
      <c r="GB347" s="90"/>
      <c r="GC347" s="90"/>
      <c r="GD347" s="304"/>
      <c r="GE347" s="305"/>
      <c r="GF347" s="90"/>
    </row>
    <row r="348" spans="147:188">
      <c r="EQ348" s="84"/>
      <c r="ER348" s="101"/>
      <c r="ES348" s="90"/>
      <c r="ET348" s="90"/>
      <c r="EU348" s="90"/>
      <c r="EV348" s="90"/>
      <c r="EW348" s="90"/>
      <c r="EX348" s="102"/>
      <c r="EY348" s="102"/>
      <c r="EZ348" s="92"/>
      <c r="FA348" s="90"/>
      <c r="FB348" s="90"/>
      <c r="FC348" s="90"/>
      <c r="FD348" s="90"/>
      <c r="FE348" s="90"/>
      <c r="FF348" s="102"/>
      <c r="FG348" s="102"/>
      <c r="FH348" s="103"/>
      <c r="FI348" s="103"/>
      <c r="FJ348" s="186"/>
      <c r="FK348" s="187"/>
      <c r="FL348" s="93"/>
      <c r="FM348" s="90"/>
      <c r="FS348" s="90"/>
      <c r="FT348" s="90"/>
      <c r="FU348" s="90"/>
      <c r="FV348" s="84"/>
      <c r="FW348" s="84"/>
      <c r="FX348" s="84"/>
      <c r="FY348" s="90"/>
      <c r="FZ348" s="84"/>
      <c r="GA348" s="90"/>
      <c r="GB348" s="90"/>
      <c r="GC348" s="90"/>
      <c r="GD348" s="304"/>
      <c r="GE348" s="305"/>
      <c r="GF348" s="90"/>
    </row>
    <row r="349" spans="147:188">
      <c r="EQ349" s="84"/>
      <c r="ER349" s="101"/>
      <c r="ES349" s="90"/>
      <c r="ET349" s="90"/>
      <c r="EU349" s="90"/>
      <c r="EV349" s="90"/>
      <c r="EW349" s="90"/>
      <c r="EX349" s="102"/>
      <c r="EY349" s="102"/>
      <c r="EZ349" s="92"/>
      <c r="FA349" s="90"/>
      <c r="FB349" s="90"/>
      <c r="FC349" s="90"/>
      <c r="FD349" s="90"/>
      <c r="FE349" s="90"/>
      <c r="FF349" s="102"/>
      <c r="FG349" s="102"/>
      <c r="FH349" s="103"/>
      <c r="FI349" s="103"/>
      <c r="FJ349" s="186"/>
      <c r="FK349" s="187"/>
      <c r="FL349" s="93"/>
      <c r="FM349" s="90"/>
      <c r="FS349" s="90"/>
      <c r="FT349" s="90"/>
      <c r="FU349" s="90"/>
      <c r="FV349" s="84"/>
      <c r="FW349" s="84"/>
      <c r="FX349" s="84"/>
      <c r="FY349" s="90"/>
      <c r="FZ349" s="84"/>
      <c r="GA349" s="90"/>
      <c r="GB349" s="90"/>
      <c r="GC349" s="90"/>
      <c r="GD349" s="304"/>
      <c r="GE349" s="305"/>
      <c r="GF349" s="90"/>
    </row>
    <row r="350" spans="147:188">
      <c r="EQ350" s="84"/>
      <c r="ER350" s="101"/>
      <c r="ES350" s="90"/>
      <c r="ET350" s="90"/>
      <c r="EU350" s="90"/>
      <c r="EV350" s="90"/>
      <c r="EW350" s="90"/>
      <c r="EX350" s="102"/>
      <c r="EY350" s="102"/>
      <c r="EZ350" s="92"/>
      <c r="FA350" s="90"/>
      <c r="FB350" s="90"/>
      <c r="FC350" s="90"/>
      <c r="FD350" s="90"/>
      <c r="FE350" s="90"/>
      <c r="FF350" s="102"/>
      <c r="FG350" s="102"/>
      <c r="FH350" s="103"/>
      <c r="FI350" s="103"/>
      <c r="FJ350" s="186"/>
      <c r="FK350" s="187"/>
      <c r="FL350" s="93"/>
      <c r="FM350" s="90"/>
      <c r="FS350" s="90"/>
      <c r="FT350" s="90"/>
      <c r="FU350" s="90"/>
      <c r="FV350" s="84"/>
      <c r="FW350" s="84"/>
      <c r="FX350" s="84"/>
      <c r="FY350" s="90"/>
      <c r="FZ350" s="84"/>
      <c r="GA350" s="90"/>
      <c r="GB350" s="90"/>
      <c r="GC350" s="90"/>
      <c r="GD350" s="304"/>
      <c r="GE350" s="305"/>
      <c r="GF350" s="90"/>
    </row>
    <row r="351" spans="147:188">
      <c r="FS351" s="90"/>
      <c r="FT351" s="90"/>
      <c r="FU351" s="90"/>
      <c r="FV351" s="84"/>
      <c r="FW351" s="84"/>
      <c r="FX351" s="84"/>
      <c r="FY351" s="90"/>
      <c r="FZ351" s="84"/>
      <c r="GA351" s="90"/>
      <c r="GB351" s="90"/>
      <c r="GC351" s="90"/>
      <c r="GD351" s="304"/>
      <c r="GE351" s="305"/>
      <c r="GF351" s="90"/>
    </row>
    <row r="352" spans="147:188">
      <c r="FS352" s="90"/>
      <c r="FT352" s="90"/>
      <c r="FU352" s="90"/>
      <c r="FV352" s="84"/>
      <c r="FW352" s="84"/>
      <c r="FX352" s="84"/>
      <c r="FY352" s="90"/>
      <c r="FZ352" s="84"/>
      <c r="GA352" s="90"/>
      <c r="GB352" s="90"/>
      <c r="GC352" s="90"/>
      <c r="GD352" s="304"/>
      <c r="GE352" s="305"/>
      <c r="GF352" s="90"/>
    </row>
    <row r="353" spans="175:188">
      <c r="FS353" s="90"/>
      <c r="FT353" s="90"/>
      <c r="FU353" s="90"/>
      <c r="FV353" s="84"/>
      <c r="FW353" s="84"/>
      <c r="FX353" s="84"/>
      <c r="FY353" s="90"/>
      <c r="FZ353" s="84"/>
      <c r="GA353" s="90"/>
      <c r="GB353" s="90"/>
      <c r="GC353" s="90"/>
      <c r="GD353" s="304"/>
      <c r="GE353" s="305"/>
      <c r="GF353" s="90"/>
    </row>
    <row r="354" spans="175:188">
      <c r="FS354" s="90"/>
      <c r="FT354" s="90"/>
      <c r="FU354" s="90"/>
      <c r="FV354" s="84"/>
      <c r="FW354" s="84"/>
      <c r="FX354" s="84"/>
      <c r="FY354" s="90"/>
      <c r="FZ354" s="84"/>
      <c r="GA354" s="90"/>
      <c r="GB354" s="90"/>
      <c r="GC354" s="90"/>
      <c r="GD354" s="304"/>
      <c r="GE354" s="305"/>
      <c r="GF354" s="90"/>
    </row>
    <row r="355" spans="175:188">
      <c r="FS355" s="90"/>
      <c r="FT355" s="90"/>
      <c r="FU355" s="90"/>
      <c r="FV355" s="84"/>
      <c r="FW355" s="84"/>
      <c r="FX355" s="84"/>
      <c r="FY355" s="90"/>
      <c r="FZ355" s="84"/>
      <c r="GA355" s="90"/>
      <c r="GB355" s="90"/>
      <c r="GC355" s="90"/>
      <c r="GD355" s="304"/>
      <c r="GE355" s="305"/>
      <c r="GF355" s="90"/>
    </row>
    <row r="356" spans="175:188">
      <c r="FS356" s="90"/>
      <c r="FT356" s="90"/>
      <c r="FU356" s="90"/>
      <c r="FV356" s="84"/>
      <c r="FW356" s="84"/>
      <c r="FX356" s="84"/>
      <c r="FY356" s="90"/>
      <c r="FZ356" s="84"/>
      <c r="GA356" s="90"/>
      <c r="GB356" s="90"/>
      <c r="GC356" s="90"/>
      <c r="GD356" s="304"/>
      <c r="GE356" s="305"/>
      <c r="GF356" s="90"/>
    </row>
    <row r="357" spans="175:188">
      <c r="FS357" s="90"/>
      <c r="FT357" s="90"/>
      <c r="FU357" s="90"/>
      <c r="FV357" s="84"/>
      <c r="FW357" s="84"/>
      <c r="FX357" s="84"/>
      <c r="FY357" s="90"/>
      <c r="FZ357" s="84"/>
      <c r="GA357" s="90"/>
      <c r="GB357" s="90"/>
      <c r="GC357" s="90"/>
      <c r="GD357" s="304"/>
      <c r="GE357" s="305"/>
      <c r="GF357" s="90"/>
    </row>
    <row r="358" spans="175:188">
      <c r="FS358" s="90"/>
      <c r="FT358" s="90"/>
      <c r="FU358" s="90"/>
      <c r="FV358" s="84"/>
      <c r="FW358" s="84"/>
      <c r="FX358" s="84"/>
      <c r="FY358" s="90"/>
      <c r="FZ358" s="84"/>
      <c r="GA358" s="90"/>
      <c r="GB358" s="90"/>
      <c r="GC358" s="90"/>
      <c r="GD358" s="304"/>
      <c r="GE358" s="305"/>
      <c r="GF358" s="90"/>
    </row>
    <row r="359" spans="175:188">
      <c r="FS359" s="90"/>
      <c r="FT359" s="90"/>
      <c r="FU359" s="90"/>
      <c r="FV359" s="84"/>
      <c r="FW359" s="84"/>
      <c r="FX359" s="84"/>
      <c r="FY359" s="90"/>
      <c r="FZ359" s="84"/>
      <c r="GA359" s="90"/>
      <c r="GB359" s="90"/>
      <c r="GC359" s="90"/>
      <c r="GD359" s="304"/>
      <c r="GE359" s="305"/>
      <c r="GF359" s="90"/>
    </row>
    <row r="360" spans="175:188">
      <c r="FS360" s="90"/>
      <c r="FT360" s="90"/>
      <c r="FU360" s="90"/>
      <c r="FV360" s="84"/>
      <c r="FW360" s="84"/>
      <c r="FX360" s="84"/>
      <c r="FY360" s="90"/>
      <c r="FZ360" s="84"/>
      <c r="GA360" s="90"/>
      <c r="GB360" s="90"/>
      <c r="GC360" s="90"/>
      <c r="GD360" s="304"/>
      <c r="GE360" s="305"/>
      <c r="GF360" s="90"/>
    </row>
    <row r="361" spans="175:188">
      <c r="FS361" s="90"/>
      <c r="FT361" s="90"/>
      <c r="FU361" s="90"/>
      <c r="FV361" s="84"/>
      <c r="FW361" s="84"/>
      <c r="FX361" s="84"/>
      <c r="FY361" s="90"/>
      <c r="FZ361" s="84"/>
      <c r="GA361" s="90"/>
      <c r="GB361" s="90"/>
      <c r="GC361" s="90"/>
      <c r="GD361" s="304"/>
      <c r="GE361" s="305"/>
      <c r="GF361" s="90"/>
    </row>
    <row r="362" spans="175:188">
      <c r="FS362" s="90"/>
      <c r="FT362" s="90"/>
      <c r="FU362" s="90"/>
      <c r="FV362" s="84"/>
      <c r="FW362" s="84"/>
      <c r="FX362" s="84"/>
      <c r="FY362" s="90"/>
      <c r="FZ362" s="84"/>
      <c r="GA362" s="90"/>
      <c r="GB362" s="90"/>
      <c r="GC362" s="90"/>
      <c r="GD362" s="304"/>
      <c r="GE362" s="305"/>
      <c r="GF362" s="90"/>
    </row>
    <row r="363" spans="175:188">
      <c r="FS363" s="90"/>
      <c r="FT363" s="90"/>
      <c r="FU363" s="90"/>
      <c r="FV363" s="84"/>
      <c r="FW363" s="84"/>
      <c r="FX363" s="84"/>
      <c r="FY363" s="90"/>
      <c r="FZ363" s="84"/>
      <c r="GA363" s="90"/>
      <c r="GB363" s="90"/>
      <c r="GC363" s="90"/>
      <c r="GD363" s="304"/>
      <c r="GE363" s="305"/>
      <c r="GF363" s="90"/>
    </row>
    <row r="364" spans="175:188">
      <c r="FS364" s="90"/>
      <c r="FT364" s="90"/>
      <c r="FU364" s="90"/>
      <c r="FV364" s="84"/>
      <c r="FW364" s="84"/>
      <c r="FX364" s="84"/>
      <c r="FY364" s="90"/>
      <c r="FZ364" s="84"/>
      <c r="GA364" s="90"/>
      <c r="GB364" s="90"/>
      <c r="GC364" s="90"/>
      <c r="GD364" s="304"/>
      <c r="GE364" s="305"/>
      <c r="GF364" s="90"/>
    </row>
    <row r="365" spans="175:188">
      <c r="FS365" s="90"/>
      <c r="FT365" s="90"/>
      <c r="FU365" s="90"/>
      <c r="FV365" s="84"/>
      <c r="FW365" s="84"/>
      <c r="FX365" s="84"/>
      <c r="FY365" s="90"/>
      <c r="FZ365" s="84"/>
      <c r="GA365" s="90"/>
      <c r="GB365" s="90"/>
      <c r="GC365" s="90"/>
      <c r="GD365" s="304"/>
      <c r="GE365" s="305"/>
      <c r="GF365" s="90"/>
    </row>
    <row r="366" spans="175:188">
      <c r="FS366" s="90"/>
      <c r="FT366" s="90"/>
      <c r="FU366" s="90"/>
      <c r="FV366" s="84"/>
      <c r="FW366" s="84"/>
      <c r="FX366" s="84"/>
      <c r="FY366" s="90"/>
      <c r="FZ366" s="84"/>
      <c r="GA366" s="90"/>
      <c r="GB366" s="90"/>
      <c r="GC366" s="90"/>
      <c r="GD366" s="304"/>
      <c r="GE366" s="305"/>
      <c r="GF366" s="90"/>
    </row>
    <row r="367" spans="175:188">
      <c r="FS367" s="90"/>
      <c r="FT367" s="90"/>
      <c r="FU367" s="90"/>
      <c r="FV367" s="84"/>
      <c r="FW367" s="84"/>
      <c r="FX367" s="84"/>
      <c r="FY367" s="90"/>
      <c r="FZ367" s="84"/>
      <c r="GA367" s="90"/>
      <c r="GB367" s="90"/>
      <c r="GC367" s="90"/>
      <c r="GD367" s="304"/>
      <c r="GE367" s="305"/>
      <c r="GF367" s="90"/>
    </row>
    <row r="368" spans="175:188">
      <c r="FS368" s="90"/>
      <c r="FT368" s="90"/>
      <c r="FU368" s="90"/>
      <c r="FV368" s="84"/>
      <c r="FW368" s="84"/>
      <c r="FX368" s="84"/>
      <c r="FY368" s="90"/>
      <c r="FZ368" s="84"/>
      <c r="GA368" s="90"/>
      <c r="GB368" s="90"/>
      <c r="GC368" s="90"/>
      <c r="GD368" s="304"/>
      <c r="GE368" s="305"/>
      <c r="GF368" s="90"/>
    </row>
    <row r="369" spans="175:188">
      <c r="FS369" s="90"/>
      <c r="FT369" s="90"/>
      <c r="FU369" s="90"/>
      <c r="FV369" s="84"/>
      <c r="FW369" s="84"/>
      <c r="FX369" s="84"/>
      <c r="FY369" s="90"/>
      <c r="FZ369" s="84"/>
      <c r="GA369" s="90"/>
      <c r="GB369" s="90"/>
      <c r="GC369" s="90"/>
      <c r="GD369" s="304"/>
      <c r="GE369" s="305"/>
      <c r="GF369" s="90"/>
    </row>
    <row r="370" spans="175:188">
      <c r="FS370" s="90"/>
      <c r="FT370" s="90"/>
      <c r="FU370" s="90"/>
      <c r="FV370" s="84"/>
      <c r="FW370" s="84"/>
      <c r="FX370" s="84"/>
      <c r="FY370" s="90"/>
      <c r="FZ370" s="84"/>
      <c r="GA370" s="90"/>
      <c r="GB370" s="90"/>
      <c r="GC370" s="90"/>
      <c r="GD370" s="304"/>
      <c r="GE370" s="305"/>
      <c r="GF370" s="90"/>
    </row>
    <row r="371" spans="175:188">
      <c r="FS371" s="90"/>
      <c r="FT371" s="90"/>
      <c r="FU371" s="90"/>
      <c r="FV371" s="84"/>
      <c r="FW371" s="84"/>
      <c r="FX371" s="84"/>
      <c r="FY371" s="90"/>
      <c r="FZ371" s="84"/>
      <c r="GA371" s="90"/>
      <c r="GB371" s="90"/>
      <c r="GC371" s="90"/>
      <c r="GD371" s="304"/>
      <c r="GE371" s="305"/>
      <c r="GF371" s="90"/>
    </row>
    <row r="372" spans="175:188">
      <c r="FS372" s="90"/>
      <c r="FT372" s="90"/>
      <c r="FU372" s="90"/>
      <c r="FV372" s="84"/>
      <c r="FW372" s="84"/>
      <c r="FX372" s="84"/>
      <c r="FY372" s="90"/>
      <c r="FZ372" s="84"/>
      <c r="GA372" s="90"/>
      <c r="GB372" s="90"/>
      <c r="GC372" s="90"/>
      <c r="GD372" s="304"/>
      <c r="GE372" s="305"/>
      <c r="GF372" s="90"/>
    </row>
    <row r="373" spans="175:188">
      <c r="FS373" s="90"/>
      <c r="FT373" s="90"/>
      <c r="FU373" s="90"/>
      <c r="FV373" s="84"/>
      <c r="FW373" s="84"/>
      <c r="FX373" s="84"/>
      <c r="FY373" s="90"/>
      <c r="FZ373" s="84"/>
      <c r="GA373" s="90"/>
      <c r="GB373" s="90"/>
      <c r="GC373" s="90"/>
      <c r="GD373" s="304"/>
      <c r="GE373" s="305"/>
      <c r="GF373" s="90"/>
    </row>
    <row r="374" spans="175:188">
      <c r="FS374" s="90"/>
      <c r="FT374" s="90"/>
      <c r="FU374" s="90"/>
      <c r="FV374" s="84"/>
      <c r="FW374" s="84"/>
      <c r="FX374" s="84"/>
      <c r="FY374" s="90"/>
      <c r="FZ374" s="84"/>
      <c r="GA374" s="90"/>
      <c r="GB374" s="90"/>
      <c r="GC374" s="90"/>
      <c r="GD374" s="304"/>
      <c r="GE374" s="305"/>
      <c r="GF374" s="90"/>
    </row>
    <row r="375" spans="175:188">
      <c r="FS375" s="90"/>
      <c r="FT375" s="90"/>
      <c r="FU375" s="90"/>
      <c r="FV375" s="84"/>
      <c r="FW375" s="84"/>
      <c r="FX375" s="84"/>
      <c r="FY375" s="90"/>
      <c r="FZ375" s="84"/>
      <c r="GA375" s="90"/>
      <c r="GB375" s="90"/>
      <c r="GC375" s="90"/>
      <c r="GD375" s="304"/>
      <c r="GE375" s="305"/>
      <c r="GF375" s="90"/>
    </row>
    <row r="376" spans="175:188">
      <c r="FS376" s="90"/>
      <c r="FT376" s="90"/>
      <c r="FU376" s="90"/>
      <c r="FV376" s="84"/>
      <c r="FW376" s="84"/>
      <c r="FX376" s="84"/>
      <c r="FY376" s="90"/>
      <c r="FZ376" s="84"/>
      <c r="GA376" s="90"/>
      <c r="GB376" s="90"/>
      <c r="GC376" s="90"/>
      <c r="GD376" s="304"/>
      <c r="GE376" s="305"/>
      <c r="GF376" s="90"/>
    </row>
    <row r="377" spans="175:188">
      <c r="FS377" s="90"/>
      <c r="FT377" s="90"/>
      <c r="FU377" s="90"/>
      <c r="FV377" s="84"/>
      <c r="FW377" s="84"/>
      <c r="FX377" s="84"/>
      <c r="FY377" s="90"/>
      <c r="FZ377" s="84"/>
      <c r="GA377" s="90"/>
      <c r="GB377" s="90"/>
      <c r="GC377" s="90"/>
      <c r="GD377" s="304"/>
      <c r="GE377" s="305"/>
      <c r="GF377" s="90"/>
    </row>
    <row r="378" spans="175:188">
      <c r="FS378" s="90"/>
      <c r="FT378" s="90"/>
      <c r="FU378" s="90"/>
      <c r="FV378" s="84"/>
      <c r="FW378" s="84"/>
      <c r="FX378" s="84"/>
      <c r="FY378" s="90"/>
      <c r="FZ378" s="84"/>
      <c r="GA378" s="90"/>
      <c r="GB378" s="90"/>
      <c r="GC378" s="90"/>
      <c r="GD378" s="304"/>
      <c r="GE378" s="305"/>
      <c r="GF378" s="90"/>
    </row>
    <row r="379" spans="175:188">
      <c r="FS379" s="90"/>
      <c r="FT379" s="90"/>
      <c r="FU379" s="90"/>
      <c r="FV379" s="84"/>
      <c r="FW379" s="84"/>
      <c r="FX379" s="84"/>
      <c r="FY379" s="90"/>
      <c r="FZ379" s="84"/>
      <c r="GA379" s="90"/>
      <c r="GB379" s="90"/>
      <c r="GC379" s="90"/>
      <c r="GD379" s="304"/>
      <c r="GE379" s="305"/>
      <c r="GF379" s="90"/>
    </row>
    <row r="380" spans="175:188">
      <c r="FS380" s="90"/>
      <c r="FT380" s="90"/>
      <c r="FU380" s="90"/>
      <c r="FV380" s="84"/>
      <c r="FW380" s="84"/>
      <c r="FX380" s="84"/>
      <c r="FY380" s="90"/>
      <c r="FZ380" s="84"/>
      <c r="GA380" s="90"/>
      <c r="GB380" s="90"/>
      <c r="GC380" s="90"/>
      <c r="GD380" s="304"/>
      <c r="GE380" s="305"/>
      <c r="GF380" s="90"/>
    </row>
    <row r="381" spans="175:188">
      <c r="FS381" s="90"/>
      <c r="FT381" s="90"/>
      <c r="FU381" s="90"/>
      <c r="FV381" s="84"/>
      <c r="FW381" s="84"/>
      <c r="FX381" s="84"/>
      <c r="FY381" s="90"/>
      <c r="FZ381" s="84"/>
      <c r="GA381" s="90"/>
      <c r="GB381" s="90"/>
      <c r="GC381" s="90"/>
      <c r="GD381" s="304"/>
      <c r="GE381" s="305"/>
      <c r="GF381" s="90"/>
    </row>
    <row r="382" spans="175:188">
      <c r="FS382" s="90"/>
      <c r="FT382" s="90"/>
      <c r="FU382" s="90"/>
      <c r="FV382" s="84"/>
      <c r="FW382" s="84"/>
      <c r="FX382" s="84"/>
      <c r="FY382" s="90"/>
      <c r="FZ382" s="84"/>
      <c r="GA382" s="90"/>
      <c r="GB382" s="90"/>
      <c r="GC382" s="90"/>
      <c r="GD382" s="304"/>
      <c r="GE382" s="305"/>
      <c r="GF382" s="90"/>
    </row>
    <row r="383" spans="175:188">
      <c r="FS383" s="90"/>
      <c r="FT383" s="90"/>
      <c r="FU383" s="90"/>
      <c r="FV383" s="84"/>
      <c r="FW383" s="84"/>
      <c r="FX383" s="84"/>
      <c r="FY383" s="90"/>
      <c r="FZ383" s="84"/>
      <c r="GA383" s="90"/>
      <c r="GB383" s="90"/>
      <c r="GC383" s="90"/>
      <c r="GD383" s="304"/>
      <c r="GE383" s="305"/>
      <c r="GF383" s="90"/>
    </row>
    <row r="384" spans="175:188">
      <c r="FS384" s="90"/>
      <c r="FT384" s="90"/>
      <c r="FU384" s="90"/>
      <c r="FV384" s="84"/>
      <c r="FW384" s="84"/>
      <c r="FX384" s="84"/>
      <c r="FY384" s="90"/>
      <c r="FZ384" s="84"/>
      <c r="GA384" s="90"/>
      <c r="GB384" s="90"/>
      <c r="GC384" s="90"/>
      <c r="GD384" s="304"/>
      <c r="GE384" s="305"/>
      <c r="GF384" s="90"/>
    </row>
    <row r="385" spans="175:188">
      <c r="FS385" s="90"/>
      <c r="FT385" s="90"/>
      <c r="FU385" s="90"/>
      <c r="FV385" s="84"/>
      <c r="FW385" s="84"/>
      <c r="FX385" s="84"/>
      <c r="FY385" s="90"/>
      <c r="FZ385" s="84"/>
      <c r="GA385" s="90"/>
      <c r="GB385" s="90"/>
      <c r="GC385" s="90"/>
      <c r="GD385" s="304"/>
      <c r="GE385" s="305"/>
      <c r="GF385" s="90"/>
    </row>
    <row r="386" spans="175:188">
      <c r="FS386" s="90"/>
      <c r="FT386" s="90"/>
      <c r="FU386" s="90"/>
      <c r="FV386" s="84"/>
      <c r="FW386" s="84"/>
      <c r="FX386" s="84"/>
      <c r="FY386" s="90"/>
      <c r="FZ386" s="84"/>
      <c r="GA386" s="90"/>
      <c r="GB386" s="90"/>
      <c r="GC386" s="90"/>
      <c r="GD386" s="304"/>
      <c r="GE386" s="305"/>
      <c r="GF386" s="90"/>
    </row>
    <row r="387" spans="175:188">
      <c r="FS387" s="90"/>
      <c r="FT387" s="90"/>
      <c r="FU387" s="90"/>
      <c r="FV387" s="84"/>
      <c r="FW387" s="84"/>
      <c r="FX387" s="84"/>
      <c r="FY387" s="90"/>
      <c r="FZ387" s="84"/>
      <c r="GA387" s="90"/>
      <c r="GB387" s="90"/>
      <c r="GC387" s="90"/>
      <c r="GD387" s="304"/>
      <c r="GE387" s="305"/>
      <c r="GF387" s="90"/>
    </row>
    <row r="388" spans="175:188">
      <c r="FS388" s="90"/>
      <c r="FT388" s="90"/>
      <c r="FU388" s="90"/>
      <c r="FV388" s="84"/>
      <c r="FW388" s="84"/>
      <c r="FX388" s="84"/>
      <c r="FY388" s="90"/>
      <c r="FZ388" s="84"/>
      <c r="GA388" s="90"/>
      <c r="GB388" s="90"/>
      <c r="GC388" s="90"/>
      <c r="GD388" s="304"/>
      <c r="GE388" s="305"/>
      <c r="GF388" s="90"/>
    </row>
    <row r="389" spans="175:188">
      <c r="FS389" s="90"/>
      <c r="FT389" s="90"/>
      <c r="FU389" s="90"/>
      <c r="FV389" s="84"/>
      <c r="FW389" s="84"/>
      <c r="FX389" s="84"/>
      <c r="FY389" s="90"/>
      <c r="FZ389" s="84"/>
      <c r="GA389" s="90"/>
      <c r="GB389" s="90"/>
      <c r="GC389" s="90"/>
      <c r="GD389" s="304"/>
      <c r="GE389" s="305"/>
      <c r="GF389" s="90"/>
    </row>
    <row r="390" spans="175:188">
      <c r="FS390" s="90"/>
      <c r="FT390" s="90"/>
      <c r="FU390" s="90"/>
      <c r="FV390" s="84"/>
      <c r="FW390" s="84"/>
      <c r="FX390" s="84"/>
      <c r="FY390" s="90"/>
      <c r="FZ390" s="84"/>
      <c r="GA390" s="90"/>
      <c r="GB390" s="90"/>
      <c r="GC390" s="90"/>
      <c r="GD390" s="304"/>
      <c r="GE390" s="305"/>
      <c r="GF390" s="90"/>
    </row>
    <row r="391" spans="175:188">
      <c r="FS391" s="90"/>
      <c r="FT391" s="90"/>
      <c r="FU391" s="90"/>
      <c r="FV391" s="84"/>
      <c r="FW391" s="84"/>
      <c r="FX391" s="84"/>
      <c r="FY391" s="90"/>
      <c r="FZ391" s="84"/>
      <c r="GA391" s="90"/>
      <c r="GB391" s="90"/>
      <c r="GC391" s="90"/>
      <c r="GD391" s="304"/>
      <c r="GE391" s="305"/>
      <c r="GF391" s="90"/>
    </row>
    <row r="392" spans="175:188">
      <c r="FS392" s="90"/>
      <c r="FT392" s="90"/>
      <c r="FU392" s="90"/>
      <c r="FV392" s="84"/>
      <c r="FW392" s="84"/>
      <c r="FX392" s="84"/>
      <c r="FY392" s="90"/>
      <c r="FZ392" s="84"/>
      <c r="GA392" s="90"/>
      <c r="GB392" s="90"/>
      <c r="GC392" s="90"/>
      <c r="GD392" s="304"/>
      <c r="GE392" s="305"/>
      <c r="GF392" s="90"/>
    </row>
    <row r="393" spans="175:188">
      <c r="FS393" s="90"/>
      <c r="FT393" s="90"/>
      <c r="FU393" s="90"/>
      <c r="FV393" s="84"/>
      <c r="FW393" s="84"/>
      <c r="FX393" s="84"/>
      <c r="FY393" s="90"/>
      <c r="FZ393" s="84"/>
      <c r="GA393" s="90"/>
      <c r="GB393" s="90"/>
      <c r="GC393" s="90"/>
      <c r="GD393" s="304"/>
      <c r="GE393" s="305"/>
      <c r="GF393" s="90"/>
    </row>
    <row r="394" spans="175:188">
      <c r="FS394" s="90"/>
      <c r="FT394" s="90"/>
      <c r="FU394" s="90"/>
      <c r="FV394" s="84"/>
      <c r="FW394" s="84"/>
      <c r="FX394" s="84"/>
      <c r="FY394" s="90"/>
      <c r="FZ394" s="84"/>
      <c r="GA394" s="90"/>
      <c r="GB394" s="90"/>
      <c r="GC394" s="90"/>
      <c r="GD394" s="304"/>
      <c r="GE394" s="305"/>
      <c r="GF394" s="90"/>
    </row>
    <row r="395" spans="175:188">
      <c r="FS395" s="90"/>
      <c r="FT395" s="90"/>
      <c r="FU395" s="90"/>
      <c r="FV395" s="84"/>
      <c r="FW395" s="84"/>
      <c r="FX395" s="84"/>
      <c r="FY395" s="90"/>
      <c r="FZ395" s="84"/>
      <c r="GA395" s="90"/>
      <c r="GB395" s="90"/>
      <c r="GC395" s="90"/>
      <c r="GD395" s="304"/>
      <c r="GE395" s="305"/>
      <c r="GF395" s="90"/>
    </row>
    <row r="396" spans="175:188">
      <c r="FS396" s="90"/>
      <c r="FT396" s="90"/>
      <c r="FU396" s="90"/>
      <c r="FV396" s="84"/>
      <c r="FW396" s="84"/>
      <c r="FX396" s="84"/>
      <c r="FY396" s="90"/>
      <c r="FZ396" s="84"/>
      <c r="GA396" s="90"/>
      <c r="GB396" s="90"/>
      <c r="GC396" s="90"/>
      <c r="GD396" s="304"/>
      <c r="GE396" s="305"/>
      <c r="GF396" s="90"/>
    </row>
    <row r="397" spans="175:188">
      <c r="FS397" s="90"/>
      <c r="FT397" s="90"/>
      <c r="FU397" s="90"/>
      <c r="FV397" s="84"/>
      <c r="FW397" s="84"/>
      <c r="FX397" s="84"/>
      <c r="FY397" s="90"/>
      <c r="FZ397" s="84"/>
      <c r="GA397" s="90"/>
      <c r="GB397" s="90"/>
      <c r="GC397" s="90"/>
      <c r="GD397" s="304"/>
      <c r="GE397" s="305"/>
      <c r="GF397" s="90"/>
    </row>
    <row r="398" spans="175:188">
      <c r="FS398" s="90"/>
      <c r="FT398" s="90"/>
      <c r="FU398" s="90"/>
      <c r="FV398" s="84"/>
      <c r="FW398" s="84"/>
      <c r="FX398" s="84"/>
      <c r="FY398" s="90"/>
      <c r="FZ398" s="84"/>
      <c r="GA398" s="90"/>
      <c r="GB398" s="90"/>
      <c r="GC398" s="90"/>
      <c r="GD398" s="304"/>
      <c r="GE398" s="305"/>
      <c r="GF398" s="90"/>
    </row>
    <row r="399" spans="175:188">
      <c r="FS399" s="90"/>
      <c r="FT399" s="90"/>
      <c r="FU399" s="90"/>
      <c r="FV399" s="84"/>
      <c r="FW399" s="84"/>
      <c r="FX399" s="84"/>
      <c r="FY399" s="90"/>
      <c r="FZ399" s="84"/>
      <c r="GA399" s="90"/>
      <c r="GB399" s="90"/>
      <c r="GC399" s="90"/>
      <c r="GD399" s="304"/>
      <c r="GE399" s="305"/>
      <c r="GF399" s="90"/>
    </row>
    <row r="400" spans="175:188">
      <c r="FS400" s="90"/>
      <c r="FT400" s="90"/>
      <c r="FU400" s="90"/>
      <c r="FV400" s="84"/>
      <c r="FW400" s="84"/>
      <c r="FX400" s="84"/>
      <c r="FY400" s="90"/>
      <c r="FZ400" s="84"/>
      <c r="GA400" s="90"/>
      <c r="GB400" s="90"/>
      <c r="GC400" s="90"/>
      <c r="GD400" s="304"/>
      <c r="GE400" s="305"/>
      <c r="GF400" s="90"/>
    </row>
    <row r="401" spans="175:188">
      <c r="FS401" s="90"/>
      <c r="FT401" s="90"/>
      <c r="FU401" s="90"/>
      <c r="FV401" s="84"/>
      <c r="FW401" s="84"/>
      <c r="FX401" s="84"/>
      <c r="FY401" s="90"/>
      <c r="FZ401" s="84"/>
      <c r="GA401" s="90"/>
      <c r="GB401" s="90"/>
      <c r="GC401" s="90"/>
      <c r="GD401" s="304"/>
      <c r="GE401" s="305"/>
      <c r="GF401" s="90"/>
    </row>
    <row r="402" spans="175:188">
      <c r="FS402" s="90"/>
      <c r="FT402" s="90"/>
      <c r="FU402" s="90"/>
      <c r="FV402" s="84"/>
      <c r="FW402" s="84"/>
      <c r="FX402" s="84"/>
      <c r="FY402" s="90"/>
      <c r="FZ402" s="84"/>
      <c r="GA402" s="90"/>
      <c r="GB402" s="90"/>
      <c r="GC402" s="90"/>
      <c r="GD402" s="304"/>
      <c r="GE402" s="305"/>
      <c r="GF402" s="90"/>
    </row>
    <row r="403" spans="175:188">
      <c r="FS403" s="90"/>
      <c r="FT403" s="90"/>
      <c r="FU403" s="90"/>
      <c r="FV403" s="84"/>
      <c r="FW403" s="84"/>
      <c r="FX403" s="84"/>
      <c r="FY403" s="90"/>
      <c r="FZ403" s="84"/>
      <c r="GA403" s="90"/>
      <c r="GB403" s="90"/>
      <c r="GC403" s="90"/>
      <c r="GD403" s="304"/>
      <c r="GE403" s="305"/>
      <c r="GF403" s="90"/>
    </row>
    <row r="404" spans="175:188">
      <c r="FS404" s="90"/>
      <c r="FT404" s="90"/>
      <c r="FU404" s="90"/>
      <c r="FV404" s="84"/>
      <c r="FW404" s="84"/>
      <c r="FX404" s="84"/>
      <c r="FY404" s="90"/>
      <c r="FZ404" s="84"/>
      <c r="GA404" s="90"/>
      <c r="GB404" s="90"/>
      <c r="GC404" s="90"/>
      <c r="GD404" s="304"/>
      <c r="GE404" s="305"/>
      <c r="GF404" s="90"/>
    </row>
    <row r="405" spans="175:188">
      <c r="FS405" s="90"/>
      <c r="FT405" s="90"/>
      <c r="FU405" s="90"/>
      <c r="FV405" s="84"/>
      <c r="FW405" s="84"/>
      <c r="FX405" s="84"/>
      <c r="FY405" s="90"/>
      <c r="FZ405" s="84"/>
      <c r="GA405" s="90"/>
      <c r="GB405" s="90"/>
      <c r="GC405" s="90"/>
      <c r="GD405" s="304"/>
      <c r="GE405" s="305"/>
      <c r="GF405" s="90"/>
    </row>
    <row r="406" spans="175:188">
      <c r="FS406" s="90"/>
      <c r="FT406" s="90"/>
      <c r="FU406" s="90"/>
      <c r="FV406" s="84"/>
      <c r="FW406" s="84"/>
      <c r="FX406" s="84"/>
      <c r="FY406" s="90"/>
      <c r="FZ406" s="84"/>
      <c r="GA406" s="90"/>
      <c r="GB406" s="90"/>
      <c r="GC406" s="90"/>
      <c r="GD406" s="304"/>
      <c r="GE406" s="305"/>
      <c r="GF406" s="90"/>
    </row>
    <row r="407" spans="175:188">
      <c r="FS407" s="90"/>
      <c r="FT407" s="90"/>
      <c r="FU407" s="90"/>
      <c r="FV407" s="84"/>
      <c r="FW407" s="84"/>
      <c r="FX407" s="84"/>
      <c r="FY407" s="90"/>
      <c r="FZ407" s="84"/>
      <c r="GA407" s="90"/>
      <c r="GB407" s="90"/>
      <c r="GC407" s="90"/>
      <c r="GD407" s="304"/>
      <c r="GE407" s="305"/>
      <c r="GF407" s="90"/>
    </row>
    <row r="408" spans="175:188">
      <c r="FS408" s="90"/>
      <c r="FT408" s="90"/>
      <c r="FU408" s="90"/>
      <c r="FV408" s="84"/>
      <c r="FW408" s="84"/>
      <c r="FX408" s="84"/>
      <c r="FY408" s="90"/>
      <c r="FZ408" s="84"/>
      <c r="GA408" s="90"/>
      <c r="GB408" s="90"/>
      <c r="GC408" s="90"/>
      <c r="GD408" s="304"/>
      <c r="GE408" s="305"/>
      <c r="GF408" s="90"/>
    </row>
    <row r="409" spans="175:188">
      <c r="FS409" s="90"/>
      <c r="FT409" s="90"/>
      <c r="FU409" s="90"/>
      <c r="FV409" s="84"/>
      <c r="FW409" s="84"/>
      <c r="FX409" s="84"/>
      <c r="FY409" s="90"/>
      <c r="FZ409" s="84"/>
      <c r="GA409" s="90"/>
      <c r="GB409" s="90"/>
      <c r="GC409" s="90"/>
      <c r="GD409" s="304"/>
      <c r="GE409" s="305"/>
      <c r="GF409" s="90"/>
    </row>
    <row r="410" spans="175:188">
      <c r="FS410" s="90"/>
      <c r="FT410" s="90"/>
      <c r="FU410" s="90"/>
      <c r="FV410" s="84"/>
      <c r="FW410" s="84"/>
      <c r="FX410" s="84"/>
      <c r="FY410" s="90"/>
      <c r="FZ410" s="84"/>
      <c r="GA410" s="90"/>
      <c r="GB410" s="90"/>
      <c r="GC410" s="90"/>
      <c r="GD410" s="304"/>
      <c r="GE410" s="305"/>
      <c r="GF410" s="90"/>
    </row>
    <row r="411" spans="175:188">
      <c r="FS411" s="90"/>
      <c r="FT411" s="90"/>
      <c r="FU411" s="90"/>
      <c r="FV411" s="84"/>
      <c r="FW411" s="84"/>
      <c r="FX411" s="84"/>
      <c r="FY411" s="90"/>
      <c r="FZ411" s="84"/>
      <c r="GA411" s="90"/>
      <c r="GB411" s="90"/>
      <c r="GC411" s="90"/>
      <c r="GD411" s="304"/>
      <c r="GE411" s="305"/>
      <c r="GF411" s="90"/>
    </row>
    <row r="412" spans="175:188">
      <c r="FS412" s="90"/>
      <c r="FT412" s="90"/>
      <c r="FU412" s="90"/>
      <c r="FV412" s="84"/>
      <c r="FW412" s="84"/>
      <c r="FX412" s="84"/>
      <c r="FY412" s="90"/>
      <c r="FZ412" s="84"/>
      <c r="GA412" s="90"/>
      <c r="GB412" s="90"/>
      <c r="GC412" s="90"/>
      <c r="GD412" s="304"/>
      <c r="GE412" s="305"/>
      <c r="GF412" s="90"/>
    </row>
    <row r="413" spans="175:188">
      <c r="FS413" s="90"/>
      <c r="FT413" s="90"/>
      <c r="FU413" s="90"/>
      <c r="FV413" s="84"/>
      <c r="FW413" s="84"/>
      <c r="FX413" s="84"/>
      <c r="FY413" s="90"/>
      <c r="FZ413" s="84"/>
      <c r="GA413" s="90"/>
      <c r="GB413" s="90"/>
      <c r="GC413" s="90"/>
      <c r="GD413" s="304"/>
      <c r="GE413" s="305"/>
      <c r="GF413" s="90"/>
    </row>
    <row r="414" spans="175:188">
      <c r="FS414" s="90"/>
      <c r="FT414" s="90"/>
      <c r="FU414" s="90"/>
      <c r="FV414" s="84"/>
      <c r="FW414" s="84"/>
      <c r="FX414" s="84"/>
      <c r="FY414" s="90"/>
      <c r="FZ414" s="84"/>
      <c r="GA414" s="90"/>
      <c r="GB414" s="90"/>
      <c r="GC414" s="90"/>
      <c r="GD414" s="304"/>
      <c r="GE414" s="305"/>
      <c r="GF414" s="90"/>
    </row>
    <row r="415" spans="175:188">
      <c r="FS415" s="90"/>
      <c r="FT415" s="90"/>
      <c r="FU415" s="90"/>
      <c r="FV415" s="84"/>
      <c r="FW415" s="84"/>
      <c r="FX415" s="84"/>
      <c r="FY415" s="90"/>
      <c r="FZ415" s="84"/>
      <c r="GA415" s="90"/>
      <c r="GB415" s="90"/>
      <c r="GC415" s="90"/>
      <c r="GD415" s="304"/>
      <c r="GE415" s="305"/>
      <c r="GF415" s="90"/>
    </row>
    <row r="416" spans="175:188">
      <c r="FS416" s="90"/>
      <c r="FT416" s="90"/>
      <c r="FU416" s="90"/>
      <c r="FV416" s="84"/>
      <c r="FW416" s="84"/>
      <c r="FX416" s="84"/>
      <c r="FY416" s="90"/>
      <c r="FZ416" s="84"/>
      <c r="GA416" s="90"/>
      <c r="GB416" s="90"/>
      <c r="GC416" s="90"/>
      <c r="GD416" s="304"/>
      <c r="GE416" s="305"/>
      <c r="GF416" s="90"/>
    </row>
    <row r="417" spans="175:188">
      <c r="FS417" s="90"/>
      <c r="FT417" s="90"/>
      <c r="FU417" s="90"/>
      <c r="FV417" s="84"/>
      <c r="FW417" s="84"/>
      <c r="FX417" s="84"/>
      <c r="FY417" s="90"/>
      <c r="FZ417" s="84"/>
      <c r="GA417" s="90"/>
      <c r="GB417" s="90"/>
      <c r="GC417" s="90"/>
      <c r="GD417" s="304"/>
      <c r="GE417" s="305"/>
      <c r="GF417" s="90"/>
    </row>
    <row r="418" spans="175:188">
      <c r="FS418" s="90"/>
      <c r="FT418" s="90"/>
      <c r="FU418" s="90"/>
      <c r="FV418" s="84"/>
      <c r="FW418" s="84"/>
      <c r="FX418" s="84"/>
      <c r="FY418" s="90"/>
      <c r="FZ418" s="84"/>
      <c r="GA418" s="90"/>
      <c r="GB418" s="90"/>
      <c r="GC418" s="90"/>
      <c r="GD418" s="304"/>
      <c r="GE418" s="305"/>
      <c r="GF418" s="90"/>
    </row>
    <row r="419" spans="175:188">
      <c r="FS419" s="90"/>
      <c r="FT419" s="90"/>
      <c r="FU419" s="90"/>
      <c r="FV419" s="84"/>
      <c r="FW419" s="84"/>
      <c r="FX419" s="84"/>
      <c r="FY419" s="90"/>
      <c r="FZ419" s="84"/>
      <c r="GA419" s="90"/>
      <c r="GB419" s="90"/>
      <c r="GC419" s="90"/>
      <c r="GD419" s="304"/>
      <c r="GE419" s="305"/>
      <c r="GF419" s="90"/>
    </row>
    <row r="420" spans="175:188">
      <c r="FS420" s="90"/>
      <c r="FT420" s="90"/>
      <c r="FU420" s="90"/>
      <c r="FV420" s="84"/>
      <c r="FW420" s="84"/>
      <c r="FX420" s="84"/>
      <c r="FY420" s="90"/>
      <c r="FZ420" s="84"/>
      <c r="GA420" s="90"/>
      <c r="GB420" s="90"/>
      <c r="GC420" s="90"/>
      <c r="GD420" s="304"/>
      <c r="GE420" s="305"/>
      <c r="GF420" s="90"/>
    </row>
    <row r="421" spans="175:188">
      <c r="FS421" s="90"/>
      <c r="FT421" s="90"/>
      <c r="FU421" s="90"/>
      <c r="FV421" s="84"/>
      <c r="FW421" s="84"/>
      <c r="FX421" s="84"/>
      <c r="FY421" s="90"/>
      <c r="FZ421" s="84"/>
      <c r="GA421" s="90"/>
      <c r="GB421" s="90"/>
      <c r="GC421" s="90"/>
      <c r="GD421" s="304"/>
      <c r="GE421" s="305"/>
      <c r="GF421" s="90"/>
    </row>
    <row r="422" spans="175:188">
      <c r="FS422" s="90"/>
      <c r="FT422" s="90"/>
      <c r="FU422" s="90"/>
      <c r="FV422" s="84"/>
      <c r="FW422" s="84"/>
      <c r="FX422" s="84"/>
      <c r="FY422" s="90"/>
      <c r="FZ422" s="84"/>
      <c r="GA422" s="90"/>
      <c r="GB422" s="90"/>
      <c r="GC422" s="90"/>
      <c r="GD422" s="304"/>
      <c r="GE422" s="305"/>
      <c r="GF422" s="90"/>
    </row>
    <row r="423" spans="175:188">
      <c r="FS423" s="90"/>
      <c r="FT423" s="90"/>
      <c r="FU423" s="90"/>
      <c r="FV423" s="84"/>
      <c r="FW423" s="84"/>
      <c r="FX423" s="84"/>
      <c r="FY423" s="90"/>
      <c r="FZ423" s="84"/>
      <c r="GA423" s="90"/>
      <c r="GB423" s="90"/>
      <c r="GC423" s="90"/>
      <c r="GD423" s="304"/>
      <c r="GE423" s="305"/>
      <c r="GF423" s="90"/>
    </row>
    <row r="424" spans="175:188">
      <c r="FS424" s="90"/>
      <c r="FT424" s="90"/>
      <c r="FU424" s="90"/>
      <c r="FV424" s="84"/>
      <c r="FW424" s="84"/>
      <c r="FX424" s="84"/>
      <c r="FY424" s="90"/>
      <c r="FZ424" s="84"/>
      <c r="GA424" s="90"/>
      <c r="GB424" s="90"/>
      <c r="GC424" s="90"/>
      <c r="GD424" s="304"/>
      <c r="GE424" s="305"/>
      <c r="GF424" s="90"/>
    </row>
    <row r="425" spans="175:188">
      <c r="FS425" s="90"/>
      <c r="FT425" s="90"/>
      <c r="FU425" s="90"/>
      <c r="FV425" s="84"/>
      <c r="FW425" s="84"/>
      <c r="FX425" s="84"/>
      <c r="FY425" s="90"/>
      <c r="FZ425" s="84"/>
      <c r="GA425" s="90"/>
      <c r="GB425" s="90"/>
      <c r="GC425" s="90"/>
      <c r="GD425" s="304"/>
      <c r="GE425" s="305"/>
      <c r="GF425" s="90"/>
    </row>
    <row r="426" spans="175:188">
      <c r="FS426" s="90"/>
      <c r="FT426" s="90"/>
      <c r="FU426" s="90"/>
      <c r="FV426" s="84"/>
      <c r="FW426" s="84"/>
      <c r="FX426" s="84"/>
      <c r="FY426" s="90"/>
      <c r="FZ426" s="84"/>
      <c r="GA426" s="90"/>
      <c r="GB426" s="90"/>
      <c r="GC426" s="90"/>
      <c r="GD426" s="304"/>
      <c r="GE426" s="305"/>
      <c r="GF426" s="90"/>
    </row>
    <row r="427" spans="175:188">
      <c r="FS427" s="90"/>
      <c r="FT427" s="90"/>
      <c r="FU427" s="90"/>
      <c r="FV427" s="84"/>
      <c r="FW427" s="84"/>
      <c r="FX427" s="84"/>
      <c r="FY427" s="90"/>
      <c r="FZ427" s="84"/>
      <c r="GA427" s="90"/>
      <c r="GB427" s="90"/>
      <c r="GC427" s="90"/>
      <c r="GD427" s="304"/>
      <c r="GE427" s="305"/>
      <c r="GF427" s="90"/>
    </row>
    <row r="428" spans="175:188">
      <c r="FS428" s="90"/>
      <c r="FT428" s="90"/>
      <c r="FU428" s="90"/>
      <c r="FV428" s="84"/>
      <c r="FW428" s="84"/>
      <c r="FX428" s="84"/>
      <c r="FY428" s="90"/>
      <c r="FZ428" s="84"/>
      <c r="GA428" s="90"/>
      <c r="GB428" s="90"/>
      <c r="GC428" s="90"/>
      <c r="GD428" s="304"/>
      <c r="GE428" s="305"/>
      <c r="GF428" s="90"/>
    </row>
    <row r="429" spans="175:188">
      <c r="FS429" s="90"/>
      <c r="FT429" s="90"/>
      <c r="FU429" s="90"/>
      <c r="FV429" s="84"/>
      <c r="FW429" s="84"/>
      <c r="FX429" s="84"/>
      <c r="FY429" s="90"/>
      <c r="FZ429" s="84"/>
      <c r="GA429" s="90"/>
      <c r="GB429" s="90"/>
      <c r="GC429" s="90"/>
      <c r="GD429" s="304"/>
      <c r="GE429" s="305"/>
      <c r="GF429" s="90"/>
    </row>
    <row r="430" spans="175:188">
      <c r="FS430" s="90"/>
      <c r="FT430" s="90"/>
      <c r="FU430" s="90"/>
      <c r="FV430" s="84"/>
      <c r="FW430" s="84"/>
      <c r="FX430" s="84"/>
      <c r="FY430" s="90"/>
      <c r="FZ430" s="84"/>
      <c r="GA430" s="90"/>
      <c r="GB430" s="90"/>
      <c r="GC430" s="90"/>
      <c r="GD430" s="304"/>
      <c r="GE430" s="305"/>
      <c r="GF430" s="90"/>
    </row>
    <row r="431" spans="175:188">
      <c r="FS431" s="90"/>
      <c r="FT431" s="90"/>
      <c r="FU431" s="90"/>
      <c r="FV431" s="84"/>
      <c r="FW431" s="84"/>
      <c r="FX431" s="84"/>
      <c r="FY431" s="90"/>
      <c r="FZ431" s="84"/>
      <c r="GA431" s="90"/>
      <c r="GB431" s="90"/>
      <c r="GC431" s="90"/>
      <c r="GD431" s="304"/>
      <c r="GE431" s="305"/>
      <c r="GF431" s="90"/>
    </row>
    <row r="432" spans="175:188">
      <c r="FS432" s="90"/>
      <c r="FT432" s="90"/>
      <c r="FU432" s="90"/>
      <c r="FV432" s="84"/>
      <c r="FW432" s="84"/>
      <c r="FX432" s="84"/>
      <c r="FY432" s="90"/>
      <c r="FZ432" s="84"/>
      <c r="GA432" s="90"/>
      <c r="GB432" s="90"/>
      <c r="GC432" s="90"/>
      <c r="GD432" s="304"/>
      <c r="GE432" s="305"/>
      <c r="GF432" s="90"/>
    </row>
    <row r="433" spans="175:188">
      <c r="FS433" s="90"/>
      <c r="FT433" s="90"/>
      <c r="FU433" s="90"/>
      <c r="FV433" s="84"/>
      <c r="FW433" s="84"/>
      <c r="FX433" s="84"/>
      <c r="FY433" s="90"/>
      <c r="FZ433" s="84"/>
      <c r="GA433" s="90"/>
      <c r="GB433" s="90"/>
      <c r="GC433" s="90"/>
      <c r="GD433" s="304"/>
      <c r="GE433" s="305"/>
      <c r="GF433" s="90"/>
    </row>
    <row r="434" spans="175:188">
      <c r="FS434" s="90"/>
      <c r="FT434" s="90"/>
      <c r="FU434" s="90"/>
      <c r="FV434" s="84"/>
      <c r="FW434" s="84"/>
      <c r="FX434" s="84"/>
      <c r="FY434" s="90"/>
      <c r="FZ434" s="84"/>
      <c r="GA434" s="90"/>
      <c r="GB434" s="90"/>
      <c r="GC434" s="90"/>
      <c r="GD434" s="304"/>
      <c r="GE434" s="305"/>
      <c r="GF434" s="90"/>
    </row>
    <row r="435" spans="175:188">
      <c r="FS435" s="90"/>
      <c r="FT435" s="90"/>
      <c r="FU435" s="90"/>
      <c r="FV435" s="84"/>
      <c r="FW435" s="84"/>
      <c r="FX435" s="84"/>
      <c r="FY435" s="90"/>
      <c r="FZ435" s="84"/>
      <c r="GA435" s="90"/>
      <c r="GB435" s="90"/>
      <c r="GC435" s="90"/>
      <c r="GD435" s="304"/>
      <c r="GE435" s="305"/>
      <c r="GF435" s="90"/>
    </row>
    <row r="436" spans="175:188">
      <c r="FS436" s="90"/>
      <c r="FT436" s="90"/>
      <c r="FU436" s="90"/>
      <c r="FV436" s="84"/>
      <c r="FW436" s="84"/>
      <c r="FX436" s="84"/>
      <c r="FY436" s="90"/>
      <c r="FZ436" s="84"/>
      <c r="GA436" s="90"/>
      <c r="GB436" s="90"/>
      <c r="GC436" s="90"/>
      <c r="GD436" s="304"/>
      <c r="GE436" s="305"/>
      <c r="GF436" s="90"/>
    </row>
    <row r="437" spans="175:188">
      <c r="FS437" s="90"/>
      <c r="FT437" s="90"/>
      <c r="FU437" s="90"/>
      <c r="FV437" s="84"/>
      <c r="FW437" s="84"/>
      <c r="FX437" s="84"/>
      <c r="FY437" s="90"/>
      <c r="FZ437" s="84"/>
      <c r="GA437" s="90"/>
      <c r="GB437" s="90"/>
      <c r="GC437" s="90"/>
      <c r="GD437" s="304"/>
      <c r="GE437" s="305"/>
      <c r="GF437" s="90"/>
    </row>
    <row r="438" spans="175:188">
      <c r="FS438" s="90"/>
      <c r="FT438" s="90"/>
      <c r="FU438" s="90"/>
      <c r="FV438" s="84"/>
      <c r="FW438" s="84"/>
      <c r="FX438" s="84"/>
      <c r="FY438" s="90"/>
      <c r="FZ438" s="84"/>
      <c r="GA438" s="90"/>
      <c r="GB438" s="90"/>
      <c r="GC438" s="90"/>
      <c r="GD438" s="304"/>
      <c r="GE438" s="305"/>
      <c r="GF438" s="90"/>
    </row>
    <row r="439" spans="175:188">
      <c r="FS439" s="90"/>
      <c r="FT439" s="90"/>
      <c r="FU439" s="90"/>
      <c r="FV439" s="84"/>
      <c r="FW439" s="84"/>
      <c r="FX439" s="84"/>
      <c r="FY439" s="90"/>
      <c r="FZ439" s="84"/>
      <c r="GA439" s="90"/>
      <c r="GB439" s="90"/>
      <c r="GC439" s="90"/>
      <c r="GD439" s="304"/>
      <c r="GE439" s="305"/>
      <c r="GF439" s="90"/>
    </row>
    <row r="440" spans="175:188">
      <c r="FS440" s="90"/>
      <c r="FT440" s="90"/>
      <c r="FU440" s="90"/>
      <c r="FV440" s="84"/>
      <c r="FW440" s="84"/>
      <c r="FX440" s="84"/>
      <c r="FY440" s="90"/>
      <c r="FZ440" s="84"/>
      <c r="GA440" s="90"/>
      <c r="GB440" s="90"/>
      <c r="GC440" s="90"/>
      <c r="GD440" s="304"/>
      <c r="GE440" s="305"/>
      <c r="GF440" s="90"/>
    </row>
    <row r="441" spans="175:188">
      <c r="FS441" s="90"/>
      <c r="FT441" s="90"/>
      <c r="FU441" s="90"/>
      <c r="FV441" s="84"/>
      <c r="FW441" s="84"/>
      <c r="FX441" s="84"/>
      <c r="FY441" s="90"/>
      <c r="FZ441" s="84"/>
      <c r="GA441" s="90"/>
      <c r="GB441" s="90"/>
      <c r="GC441" s="90"/>
      <c r="GD441" s="304"/>
      <c r="GE441" s="305"/>
      <c r="GF441" s="90"/>
    </row>
    <row r="442" spans="175:188">
      <c r="FS442" s="90"/>
      <c r="FT442" s="90"/>
      <c r="FU442" s="90"/>
      <c r="FV442" s="84"/>
      <c r="FW442" s="84"/>
      <c r="FX442" s="84"/>
      <c r="FY442" s="90"/>
      <c r="FZ442" s="84"/>
      <c r="GA442" s="90"/>
      <c r="GB442" s="90"/>
      <c r="GC442" s="90"/>
      <c r="GD442" s="304"/>
      <c r="GE442" s="305"/>
      <c r="GF442" s="90"/>
    </row>
    <row r="443" spans="175:188">
      <c r="FS443" s="90"/>
      <c r="FT443" s="90"/>
      <c r="FU443" s="90"/>
      <c r="FV443" s="84"/>
      <c r="FW443" s="84"/>
      <c r="FX443" s="84"/>
      <c r="FY443" s="90"/>
      <c r="FZ443" s="84"/>
      <c r="GA443" s="90"/>
      <c r="GB443" s="90"/>
      <c r="GC443" s="90"/>
      <c r="GD443" s="304"/>
      <c r="GE443" s="305"/>
      <c r="GF443" s="90"/>
    </row>
    <row r="444" spans="175:188">
      <c r="FS444" s="90"/>
      <c r="FT444" s="90"/>
      <c r="FU444" s="90"/>
      <c r="FV444" s="84"/>
      <c r="FW444" s="84"/>
      <c r="FX444" s="84"/>
      <c r="FY444" s="90"/>
      <c r="FZ444" s="84"/>
      <c r="GA444" s="90"/>
      <c r="GB444" s="90"/>
      <c r="GC444" s="90"/>
      <c r="GD444" s="304"/>
      <c r="GE444" s="305"/>
      <c r="GF444" s="90"/>
    </row>
    <row r="445" spans="175:188">
      <c r="FS445" s="90"/>
      <c r="FT445" s="90"/>
      <c r="FU445" s="90"/>
      <c r="FV445" s="84"/>
      <c r="FW445" s="84"/>
      <c r="FX445" s="84"/>
      <c r="FY445" s="90"/>
      <c r="FZ445" s="84"/>
      <c r="GA445" s="90"/>
      <c r="GB445" s="90"/>
      <c r="GC445" s="90"/>
      <c r="GD445" s="304"/>
      <c r="GE445" s="305"/>
      <c r="GF445" s="90"/>
    </row>
    <row r="446" spans="175:188">
      <c r="FS446" s="90"/>
      <c r="FT446" s="90"/>
      <c r="FU446" s="90"/>
      <c r="FV446" s="84"/>
      <c r="FW446" s="84"/>
      <c r="FX446" s="84"/>
      <c r="FY446" s="90"/>
      <c r="FZ446" s="84"/>
      <c r="GA446" s="90"/>
      <c r="GB446" s="90"/>
      <c r="GC446" s="90"/>
      <c r="GD446" s="304"/>
      <c r="GE446" s="305"/>
      <c r="GF446" s="90"/>
    </row>
    <row r="447" spans="175:188">
      <c r="FS447" s="90"/>
      <c r="FT447" s="90"/>
      <c r="FU447" s="90"/>
      <c r="FV447" s="84"/>
      <c r="FW447" s="84"/>
      <c r="FX447" s="84"/>
      <c r="FY447" s="90"/>
      <c r="FZ447" s="84"/>
      <c r="GA447" s="90"/>
      <c r="GB447" s="90"/>
      <c r="GC447" s="90"/>
      <c r="GD447" s="304"/>
      <c r="GE447" s="305"/>
      <c r="GF447" s="90"/>
    </row>
    <row r="448" spans="175:188">
      <c r="FS448" s="90"/>
      <c r="FT448" s="90"/>
      <c r="FU448" s="90"/>
      <c r="FV448" s="84"/>
      <c r="FW448" s="84"/>
      <c r="FX448" s="84"/>
      <c r="FY448" s="90"/>
      <c r="FZ448" s="84"/>
      <c r="GA448" s="90"/>
      <c r="GB448" s="90"/>
      <c r="GC448" s="90"/>
      <c r="GD448" s="304"/>
      <c r="GE448" s="305"/>
      <c r="GF448" s="90"/>
    </row>
    <row r="449" spans="175:188">
      <c r="FS449" s="90"/>
      <c r="FT449" s="90"/>
      <c r="FU449" s="90"/>
      <c r="FV449" s="84"/>
      <c r="FW449" s="84"/>
      <c r="FX449" s="84"/>
      <c r="FY449" s="90"/>
      <c r="FZ449" s="84"/>
      <c r="GA449" s="90"/>
      <c r="GB449" s="90"/>
      <c r="GC449" s="90"/>
      <c r="GD449" s="304"/>
      <c r="GE449" s="305"/>
      <c r="GF449" s="90"/>
    </row>
    <row r="450" spans="175:188">
      <c r="FS450" s="90"/>
      <c r="FT450" s="90"/>
      <c r="FU450" s="90"/>
      <c r="FV450" s="84"/>
      <c r="FW450" s="84"/>
      <c r="FX450" s="84"/>
      <c r="FY450" s="90"/>
      <c r="FZ450" s="84"/>
      <c r="GA450" s="90"/>
      <c r="GB450" s="90"/>
      <c r="GC450" s="90"/>
      <c r="GD450" s="304"/>
      <c r="GE450" s="305"/>
      <c r="GF450" s="90"/>
    </row>
    <row r="451" spans="175:188">
      <c r="FS451" s="90"/>
      <c r="FT451" s="90"/>
      <c r="FU451" s="90"/>
      <c r="FV451" s="84"/>
      <c r="FW451" s="84"/>
      <c r="FX451" s="84"/>
      <c r="FY451" s="90"/>
      <c r="FZ451" s="84"/>
      <c r="GA451" s="90"/>
      <c r="GB451" s="90"/>
      <c r="GC451" s="90"/>
      <c r="GD451" s="304"/>
      <c r="GE451" s="305"/>
      <c r="GF451" s="90"/>
    </row>
    <row r="452" spans="175:188">
      <c r="FS452" s="90"/>
      <c r="FT452" s="90"/>
      <c r="FU452" s="90"/>
      <c r="FV452" s="84"/>
      <c r="FW452" s="84"/>
      <c r="FX452" s="84"/>
      <c r="FY452" s="90"/>
      <c r="FZ452" s="84"/>
      <c r="GA452" s="90"/>
      <c r="GB452" s="90"/>
      <c r="GC452" s="90"/>
      <c r="GD452" s="304"/>
      <c r="GE452" s="305"/>
      <c r="GF452" s="90"/>
    </row>
    <row r="453" spans="175:188">
      <c r="FS453" s="90"/>
      <c r="FT453" s="90"/>
      <c r="FU453" s="90"/>
      <c r="FV453" s="84"/>
      <c r="FW453" s="84"/>
      <c r="FX453" s="84"/>
      <c r="FY453" s="90"/>
      <c r="FZ453" s="84"/>
      <c r="GA453" s="90"/>
      <c r="GB453" s="90"/>
      <c r="GC453" s="90"/>
      <c r="GD453" s="304"/>
      <c r="GE453" s="305"/>
      <c r="GF453" s="90"/>
    </row>
    <row r="454" spans="175:188">
      <c r="FS454" s="90"/>
      <c r="FT454" s="90"/>
      <c r="FU454" s="90"/>
      <c r="FV454" s="84"/>
      <c r="FW454" s="84"/>
      <c r="FX454" s="84"/>
      <c r="FY454" s="90"/>
      <c r="FZ454" s="84"/>
      <c r="GA454" s="90"/>
      <c r="GB454" s="90"/>
      <c r="GC454" s="90"/>
      <c r="GD454" s="304"/>
      <c r="GE454" s="305"/>
      <c r="GF454" s="90"/>
    </row>
    <row r="455" spans="175:188">
      <c r="FS455" s="90"/>
      <c r="FT455" s="90"/>
      <c r="FU455" s="90"/>
      <c r="FV455" s="84"/>
      <c r="FW455" s="84"/>
      <c r="FX455" s="84"/>
      <c r="FY455" s="90"/>
      <c r="FZ455" s="84"/>
      <c r="GA455" s="90"/>
      <c r="GB455" s="90"/>
      <c r="GC455" s="90"/>
      <c r="GD455" s="304"/>
      <c r="GE455" s="305"/>
      <c r="GF455" s="90"/>
    </row>
    <row r="456" spans="175:188">
      <c r="FS456" s="90"/>
      <c r="FT456" s="90"/>
      <c r="FU456" s="90"/>
      <c r="FV456" s="84"/>
      <c r="FW456" s="84"/>
      <c r="FX456" s="84"/>
      <c r="FY456" s="90"/>
      <c r="FZ456" s="84"/>
      <c r="GA456" s="90"/>
      <c r="GB456" s="90"/>
      <c r="GC456" s="90"/>
      <c r="GD456" s="304"/>
      <c r="GE456" s="305"/>
      <c r="GF456" s="90"/>
    </row>
    <row r="457" spans="175:188">
      <c r="FS457" s="90"/>
      <c r="FT457" s="90"/>
      <c r="FU457" s="90"/>
      <c r="FV457" s="84"/>
      <c r="FW457" s="84"/>
      <c r="FX457" s="84"/>
      <c r="FY457" s="90"/>
      <c r="FZ457" s="84"/>
      <c r="GA457" s="90"/>
      <c r="GB457" s="90"/>
      <c r="GC457" s="90"/>
      <c r="GD457" s="304"/>
      <c r="GE457" s="305"/>
      <c r="GF457" s="90"/>
    </row>
    <row r="458" spans="175:188">
      <c r="FS458" s="90"/>
      <c r="FT458" s="90"/>
      <c r="FU458" s="90"/>
      <c r="FV458" s="84"/>
      <c r="FW458" s="84"/>
      <c r="FX458" s="84"/>
      <c r="FY458" s="90"/>
      <c r="FZ458" s="84"/>
      <c r="GA458" s="90"/>
      <c r="GB458" s="90"/>
      <c r="GC458" s="90"/>
      <c r="GD458" s="304"/>
      <c r="GE458" s="305"/>
      <c r="GF458" s="90"/>
    </row>
    <row r="459" spans="175:188">
      <c r="FS459" s="90"/>
      <c r="FT459" s="90"/>
      <c r="FU459" s="90"/>
      <c r="FV459" s="84"/>
      <c r="FW459" s="84"/>
      <c r="FX459" s="84"/>
      <c r="FY459" s="90"/>
      <c r="FZ459" s="84"/>
      <c r="GA459" s="90"/>
      <c r="GB459" s="90"/>
      <c r="GC459" s="90"/>
      <c r="GD459" s="304"/>
      <c r="GE459" s="305"/>
      <c r="GF459" s="90"/>
    </row>
    <row r="460" spans="175:188">
      <c r="FS460" s="90"/>
      <c r="FT460" s="90"/>
      <c r="FU460" s="90"/>
      <c r="FV460" s="84"/>
      <c r="FW460" s="84"/>
      <c r="FX460" s="84"/>
      <c r="FY460" s="90"/>
      <c r="FZ460" s="84"/>
      <c r="GA460" s="90"/>
      <c r="GB460" s="90"/>
      <c r="GC460" s="90"/>
      <c r="GD460" s="304"/>
      <c r="GE460" s="305"/>
      <c r="GF460" s="90"/>
    </row>
    <row r="461" spans="175:188">
      <c r="FS461" s="90"/>
      <c r="FT461" s="90"/>
      <c r="FU461" s="90"/>
      <c r="FV461" s="84"/>
      <c r="FW461" s="84"/>
      <c r="FX461" s="84"/>
      <c r="FY461" s="90"/>
      <c r="FZ461" s="84"/>
      <c r="GA461" s="90"/>
      <c r="GB461" s="90"/>
      <c r="GC461" s="90"/>
      <c r="GD461" s="304"/>
      <c r="GE461" s="305"/>
      <c r="GF461" s="90"/>
    </row>
    <row r="462" spans="175:188">
      <c r="FS462" s="90"/>
      <c r="FT462" s="90"/>
      <c r="FU462" s="90"/>
      <c r="FV462" s="84"/>
      <c r="FW462" s="84"/>
      <c r="FX462" s="84"/>
      <c r="FY462" s="90"/>
      <c r="FZ462" s="84"/>
      <c r="GA462" s="90"/>
      <c r="GB462" s="90"/>
      <c r="GC462" s="90"/>
      <c r="GD462" s="304"/>
      <c r="GE462" s="305"/>
      <c r="GF462" s="90"/>
    </row>
    <row r="463" spans="175:188">
      <c r="FS463" s="90"/>
      <c r="FT463" s="90"/>
      <c r="FU463" s="90"/>
      <c r="FV463" s="84"/>
      <c r="FW463" s="84"/>
      <c r="FX463" s="84"/>
      <c r="FY463" s="90"/>
      <c r="FZ463" s="84"/>
      <c r="GA463" s="90"/>
      <c r="GB463" s="90"/>
      <c r="GC463" s="90"/>
      <c r="GD463" s="304"/>
      <c r="GE463" s="305"/>
      <c r="GF463" s="90"/>
    </row>
    <row r="464" spans="175:188">
      <c r="FS464" s="90"/>
      <c r="FT464" s="90"/>
      <c r="FU464" s="90"/>
      <c r="FV464" s="84"/>
      <c r="FW464" s="84"/>
      <c r="FX464" s="84"/>
      <c r="FY464" s="90"/>
      <c r="FZ464" s="84"/>
      <c r="GA464" s="90"/>
      <c r="GB464" s="90"/>
      <c r="GC464" s="90"/>
      <c r="GD464" s="304"/>
      <c r="GE464" s="305"/>
      <c r="GF464" s="90"/>
    </row>
    <row r="465" spans="175:188">
      <c r="FS465" s="90"/>
      <c r="FT465" s="90"/>
      <c r="FU465" s="90"/>
      <c r="FV465" s="84"/>
      <c r="FW465" s="84"/>
      <c r="FX465" s="84"/>
      <c r="FY465" s="90"/>
      <c r="FZ465" s="84"/>
      <c r="GA465" s="90"/>
      <c r="GB465" s="90"/>
      <c r="GC465" s="90"/>
      <c r="GD465" s="304"/>
      <c r="GE465" s="305"/>
      <c r="GF465" s="90"/>
    </row>
    <row r="466" spans="175:188">
      <c r="FS466" s="90"/>
      <c r="FT466" s="90"/>
      <c r="FU466" s="90"/>
      <c r="FV466" s="84"/>
      <c r="FW466" s="84"/>
      <c r="FX466" s="84"/>
      <c r="FY466" s="90"/>
      <c r="FZ466" s="84"/>
      <c r="GA466" s="90"/>
      <c r="GB466" s="90"/>
      <c r="GC466" s="90"/>
      <c r="GD466" s="304"/>
      <c r="GE466" s="305"/>
      <c r="GF466" s="90"/>
    </row>
    <row r="467" spans="175:188">
      <c r="FS467" s="90"/>
      <c r="FT467" s="90"/>
      <c r="FU467" s="90"/>
      <c r="FV467" s="84"/>
      <c r="FW467" s="84"/>
      <c r="FX467" s="84"/>
      <c r="FY467" s="90"/>
      <c r="FZ467" s="84"/>
      <c r="GA467" s="90"/>
      <c r="GB467" s="90"/>
      <c r="GC467" s="90"/>
      <c r="GD467" s="304"/>
      <c r="GE467" s="305"/>
      <c r="GF467" s="90"/>
    </row>
    <row r="468" spans="175:188">
      <c r="FS468" s="90"/>
      <c r="FT468" s="90"/>
      <c r="FU468" s="90"/>
      <c r="FV468" s="84"/>
      <c r="FW468" s="84"/>
      <c r="FX468" s="84"/>
      <c r="FY468" s="90"/>
      <c r="FZ468" s="84"/>
      <c r="GA468" s="90"/>
      <c r="GB468" s="90"/>
      <c r="GC468" s="90"/>
      <c r="GD468" s="304"/>
      <c r="GE468" s="305"/>
      <c r="GF468" s="90"/>
    </row>
    <row r="469" spans="175:188">
      <c r="FS469" s="90"/>
      <c r="FT469" s="90"/>
      <c r="FU469" s="90"/>
      <c r="FV469" s="84"/>
      <c r="FW469" s="84"/>
      <c r="FX469" s="84"/>
      <c r="FY469" s="90"/>
      <c r="FZ469" s="84"/>
      <c r="GA469" s="90"/>
      <c r="GB469" s="90"/>
      <c r="GC469" s="90"/>
      <c r="GD469" s="304"/>
      <c r="GE469" s="305"/>
      <c r="GF469" s="90"/>
    </row>
    <row r="470" spans="175:188">
      <c r="FS470" s="90"/>
      <c r="FT470" s="90"/>
      <c r="FU470" s="90"/>
      <c r="FV470" s="84"/>
      <c r="FW470" s="84"/>
      <c r="FX470" s="84"/>
      <c r="FY470" s="90"/>
      <c r="FZ470" s="84"/>
      <c r="GA470" s="90"/>
      <c r="GB470" s="90"/>
      <c r="GC470" s="90"/>
      <c r="GD470" s="304"/>
      <c r="GE470" s="305"/>
      <c r="GF470" s="90"/>
    </row>
    <row r="471" spans="175:188">
      <c r="FS471" s="90"/>
      <c r="FT471" s="90"/>
      <c r="FU471" s="90"/>
      <c r="FV471" s="84"/>
      <c r="FW471" s="84"/>
      <c r="FX471" s="84"/>
      <c r="FY471" s="90"/>
      <c r="FZ471" s="84"/>
      <c r="GA471" s="90"/>
      <c r="GB471" s="90"/>
      <c r="GC471" s="90"/>
      <c r="GD471" s="304"/>
      <c r="GE471" s="305"/>
      <c r="GF471" s="90"/>
    </row>
    <row r="472" spans="175:188">
      <c r="FS472" s="90"/>
      <c r="FT472" s="90"/>
      <c r="FU472" s="90"/>
      <c r="FV472" s="84"/>
      <c r="FW472" s="84"/>
      <c r="FX472" s="84"/>
      <c r="FY472" s="90"/>
      <c r="FZ472" s="84"/>
      <c r="GA472" s="90"/>
      <c r="GB472" s="90"/>
      <c r="GC472" s="90"/>
      <c r="GD472" s="304"/>
      <c r="GE472" s="305"/>
      <c r="GF472" s="90"/>
    </row>
    <row r="473" spans="175:188">
      <c r="FS473" s="90"/>
      <c r="FT473" s="90"/>
      <c r="FU473" s="90"/>
      <c r="FV473" s="84"/>
      <c r="FW473" s="84"/>
      <c r="FX473" s="84"/>
      <c r="FY473" s="90"/>
      <c r="FZ473" s="84"/>
      <c r="GA473" s="90"/>
      <c r="GB473" s="90"/>
      <c r="GC473" s="90"/>
      <c r="GD473" s="304"/>
      <c r="GE473" s="305"/>
      <c r="GF473" s="90"/>
    </row>
    <row r="474" spans="175:188">
      <c r="FS474" s="90"/>
      <c r="FT474" s="90"/>
      <c r="FU474" s="90"/>
      <c r="FV474" s="84"/>
      <c r="FW474" s="84"/>
      <c r="FX474" s="84"/>
      <c r="FY474" s="90"/>
      <c r="FZ474" s="84"/>
      <c r="GA474" s="90"/>
      <c r="GB474" s="90"/>
      <c r="GC474" s="90"/>
      <c r="GD474" s="304"/>
      <c r="GE474" s="305"/>
      <c r="GF474" s="90"/>
    </row>
    <row r="475" spans="175:188">
      <c r="FS475" s="90"/>
      <c r="FT475" s="90"/>
      <c r="FU475" s="90"/>
      <c r="FV475" s="84"/>
      <c r="FW475" s="84"/>
      <c r="FX475" s="84"/>
      <c r="FY475" s="90"/>
      <c r="FZ475" s="84"/>
      <c r="GA475" s="90"/>
      <c r="GB475" s="90"/>
      <c r="GC475" s="90"/>
      <c r="GD475" s="304"/>
      <c r="GE475" s="305"/>
      <c r="GF475" s="90"/>
    </row>
    <row r="476" spans="175:188">
      <c r="FS476" s="90"/>
      <c r="FT476" s="90"/>
      <c r="FU476" s="90"/>
      <c r="FV476" s="84"/>
      <c r="FW476" s="84"/>
      <c r="FX476" s="84"/>
      <c r="FY476" s="90"/>
      <c r="FZ476" s="84"/>
      <c r="GA476" s="90"/>
      <c r="GB476" s="90"/>
      <c r="GC476" s="90"/>
      <c r="GD476" s="304"/>
      <c r="GE476" s="305"/>
      <c r="GF476" s="90"/>
    </row>
    <row r="477" spans="175:188">
      <c r="FS477" s="90"/>
      <c r="FT477" s="90"/>
      <c r="FU477" s="90"/>
      <c r="FV477" s="84"/>
      <c r="FW477" s="84"/>
      <c r="FX477" s="84"/>
      <c r="FY477" s="90"/>
      <c r="FZ477" s="84"/>
      <c r="GA477" s="90"/>
      <c r="GB477" s="90"/>
      <c r="GC477" s="90"/>
      <c r="GD477" s="304"/>
      <c r="GE477" s="305"/>
      <c r="GF477" s="90"/>
    </row>
    <row r="478" spans="175:188">
      <c r="FS478" s="90"/>
      <c r="FT478" s="90"/>
      <c r="FU478" s="90"/>
      <c r="FV478" s="84"/>
      <c r="FW478" s="84"/>
      <c r="FX478" s="84"/>
      <c r="FY478" s="90"/>
      <c r="FZ478" s="84"/>
      <c r="GA478" s="90"/>
      <c r="GB478" s="90"/>
      <c r="GC478" s="90"/>
      <c r="GD478" s="304"/>
      <c r="GE478" s="305"/>
      <c r="GF478" s="90"/>
    </row>
    <row r="479" spans="175:188">
      <c r="FS479" s="90"/>
      <c r="FT479" s="90"/>
      <c r="FU479" s="90"/>
      <c r="FV479" s="84"/>
      <c r="FW479" s="84"/>
      <c r="FX479" s="84"/>
      <c r="FY479" s="90"/>
      <c r="FZ479" s="84"/>
      <c r="GA479" s="90"/>
      <c r="GB479" s="90"/>
      <c r="GC479" s="90"/>
      <c r="GD479" s="304"/>
      <c r="GE479" s="305"/>
      <c r="GF479" s="90"/>
    </row>
    <row r="480" spans="175:188">
      <c r="FS480" s="90"/>
      <c r="FT480" s="90"/>
      <c r="FU480" s="90"/>
      <c r="FV480" s="84"/>
      <c r="FW480" s="84"/>
      <c r="FX480" s="84"/>
      <c r="FY480" s="90"/>
      <c r="FZ480" s="84"/>
      <c r="GA480" s="90"/>
      <c r="GB480" s="90"/>
      <c r="GC480" s="90"/>
      <c r="GD480" s="304"/>
      <c r="GE480" s="305"/>
      <c r="GF480" s="90"/>
    </row>
    <row r="481" spans="175:188">
      <c r="FS481" s="90"/>
      <c r="FT481" s="90"/>
      <c r="FU481" s="90"/>
      <c r="FV481" s="84"/>
      <c r="FW481" s="84"/>
      <c r="FX481" s="84"/>
      <c r="FY481" s="90"/>
      <c r="FZ481" s="84"/>
      <c r="GA481" s="90"/>
      <c r="GB481" s="90"/>
      <c r="GC481" s="90"/>
      <c r="GD481" s="304"/>
      <c r="GE481" s="305"/>
      <c r="GF481" s="90"/>
    </row>
    <row r="482" spans="175:188">
      <c r="FS482" s="90"/>
      <c r="FT482" s="90"/>
      <c r="FU482" s="90"/>
      <c r="FV482" s="84"/>
      <c r="FW482" s="84"/>
      <c r="FX482" s="84"/>
      <c r="FY482" s="90"/>
      <c r="FZ482" s="84"/>
      <c r="GA482" s="90"/>
      <c r="GB482" s="90"/>
      <c r="GC482" s="90"/>
      <c r="GD482" s="304"/>
      <c r="GE482" s="305"/>
      <c r="GF482" s="90"/>
    </row>
    <row r="483" spans="175:188">
      <c r="FS483" s="90"/>
      <c r="FT483" s="90"/>
      <c r="FU483" s="90"/>
      <c r="FV483" s="84"/>
      <c r="FW483" s="84"/>
      <c r="FX483" s="84"/>
      <c r="FY483" s="90"/>
      <c r="FZ483" s="84"/>
      <c r="GA483" s="90"/>
      <c r="GB483" s="90"/>
      <c r="GC483" s="90"/>
      <c r="GD483" s="304"/>
      <c r="GE483" s="305"/>
      <c r="GF483" s="90"/>
    </row>
    <row r="484" spans="175:188">
      <c r="FS484" s="90"/>
      <c r="FT484" s="90"/>
      <c r="FU484" s="90"/>
      <c r="FV484" s="84"/>
      <c r="FW484" s="84"/>
      <c r="FX484" s="84"/>
      <c r="FY484" s="90"/>
      <c r="FZ484" s="84"/>
      <c r="GA484" s="90"/>
      <c r="GB484" s="90"/>
      <c r="GC484" s="90"/>
      <c r="GD484" s="304"/>
      <c r="GE484" s="305"/>
      <c r="GF484" s="90"/>
    </row>
    <row r="485" spans="175:188">
      <c r="FS485" s="90"/>
      <c r="FT485" s="90"/>
      <c r="FU485" s="90"/>
      <c r="FV485" s="84"/>
      <c r="FW485" s="84"/>
      <c r="FX485" s="84"/>
      <c r="FY485" s="90"/>
      <c r="FZ485" s="84"/>
      <c r="GA485" s="90"/>
      <c r="GB485" s="90"/>
      <c r="GC485" s="90"/>
      <c r="GD485" s="304"/>
      <c r="GE485" s="305"/>
      <c r="GF485" s="90"/>
    </row>
    <row r="486" spans="175:188">
      <c r="FS486" s="90"/>
      <c r="FT486" s="90"/>
      <c r="FU486" s="90"/>
      <c r="FV486" s="84"/>
      <c r="FW486" s="84"/>
      <c r="FX486" s="84"/>
      <c r="FY486" s="90"/>
      <c r="FZ486" s="84"/>
      <c r="GA486" s="90"/>
      <c r="GB486" s="90"/>
      <c r="GC486" s="90"/>
      <c r="GD486" s="304"/>
      <c r="GE486" s="305"/>
      <c r="GF486" s="90"/>
    </row>
    <row r="487" spans="175:188">
      <c r="FS487" s="90"/>
      <c r="FT487" s="90"/>
      <c r="FU487" s="90"/>
      <c r="FV487" s="84"/>
      <c r="FW487" s="84"/>
      <c r="FX487" s="84"/>
      <c r="FY487" s="90"/>
      <c r="FZ487" s="84"/>
      <c r="GA487" s="90"/>
      <c r="GB487" s="90"/>
      <c r="GC487" s="90"/>
      <c r="GD487" s="304"/>
      <c r="GE487" s="305"/>
      <c r="GF487" s="90"/>
    </row>
    <row r="488" spans="175:188">
      <c r="FS488" s="90"/>
      <c r="FT488" s="90"/>
      <c r="FU488" s="90"/>
      <c r="FV488" s="84"/>
      <c r="FW488" s="84"/>
      <c r="FX488" s="84"/>
      <c r="FY488" s="90"/>
      <c r="FZ488" s="84"/>
      <c r="GA488" s="90"/>
      <c r="GB488" s="90"/>
      <c r="GC488" s="90"/>
      <c r="GD488" s="304"/>
      <c r="GE488" s="305"/>
      <c r="GF488" s="90"/>
    </row>
    <row r="489" spans="175:188">
      <c r="FS489" s="90"/>
      <c r="FT489" s="90"/>
      <c r="FU489" s="90"/>
      <c r="FV489" s="84"/>
      <c r="FW489" s="84"/>
      <c r="FX489" s="84"/>
      <c r="FY489" s="90"/>
      <c r="FZ489" s="84"/>
      <c r="GA489" s="90"/>
      <c r="GB489" s="90"/>
      <c r="GC489" s="90"/>
      <c r="GD489" s="304"/>
      <c r="GE489" s="305"/>
      <c r="GF489" s="90"/>
    </row>
    <row r="490" spans="175:188">
      <c r="FS490" s="90"/>
      <c r="FT490" s="90"/>
      <c r="FU490" s="90"/>
      <c r="FV490" s="84"/>
      <c r="FW490" s="84"/>
      <c r="FX490" s="84"/>
      <c r="FY490" s="90"/>
      <c r="FZ490" s="84"/>
      <c r="GA490" s="90"/>
      <c r="GB490" s="90"/>
      <c r="GC490" s="90"/>
      <c r="GD490" s="304"/>
      <c r="GE490" s="305"/>
      <c r="GF490" s="90"/>
    </row>
    <row r="491" spans="175:188">
      <c r="FS491" s="90"/>
      <c r="FT491" s="90"/>
      <c r="FU491" s="90"/>
      <c r="FV491" s="84"/>
      <c r="FW491" s="84"/>
      <c r="FX491" s="84"/>
      <c r="FY491" s="90"/>
      <c r="FZ491" s="84"/>
      <c r="GA491" s="90"/>
      <c r="GB491" s="90"/>
      <c r="GC491" s="90"/>
      <c r="GD491" s="304"/>
      <c r="GE491" s="305"/>
      <c r="GF491" s="90"/>
    </row>
    <row r="492" spans="175:188">
      <c r="FS492" s="90"/>
      <c r="FT492" s="90"/>
      <c r="FU492" s="90"/>
      <c r="FV492" s="84"/>
      <c r="FW492" s="84"/>
      <c r="FX492" s="84"/>
      <c r="FY492" s="90"/>
      <c r="FZ492" s="84"/>
      <c r="GA492" s="90"/>
      <c r="GB492" s="90"/>
      <c r="GC492" s="90"/>
      <c r="GD492" s="304"/>
      <c r="GE492" s="305"/>
      <c r="GF492" s="90"/>
    </row>
    <row r="493" spans="175:188">
      <c r="FS493" s="90"/>
      <c r="FT493" s="90"/>
      <c r="FU493" s="90"/>
      <c r="FV493" s="84"/>
      <c r="FW493" s="84"/>
      <c r="FX493" s="84"/>
      <c r="FY493" s="90"/>
      <c r="FZ493" s="84"/>
      <c r="GA493" s="90"/>
      <c r="GB493" s="90"/>
      <c r="GC493" s="90"/>
      <c r="GD493" s="304"/>
      <c r="GE493" s="305"/>
      <c r="GF493" s="90"/>
    </row>
    <row r="494" spans="175:188">
      <c r="FS494" s="90"/>
      <c r="FT494" s="90"/>
      <c r="FU494" s="90"/>
      <c r="FV494" s="84"/>
      <c r="FW494" s="84"/>
      <c r="FX494" s="84"/>
      <c r="FY494" s="90"/>
      <c r="FZ494" s="84"/>
      <c r="GA494" s="90"/>
      <c r="GB494" s="90"/>
      <c r="GC494" s="90"/>
      <c r="GD494" s="304"/>
      <c r="GE494" s="305"/>
      <c r="GF494" s="90"/>
    </row>
    <row r="495" spans="175:188">
      <c r="FS495" s="90"/>
      <c r="FT495" s="90"/>
      <c r="FU495" s="90"/>
      <c r="FV495" s="84"/>
      <c r="FW495" s="84"/>
      <c r="FX495" s="84"/>
      <c r="FY495" s="90"/>
      <c r="FZ495" s="84"/>
      <c r="GA495" s="90"/>
      <c r="GB495" s="90"/>
      <c r="GC495" s="90"/>
      <c r="GD495" s="304"/>
      <c r="GE495" s="305"/>
      <c r="GF495" s="90"/>
    </row>
    <row r="496" spans="175:188">
      <c r="FS496" s="90"/>
      <c r="FT496" s="90"/>
      <c r="FU496" s="90"/>
      <c r="FV496" s="84"/>
      <c r="FW496" s="84"/>
      <c r="FX496" s="84"/>
      <c r="FY496" s="90"/>
      <c r="FZ496" s="84"/>
      <c r="GA496" s="90"/>
      <c r="GB496" s="90"/>
      <c r="GC496" s="90"/>
      <c r="GD496" s="304"/>
      <c r="GE496" s="305"/>
      <c r="GF496" s="90"/>
    </row>
    <row r="497" spans="175:188">
      <c r="FS497" s="90"/>
      <c r="FT497" s="90"/>
      <c r="FU497" s="90"/>
      <c r="FV497" s="84"/>
      <c r="FW497" s="84"/>
      <c r="FX497" s="84"/>
      <c r="FY497" s="90"/>
      <c r="FZ497" s="84"/>
      <c r="GA497" s="90"/>
      <c r="GB497" s="90"/>
      <c r="GC497" s="90"/>
      <c r="GD497" s="304"/>
      <c r="GE497" s="305"/>
      <c r="GF497" s="90"/>
    </row>
    <row r="498" spans="175:188">
      <c r="FS498" s="90"/>
      <c r="FT498" s="90"/>
      <c r="FU498" s="90"/>
      <c r="FV498" s="84"/>
      <c r="FW498" s="84"/>
      <c r="FX498" s="84"/>
      <c r="FY498" s="90"/>
      <c r="FZ498" s="84"/>
      <c r="GA498" s="90"/>
      <c r="GB498" s="90"/>
      <c r="GC498" s="90"/>
      <c r="GD498" s="304"/>
      <c r="GE498" s="305"/>
      <c r="GF498" s="90"/>
    </row>
    <row r="499" spans="175:188">
      <c r="FS499" s="90"/>
      <c r="FT499" s="90"/>
      <c r="FU499" s="90"/>
      <c r="FV499" s="84"/>
      <c r="FW499" s="84"/>
      <c r="FX499" s="84"/>
      <c r="FY499" s="90"/>
      <c r="FZ499" s="84"/>
      <c r="GA499" s="90"/>
      <c r="GB499" s="90"/>
      <c r="GC499" s="90"/>
      <c r="GD499" s="304"/>
      <c r="GE499" s="305"/>
      <c r="GF499" s="90"/>
    </row>
    <row r="500" spans="175:188">
      <c r="FS500" s="90"/>
      <c r="FT500" s="90"/>
      <c r="FU500" s="90"/>
      <c r="FV500" s="84"/>
      <c r="FW500" s="84"/>
      <c r="FX500" s="84"/>
      <c r="FY500" s="90"/>
      <c r="FZ500" s="84"/>
      <c r="GA500" s="90"/>
      <c r="GB500" s="90"/>
      <c r="GC500" s="90"/>
      <c r="GD500" s="304"/>
      <c r="GE500" s="305"/>
      <c r="GF500" s="90"/>
    </row>
    <row r="501" spans="175:188">
      <c r="FS501" s="90"/>
      <c r="FT501" s="90"/>
      <c r="FU501" s="90"/>
      <c r="FV501" s="84"/>
      <c r="FW501" s="84"/>
      <c r="FX501" s="84"/>
      <c r="FY501" s="90"/>
      <c r="FZ501" s="84"/>
      <c r="GA501" s="90"/>
      <c r="GB501" s="90"/>
      <c r="GC501" s="90"/>
      <c r="GD501" s="304"/>
      <c r="GE501" s="305"/>
      <c r="GF501" s="90"/>
    </row>
    <row r="502" spans="175:188">
      <c r="FS502" s="90"/>
      <c r="FT502" s="90"/>
      <c r="FU502" s="90"/>
      <c r="FV502" s="84"/>
      <c r="FW502" s="84"/>
      <c r="FX502" s="84"/>
      <c r="FY502" s="90"/>
      <c r="FZ502" s="84"/>
      <c r="GA502" s="90"/>
      <c r="GB502" s="90"/>
      <c r="GC502" s="90"/>
      <c r="GD502" s="304"/>
      <c r="GE502" s="305"/>
      <c r="GF502" s="90"/>
    </row>
    <row r="503" spans="175:188">
      <c r="FS503" s="90"/>
      <c r="FT503" s="90"/>
      <c r="FU503" s="90"/>
      <c r="FV503" s="84"/>
      <c r="FW503" s="84"/>
      <c r="FX503" s="84"/>
      <c r="FY503" s="90"/>
      <c r="FZ503" s="84"/>
      <c r="GA503" s="90"/>
      <c r="GB503" s="90"/>
      <c r="GC503" s="90"/>
      <c r="GD503" s="304"/>
      <c r="GE503" s="305"/>
      <c r="GF503" s="90"/>
    </row>
    <row r="504" spans="175:188">
      <c r="FS504" s="90"/>
      <c r="FT504" s="90"/>
      <c r="FU504" s="90"/>
      <c r="FV504" s="84"/>
      <c r="FW504" s="84"/>
      <c r="FX504" s="84"/>
      <c r="FY504" s="90"/>
      <c r="FZ504" s="84"/>
      <c r="GA504" s="90"/>
      <c r="GB504" s="90"/>
      <c r="GC504" s="90"/>
      <c r="GD504" s="304"/>
      <c r="GE504" s="305"/>
      <c r="GF504" s="90"/>
    </row>
    <row r="505" spans="175:188">
      <c r="FS505" s="90"/>
      <c r="FT505" s="90"/>
      <c r="FU505" s="90"/>
      <c r="FV505" s="84"/>
      <c r="FW505" s="84"/>
      <c r="FX505" s="84"/>
      <c r="FY505" s="90"/>
      <c r="FZ505" s="84"/>
      <c r="GA505" s="90"/>
      <c r="GB505" s="90"/>
      <c r="GC505" s="90"/>
      <c r="GD505" s="304"/>
      <c r="GE505" s="305"/>
      <c r="GF505" s="90"/>
    </row>
    <row r="506" spans="175:188">
      <c r="FS506" s="90"/>
      <c r="FT506" s="90"/>
      <c r="FU506" s="90"/>
      <c r="FV506" s="84"/>
      <c r="FW506" s="84"/>
      <c r="FX506" s="84"/>
      <c r="FY506" s="90"/>
      <c r="FZ506" s="84"/>
      <c r="GA506" s="90"/>
      <c r="GB506" s="90"/>
      <c r="GC506" s="90"/>
      <c r="GD506" s="304"/>
      <c r="GE506" s="305"/>
      <c r="GF506" s="90"/>
    </row>
    <row r="507" spans="175:188">
      <c r="FS507" s="90"/>
      <c r="FT507" s="90"/>
      <c r="FU507" s="90"/>
      <c r="FV507" s="84"/>
      <c r="FW507" s="84"/>
      <c r="FX507" s="84"/>
      <c r="FY507" s="90"/>
      <c r="FZ507" s="84"/>
      <c r="GA507" s="90"/>
      <c r="GB507" s="90"/>
      <c r="GC507" s="90"/>
      <c r="GD507" s="304"/>
      <c r="GE507" s="305"/>
      <c r="GF507" s="90"/>
    </row>
    <row r="508" spans="175:188">
      <c r="FS508" s="90"/>
      <c r="FT508" s="90"/>
      <c r="FU508" s="90"/>
      <c r="FV508" s="84"/>
      <c r="FW508" s="84"/>
      <c r="FX508" s="84"/>
      <c r="FY508" s="90"/>
      <c r="FZ508" s="84"/>
      <c r="GA508" s="90"/>
      <c r="GB508" s="90"/>
      <c r="GC508" s="90"/>
      <c r="GD508" s="304"/>
      <c r="GE508" s="305"/>
      <c r="GF508" s="90"/>
    </row>
    <row r="509" spans="175:188">
      <c r="FS509" s="90"/>
      <c r="FT509" s="90"/>
      <c r="FU509" s="90"/>
      <c r="FV509" s="84"/>
      <c r="FW509" s="84"/>
      <c r="FX509" s="84"/>
      <c r="FY509" s="90"/>
      <c r="FZ509" s="84"/>
      <c r="GA509" s="90"/>
      <c r="GB509" s="90"/>
      <c r="GC509" s="90"/>
      <c r="GD509" s="304"/>
      <c r="GE509" s="305"/>
      <c r="GF509" s="90"/>
    </row>
    <row r="510" spans="175:188">
      <c r="FS510" s="90"/>
      <c r="FT510" s="90"/>
      <c r="FU510" s="90"/>
      <c r="FV510" s="84"/>
      <c r="FW510" s="84"/>
      <c r="FX510" s="84"/>
      <c r="FY510" s="90"/>
      <c r="FZ510" s="84"/>
      <c r="GA510" s="90"/>
      <c r="GB510" s="90"/>
      <c r="GC510" s="90"/>
      <c r="GD510" s="304"/>
      <c r="GE510" s="305"/>
      <c r="GF510" s="90"/>
    </row>
    <row r="511" spans="175:188">
      <c r="FS511" s="90"/>
      <c r="FT511" s="90"/>
      <c r="FU511" s="90"/>
      <c r="FV511" s="84"/>
      <c r="FW511" s="84"/>
      <c r="FX511" s="84"/>
      <c r="FY511" s="90"/>
      <c r="FZ511" s="84"/>
      <c r="GA511" s="90"/>
      <c r="GB511" s="90"/>
      <c r="GC511" s="90"/>
      <c r="GD511" s="304"/>
      <c r="GE511" s="305"/>
      <c r="GF511" s="90"/>
    </row>
    <row r="512" spans="175:188">
      <c r="FS512" s="90"/>
      <c r="FT512" s="90"/>
      <c r="FU512" s="90"/>
      <c r="FV512" s="84"/>
      <c r="FW512" s="84"/>
      <c r="FX512" s="84"/>
      <c r="FY512" s="90"/>
      <c r="FZ512" s="84"/>
      <c r="GA512" s="90"/>
      <c r="GB512" s="90"/>
      <c r="GC512" s="90"/>
      <c r="GD512" s="304"/>
      <c r="GE512" s="305"/>
      <c r="GF512" s="90"/>
    </row>
    <row r="513" spans="175:188">
      <c r="FS513" s="90"/>
      <c r="FT513" s="90"/>
      <c r="FU513" s="90"/>
      <c r="FV513" s="84"/>
      <c r="FW513" s="84"/>
      <c r="FX513" s="84"/>
      <c r="FY513" s="90"/>
      <c r="FZ513" s="84"/>
      <c r="GA513" s="90"/>
      <c r="GB513" s="90"/>
      <c r="GC513" s="90"/>
      <c r="GD513" s="304"/>
      <c r="GE513" s="305"/>
      <c r="GF513" s="90"/>
    </row>
    <row r="514" spans="175:188">
      <c r="FS514" s="90"/>
      <c r="FT514" s="90"/>
      <c r="FU514" s="90"/>
      <c r="FV514" s="84"/>
      <c r="FW514" s="84"/>
      <c r="FX514" s="84"/>
      <c r="FY514" s="90"/>
      <c r="FZ514" s="84"/>
      <c r="GA514" s="90"/>
      <c r="GB514" s="90"/>
      <c r="GC514" s="90"/>
      <c r="GD514" s="304"/>
      <c r="GE514" s="305"/>
      <c r="GF514" s="90"/>
    </row>
    <row r="515" spans="175:188">
      <c r="FS515" s="90"/>
      <c r="FT515" s="90"/>
      <c r="FU515" s="90"/>
      <c r="FV515" s="84"/>
      <c r="FW515" s="84"/>
      <c r="FX515" s="84"/>
      <c r="FY515" s="90"/>
      <c r="FZ515" s="84"/>
      <c r="GA515" s="90"/>
      <c r="GB515" s="90"/>
      <c r="GC515" s="90"/>
      <c r="GD515" s="304"/>
      <c r="GE515" s="305"/>
      <c r="GF515" s="90"/>
    </row>
    <row r="516" spans="175:188">
      <c r="FS516" s="90"/>
      <c r="FT516" s="90"/>
      <c r="FU516" s="90"/>
      <c r="FV516" s="84"/>
      <c r="FW516" s="84"/>
      <c r="FX516" s="84"/>
      <c r="FY516" s="90"/>
      <c r="FZ516" s="84"/>
      <c r="GA516" s="90"/>
      <c r="GB516" s="90"/>
      <c r="GC516" s="90"/>
      <c r="GD516" s="304"/>
      <c r="GE516" s="305"/>
      <c r="GF516" s="90"/>
    </row>
    <row r="517" spans="175:188">
      <c r="FS517" s="90"/>
      <c r="FT517" s="90"/>
      <c r="FU517" s="90"/>
      <c r="FV517" s="84"/>
      <c r="FW517" s="84"/>
      <c r="FX517" s="84"/>
      <c r="FY517" s="90"/>
      <c r="FZ517" s="84"/>
      <c r="GA517" s="90"/>
      <c r="GB517" s="90"/>
      <c r="GC517" s="90"/>
      <c r="GD517" s="304"/>
      <c r="GE517" s="305"/>
      <c r="GF517" s="90"/>
    </row>
    <row r="518" spans="175:188">
      <c r="FS518" s="90"/>
      <c r="FT518" s="90"/>
      <c r="FU518" s="90"/>
      <c r="FV518" s="84"/>
      <c r="FW518" s="84"/>
      <c r="FX518" s="84"/>
      <c r="FY518" s="90"/>
      <c r="FZ518" s="84"/>
      <c r="GA518" s="90"/>
      <c r="GB518" s="90"/>
      <c r="GC518" s="90"/>
      <c r="GD518" s="304"/>
      <c r="GE518" s="305"/>
      <c r="GF518" s="90"/>
    </row>
    <row r="519" spans="175:188">
      <c r="FS519" s="90"/>
      <c r="FT519" s="90"/>
      <c r="FU519" s="90"/>
      <c r="FV519" s="84"/>
      <c r="FW519" s="84"/>
      <c r="FX519" s="84"/>
      <c r="FY519" s="90"/>
      <c r="FZ519" s="84"/>
      <c r="GA519" s="90"/>
      <c r="GB519" s="90"/>
      <c r="GC519" s="90"/>
      <c r="GD519" s="304"/>
      <c r="GE519" s="305"/>
      <c r="GF519" s="90"/>
    </row>
    <row r="520" spans="175:188">
      <c r="FS520" s="90"/>
      <c r="FT520" s="90"/>
      <c r="FU520" s="90"/>
      <c r="FV520" s="84"/>
      <c r="FW520" s="84"/>
      <c r="FX520" s="84"/>
      <c r="FY520" s="90"/>
      <c r="FZ520" s="84"/>
      <c r="GA520" s="90"/>
      <c r="GB520" s="90"/>
      <c r="GC520" s="90"/>
      <c r="GD520" s="304"/>
      <c r="GE520" s="305"/>
      <c r="GF520" s="90"/>
    </row>
    <row r="521" spans="175:188">
      <c r="FS521" s="90"/>
      <c r="FT521" s="90"/>
      <c r="FU521" s="90"/>
      <c r="FV521" s="84"/>
      <c r="FW521" s="84"/>
      <c r="FX521" s="84"/>
      <c r="FY521" s="90"/>
      <c r="FZ521" s="84"/>
      <c r="GA521" s="90"/>
      <c r="GB521" s="90"/>
      <c r="GC521" s="90"/>
      <c r="GD521" s="304"/>
      <c r="GE521" s="305"/>
      <c r="GF521" s="90"/>
    </row>
    <row r="522" spans="175:188">
      <c r="FS522" s="90"/>
      <c r="FT522" s="90"/>
      <c r="FU522" s="90"/>
      <c r="FV522" s="84"/>
      <c r="FW522" s="84"/>
      <c r="FX522" s="84"/>
      <c r="FY522" s="90"/>
      <c r="FZ522" s="84"/>
      <c r="GA522" s="90"/>
      <c r="GB522" s="90"/>
      <c r="GC522" s="90"/>
      <c r="GD522" s="304"/>
      <c r="GE522" s="305"/>
      <c r="GF522" s="90"/>
    </row>
    <row r="523" spans="175:188">
      <c r="FS523" s="90"/>
      <c r="FT523" s="90"/>
      <c r="FU523" s="90"/>
      <c r="FV523" s="84"/>
      <c r="FW523" s="84"/>
      <c r="FX523" s="84"/>
      <c r="FY523" s="90"/>
      <c r="FZ523" s="84"/>
      <c r="GA523" s="90"/>
      <c r="GB523" s="90"/>
      <c r="GC523" s="90"/>
      <c r="GD523" s="304"/>
      <c r="GE523" s="305"/>
      <c r="GF523" s="90"/>
    </row>
    <row r="524" spans="175:188">
      <c r="FS524" s="90"/>
      <c r="FT524" s="90"/>
      <c r="FU524" s="90"/>
      <c r="FV524" s="84"/>
      <c r="FW524" s="84"/>
      <c r="FX524" s="84"/>
      <c r="FY524" s="90"/>
      <c r="FZ524" s="84"/>
      <c r="GA524" s="90"/>
      <c r="GB524" s="90"/>
      <c r="GC524" s="90"/>
      <c r="GD524" s="304"/>
      <c r="GE524" s="305"/>
      <c r="GF524" s="90"/>
    </row>
    <row r="525" spans="175:188">
      <c r="FS525" s="90"/>
      <c r="FT525" s="90"/>
      <c r="FU525" s="90"/>
      <c r="FV525" s="84"/>
      <c r="FW525" s="84"/>
      <c r="FX525" s="84"/>
      <c r="FY525" s="90"/>
      <c r="FZ525" s="84"/>
      <c r="GA525" s="90"/>
      <c r="GB525" s="90"/>
      <c r="GC525" s="90"/>
      <c r="GD525" s="304"/>
      <c r="GE525" s="305"/>
      <c r="GF525" s="90"/>
    </row>
    <row r="526" spans="175:188">
      <c r="FS526" s="90"/>
      <c r="FT526" s="90"/>
      <c r="FU526" s="90"/>
      <c r="FV526" s="84"/>
      <c r="FW526" s="84"/>
      <c r="FX526" s="84"/>
      <c r="FY526" s="90"/>
      <c r="FZ526" s="84"/>
      <c r="GA526" s="90"/>
      <c r="GB526" s="90"/>
      <c r="GC526" s="90"/>
      <c r="GD526" s="304"/>
      <c r="GE526" s="305"/>
      <c r="GF526" s="90"/>
    </row>
    <row r="527" spans="175:188">
      <c r="FS527" s="90"/>
      <c r="FT527" s="90"/>
      <c r="FU527" s="90"/>
      <c r="FV527" s="84"/>
      <c r="FW527" s="84"/>
      <c r="FX527" s="84"/>
      <c r="FY527" s="90"/>
      <c r="FZ527" s="84"/>
      <c r="GA527" s="90"/>
      <c r="GB527" s="90"/>
      <c r="GC527" s="90"/>
      <c r="GD527" s="304"/>
      <c r="GE527" s="305"/>
      <c r="GF527" s="90"/>
    </row>
    <row r="528" spans="175:188">
      <c r="FS528" s="90"/>
      <c r="FT528" s="90"/>
      <c r="FU528" s="90"/>
      <c r="FV528" s="84"/>
      <c r="FW528" s="84"/>
      <c r="FX528" s="84"/>
      <c r="FY528" s="90"/>
      <c r="FZ528" s="84"/>
      <c r="GA528" s="90"/>
      <c r="GB528" s="90"/>
      <c r="GC528" s="90"/>
      <c r="GD528" s="304"/>
      <c r="GE528" s="305"/>
      <c r="GF528" s="90"/>
    </row>
    <row r="529" spans="175:188">
      <c r="FS529" s="90"/>
      <c r="FT529" s="90"/>
      <c r="FU529" s="90"/>
      <c r="FV529" s="84"/>
      <c r="FW529" s="84"/>
      <c r="FX529" s="84"/>
      <c r="FY529" s="90"/>
      <c r="FZ529" s="84"/>
      <c r="GA529" s="90"/>
      <c r="GB529" s="90"/>
      <c r="GC529" s="90"/>
      <c r="GD529" s="304"/>
      <c r="GE529" s="305"/>
      <c r="GF529" s="90"/>
    </row>
    <row r="530" spans="175:188">
      <c r="FS530" s="90"/>
      <c r="FT530" s="90"/>
      <c r="FU530" s="90"/>
      <c r="FV530" s="84"/>
      <c r="FW530" s="84"/>
      <c r="FX530" s="84"/>
      <c r="FY530" s="90"/>
      <c r="FZ530" s="84"/>
      <c r="GA530" s="90"/>
      <c r="GB530" s="90"/>
      <c r="GC530" s="90"/>
      <c r="GD530" s="304"/>
      <c r="GE530" s="305"/>
      <c r="GF530" s="90"/>
    </row>
    <row r="531" spans="175:188">
      <c r="FS531" s="90"/>
      <c r="FT531" s="90"/>
      <c r="FU531" s="90"/>
      <c r="FV531" s="84"/>
      <c r="FW531" s="84"/>
      <c r="FX531" s="84"/>
      <c r="FY531" s="90"/>
      <c r="FZ531" s="84"/>
      <c r="GA531" s="90"/>
      <c r="GB531" s="90"/>
      <c r="GC531" s="90"/>
      <c r="GD531" s="304"/>
      <c r="GE531" s="305"/>
      <c r="GF531" s="90"/>
    </row>
    <row r="532" spans="175:188">
      <c r="FS532" s="90"/>
      <c r="FT532" s="90"/>
      <c r="FU532" s="90"/>
      <c r="FV532" s="84"/>
      <c r="FW532" s="84"/>
      <c r="FX532" s="84"/>
      <c r="FY532" s="90"/>
      <c r="FZ532" s="84"/>
      <c r="GA532" s="90"/>
      <c r="GB532" s="90"/>
      <c r="GC532" s="90"/>
      <c r="GD532" s="304"/>
      <c r="GE532" s="305"/>
      <c r="GF532" s="90"/>
    </row>
    <row r="533" spans="175:188">
      <c r="FS533" s="90"/>
      <c r="FT533" s="90"/>
      <c r="FU533" s="90"/>
      <c r="FV533" s="84"/>
      <c r="FW533" s="84"/>
      <c r="FX533" s="84"/>
      <c r="FY533" s="90"/>
      <c r="FZ533" s="84"/>
      <c r="GA533" s="90"/>
      <c r="GB533" s="90"/>
      <c r="GC533" s="90"/>
      <c r="GD533" s="304"/>
      <c r="GE533" s="305"/>
      <c r="GF533" s="90"/>
    </row>
    <row r="534" spans="175:188">
      <c r="FS534" s="90"/>
      <c r="FT534" s="90"/>
      <c r="FU534" s="90"/>
      <c r="FV534" s="84"/>
      <c r="FW534" s="84"/>
      <c r="FX534" s="84"/>
      <c r="FY534" s="90"/>
      <c r="FZ534" s="84"/>
      <c r="GA534" s="90"/>
      <c r="GB534" s="90"/>
      <c r="GC534" s="90"/>
      <c r="GD534" s="304"/>
      <c r="GE534" s="305"/>
      <c r="GF534" s="90"/>
    </row>
    <row r="535" spans="175:188">
      <c r="FS535" s="90"/>
      <c r="FT535" s="90"/>
      <c r="FU535" s="90"/>
      <c r="FV535" s="84"/>
      <c r="FW535" s="84"/>
      <c r="FX535" s="84"/>
      <c r="FY535" s="90"/>
      <c r="FZ535" s="84"/>
      <c r="GA535" s="90"/>
      <c r="GB535" s="90"/>
      <c r="GC535" s="90"/>
      <c r="GD535" s="304"/>
      <c r="GE535" s="305"/>
      <c r="GF535" s="90"/>
    </row>
    <row r="536" spans="175:188">
      <c r="FS536" s="90"/>
      <c r="FT536" s="90"/>
      <c r="FU536" s="90"/>
      <c r="FV536" s="84"/>
      <c r="FW536" s="84"/>
      <c r="FX536" s="84"/>
      <c r="FY536" s="90"/>
      <c r="FZ536" s="84"/>
      <c r="GA536" s="90"/>
      <c r="GB536" s="90"/>
      <c r="GC536" s="90"/>
      <c r="GD536" s="304"/>
      <c r="GE536" s="305"/>
      <c r="GF536" s="90"/>
    </row>
    <row r="537" spans="175:188">
      <c r="FS537" s="90"/>
      <c r="FT537" s="90"/>
      <c r="FU537" s="90"/>
      <c r="FV537" s="84"/>
      <c r="FW537" s="84"/>
      <c r="FX537" s="84"/>
      <c r="FY537" s="90"/>
      <c r="FZ537" s="84"/>
      <c r="GA537" s="90"/>
      <c r="GB537" s="90"/>
      <c r="GC537" s="90"/>
      <c r="GD537" s="304"/>
      <c r="GE537" s="305"/>
      <c r="GF537" s="90"/>
    </row>
    <row r="538" spans="175:188">
      <c r="FS538" s="90"/>
      <c r="FT538" s="90"/>
      <c r="FU538" s="90"/>
      <c r="FV538" s="84"/>
      <c r="FW538" s="84"/>
      <c r="FX538" s="84"/>
      <c r="FY538" s="90"/>
      <c r="FZ538" s="84"/>
      <c r="GA538" s="90"/>
      <c r="GB538" s="90"/>
      <c r="GC538" s="90"/>
      <c r="GD538" s="304"/>
      <c r="GE538" s="305"/>
      <c r="GF538" s="90"/>
    </row>
    <row r="539" spans="175:188">
      <c r="FS539" s="90"/>
      <c r="FT539" s="90"/>
      <c r="FU539" s="90"/>
      <c r="FV539" s="84"/>
      <c r="FW539" s="84"/>
      <c r="FX539" s="84"/>
      <c r="FY539" s="90"/>
      <c r="FZ539" s="84"/>
      <c r="GA539" s="90"/>
      <c r="GB539" s="90"/>
      <c r="GC539" s="90"/>
      <c r="GD539" s="304"/>
      <c r="GE539" s="305"/>
      <c r="GF539" s="90"/>
    </row>
    <row r="540" spans="175:188">
      <c r="FS540" s="90"/>
      <c r="FT540" s="90"/>
      <c r="FU540" s="90"/>
      <c r="FV540" s="84"/>
      <c r="FW540" s="84"/>
      <c r="FX540" s="84"/>
      <c r="FY540" s="90"/>
      <c r="FZ540" s="84"/>
      <c r="GA540" s="90"/>
      <c r="GB540" s="90"/>
      <c r="GC540" s="90"/>
      <c r="GD540" s="304"/>
      <c r="GE540" s="305"/>
      <c r="GF540" s="90"/>
    </row>
    <row r="541" spans="175:188">
      <c r="FS541" s="90"/>
      <c r="FT541" s="90"/>
      <c r="FU541" s="90"/>
      <c r="FV541" s="84"/>
      <c r="FW541" s="84"/>
      <c r="FX541" s="84"/>
      <c r="FY541" s="90"/>
      <c r="FZ541" s="84"/>
      <c r="GA541" s="90"/>
      <c r="GB541" s="90"/>
      <c r="GC541" s="90"/>
      <c r="GD541" s="304"/>
      <c r="GE541" s="305"/>
      <c r="GF541" s="90"/>
    </row>
    <row r="542" spans="175:188">
      <c r="FS542" s="90"/>
      <c r="FT542" s="90"/>
      <c r="FU542" s="90"/>
      <c r="FV542" s="84"/>
      <c r="FW542" s="84"/>
      <c r="FX542" s="84"/>
      <c r="FY542" s="90"/>
      <c r="FZ542" s="84"/>
      <c r="GA542" s="90"/>
      <c r="GB542" s="90"/>
      <c r="GC542" s="90"/>
      <c r="GD542" s="304"/>
      <c r="GE542" s="305"/>
      <c r="GF542" s="90"/>
    </row>
    <row r="543" spans="175:188">
      <c r="FS543" s="90"/>
      <c r="FT543" s="90"/>
      <c r="FU543" s="90"/>
      <c r="FV543" s="84"/>
      <c r="FW543" s="84"/>
      <c r="FX543" s="84"/>
      <c r="FY543" s="90"/>
      <c r="FZ543" s="84"/>
      <c r="GA543" s="90"/>
      <c r="GB543" s="90"/>
      <c r="GC543" s="90"/>
      <c r="GD543" s="304"/>
      <c r="GE543" s="305"/>
      <c r="GF543" s="90"/>
    </row>
    <row r="544" spans="175:188">
      <c r="FS544" s="90"/>
      <c r="FT544" s="90"/>
      <c r="FU544" s="90"/>
      <c r="FV544" s="84"/>
      <c r="FW544" s="84"/>
      <c r="FX544" s="84"/>
      <c r="FY544" s="90"/>
      <c r="FZ544" s="84"/>
      <c r="GA544" s="90"/>
      <c r="GB544" s="90"/>
      <c r="GC544" s="90"/>
      <c r="GD544" s="304"/>
      <c r="GE544" s="305"/>
      <c r="GF544" s="90"/>
    </row>
    <row r="545" spans="175:188">
      <c r="FS545" s="90"/>
      <c r="FT545" s="90"/>
      <c r="FU545" s="90"/>
      <c r="FV545" s="84"/>
      <c r="FW545" s="84"/>
      <c r="FX545" s="84"/>
      <c r="FY545" s="90"/>
      <c r="FZ545" s="84"/>
      <c r="GA545" s="90"/>
      <c r="GB545" s="90"/>
      <c r="GC545" s="90"/>
      <c r="GD545" s="304"/>
      <c r="GE545" s="305"/>
      <c r="GF545" s="90"/>
    </row>
    <row r="546" spans="175:188">
      <c r="FS546" s="90"/>
      <c r="FT546" s="90"/>
      <c r="FU546" s="90"/>
      <c r="FV546" s="84"/>
      <c r="FW546" s="84"/>
      <c r="FX546" s="84"/>
      <c r="FY546" s="90"/>
      <c r="FZ546" s="84"/>
      <c r="GA546" s="90"/>
      <c r="GB546" s="90"/>
      <c r="GC546" s="90"/>
      <c r="GD546" s="304"/>
      <c r="GE546" s="305"/>
      <c r="GF546" s="90"/>
    </row>
    <row r="547" spans="175:188">
      <c r="FS547" s="90"/>
      <c r="FT547" s="90"/>
      <c r="FU547" s="90"/>
      <c r="FV547" s="84"/>
      <c r="FW547" s="84"/>
      <c r="FX547" s="84"/>
      <c r="FY547" s="90"/>
      <c r="FZ547" s="84"/>
      <c r="GA547" s="90"/>
      <c r="GB547" s="90"/>
      <c r="GC547" s="90"/>
      <c r="GD547" s="304"/>
      <c r="GE547" s="305"/>
      <c r="GF547" s="90"/>
    </row>
    <row r="548" spans="175:188">
      <c r="FS548" s="90"/>
      <c r="FT548" s="90"/>
      <c r="FU548" s="90"/>
      <c r="FV548" s="84"/>
      <c r="FW548" s="84"/>
      <c r="FX548" s="84"/>
      <c r="FY548" s="90"/>
      <c r="FZ548" s="84"/>
      <c r="GA548" s="90"/>
      <c r="GB548" s="90"/>
      <c r="GC548" s="90"/>
      <c r="GD548" s="304"/>
      <c r="GE548" s="305"/>
      <c r="GF548" s="90"/>
    </row>
    <row r="549" spans="175:188">
      <c r="FS549" s="90"/>
      <c r="FT549" s="90"/>
      <c r="FU549" s="90"/>
      <c r="FV549" s="84"/>
      <c r="FW549" s="84"/>
      <c r="FX549" s="84"/>
      <c r="FY549" s="90"/>
      <c r="FZ549" s="84"/>
      <c r="GA549" s="90"/>
      <c r="GB549" s="90"/>
      <c r="GC549" s="90"/>
      <c r="GD549" s="304"/>
      <c r="GE549" s="305"/>
      <c r="GF549" s="90"/>
    </row>
    <row r="550" spans="175:188">
      <c r="FS550" s="90"/>
      <c r="FT550" s="90"/>
      <c r="FU550" s="90"/>
      <c r="FV550" s="84"/>
      <c r="FW550" s="84"/>
      <c r="FX550" s="84"/>
      <c r="FY550" s="90"/>
      <c r="FZ550" s="84"/>
      <c r="GA550" s="90"/>
      <c r="GB550" s="90"/>
      <c r="GC550" s="90"/>
      <c r="GD550" s="304"/>
      <c r="GE550" s="305"/>
      <c r="GF550" s="90"/>
    </row>
    <row r="551" spans="175:188">
      <c r="FS551" s="90"/>
      <c r="FT551" s="90"/>
      <c r="FU551" s="90"/>
      <c r="FV551" s="84"/>
      <c r="FW551" s="84"/>
      <c r="FX551" s="84"/>
      <c r="FY551" s="90"/>
      <c r="FZ551" s="84"/>
      <c r="GA551" s="90"/>
      <c r="GB551" s="90"/>
      <c r="GC551" s="90"/>
      <c r="GD551" s="304"/>
      <c r="GE551" s="305"/>
      <c r="GF551" s="90"/>
    </row>
    <row r="552" spans="175:188">
      <c r="FS552" s="90"/>
      <c r="FT552" s="90"/>
      <c r="FU552" s="90"/>
      <c r="FV552" s="84"/>
      <c r="FW552" s="84"/>
      <c r="FX552" s="84"/>
      <c r="FY552" s="90"/>
      <c r="FZ552" s="84"/>
      <c r="GA552" s="90"/>
      <c r="GB552" s="90"/>
      <c r="GC552" s="90"/>
      <c r="GD552" s="304"/>
      <c r="GE552" s="305"/>
      <c r="GF552" s="90"/>
    </row>
    <row r="553" spans="175:188">
      <c r="FS553" s="90"/>
      <c r="FT553" s="90"/>
      <c r="FU553" s="90"/>
      <c r="FV553" s="84"/>
      <c r="FW553" s="84"/>
      <c r="FX553" s="84"/>
      <c r="FY553" s="90"/>
      <c r="FZ553" s="84"/>
      <c r="GA553" s="90"/>
      <c r="GB553" s="90"/>
      <c r="GC553" s="90"/>
      <c r="GD553" s="304"/>
      <c r="GE553" s="305"/>
      <c r="GF553" s="90"/>
    </row>
    <row r="554" spans="175:188">
      <c r="FS554" s="90"/>
      <c r="FT554" s="90"/>
      <c r="FU554" s="90"/>
      <c r="FV554" s="84"/>
      <c r="FW554" s="84"/>
      <c r="FX554" s="84"/>
      <c r="FY554" s="90"/>
      <c r="FZ554" s="84"/>
      <c r="GA554" s="90"/>
      <c r="GB554" s="90"/>
      <c r="GC554" s="90"/>
      <c r="GD554" s="304"/>
      <c r="GE554" s="305"/>
      <c r="GF554" s="90"/>
    </row>
    <row r="555" spans="175:188">
      <c r="FS555" s="90"/>
      <c r="FT555" s="90"/>
      <c r="FU555" s="90"/>
      <c r="FV555" s="84"/>
      <c r="FW555" s="84"/>
      <c r="FX555" s="84"/>
      <c r="FY555" s="90"/>
      <c r="FZ555" s="84"/>
      <c r="GA555" s="90"/>
      <c r="GB555" s="90"/>
      <c r="GC555" s="90"/>
      <c r="GD555" s="304"/>
      <c r="GE555" s="305"/>
      <c r="GF555" s="90"/>
    </row>
    <row r="556" spans="175:188">
      <c r="FS556" s="90"/>
      <c r="FT556" s="90"/>
      <c r="FU556" s="90"/>
      <c r="FV556" s="84"/>
      <c r="FW556" s="84"/>
      <c r="FX556" s="84"/>
      <c r="FY556" s="90"/>
      <c r="FZ556" s="84"/>
      <c r="GA556" s="90"/>
      <c r="GB556" s="90"/>
      <c r="GC556" s="90"/>
      <c r="GD556" s="304"/>
      <c r="GE556" s="305"/>
      <c r="GF556" s="90"/>
    </row>
    <row r="557" spans="175:188">
      <c r="FS557" s="90"/>
      <c r="FT557" s="90"/>
      <c r="FU557" s="90"/>
      <c r="FV557" s="84"/>
      <c r="FW557" s="84"/>
      <c r="FX557" s="84"/>
      <c r="FY557" s="90"/>
      <c r="FZ557" s="84"/>
      <c r="GA557" s="90"/>
      <c r="GB557" s="90"/>
      <c r="GC557" s="90"/>
      <c r="GD557" s="304"/>
      <c r="GE557" s="305"/>
      <c r="GF557" s="90"/>
    </row>
    <row r="558" spans="175:188">
      <c r="FS558" s="90"/>
      <c r="FT558" s="90"/>
      <c r="FU558" s="90"/>
      <c r="FV558" s="84"/>
      <c r="FW558" s="84"/>
      <c r="FX558" s="84"/>
      <c r="FY558" s="90"/>
      <c r="FZ558" s="84"/>
      <c r="GA558" s="90"/>
      <c r="GB558" s="90"/>
      <c r="GC558" s="90"/>
      <c r="GD558" s="304"/>
      <c r="GE558" s="305"/>
      <c r="GF558" s="90"/>
    </row>
    <row r="559" spans="175:188">
      <c r="FS559" s="90"/>
      <c r="FT559" s="90"/>
      <c r="FU559" s="90"/>
      <c r="FV559" s="84"/>
      <c r="FW559" s="84"/>
      <c r="FX559" s="84"/>
      <c r="FY559" s="90"/>
      <c r="FZ559" s="84"/>
      <c r="GA559" s="90"/>
      <c r="GB559" s="90"/>
      <c r="GC559" s="90"/>
      <c r="GD559" s="304"/>
      <c r="GE559" s="305"/>
      <c r="GF559" s="90"/>
    </row>
    <row r="560" spans="175:188">
      <c r="FS560" s="90"/>
      <c r="FT560" s="90"/>
      <c r="FU560" s="90"/>
      <c r="FV560" s="84"/>
      <c r="FW560" s="84"/>
      <c r="FX560" s="84"/>
      <c r="FY560" s="90"/>
      <c r="FZ560" s="84"/>
      <c r="GA560" s="90"/>
      <c r="GB560" s="90"/>
      <c r="GC560" s="90"/>
      <c r="GD560" s="304"/>
      <c r="GE560" s="305"/>
      <c r="GF560" s="90"/>
    </row>
    <row r="561" spans="175:188">
      <c r="FS561" s="90"/>
      <c r="FT561" s="90"/>
      <c r="FU561" s="90"/>
      <c r="FV561" s="84"/>
      <c r="FW561" s="84"/>
      <c r="FX561" s="84"/>
      <c r="FY561" s="90"/>
      <c r="FZ561" s="84"/>
      <c r="GA561" s="90"/>
      <c r="GB561" s="90"/>
      <c r="GC561" s="90"/>
      <c r="GD561" s="304"/>
      <c r="GE561" s="305"/>
      <c r="GF561" s="90"/>
    </row>
    <row r="562" spans="175:188">
      <c r="FS562" s="90"/>
      <c r="FT562" s="90"/>
      <c r="FU562" s="90"/>
      <c r="FV562" s="84"/>
      <c r="FW562" s="84"/>
      <c r="FX562" s="84"/>
      <c r="FY562" s="90"/>
      <c r="FZ562" s="84"/>
      <c r="GA562" s="90"/>
      <c r="GB562" s="90"/>
      <c r="GC562" s="90"/>
      <c r="GD562" s="304"/>
      <c r="GE562" s="305"/>
      <c r="GF562" s="90"/>
    </row>
    <row r="563" spans="175:188">
      <c r="FS563" s="90"/>
      <c r="FT563" s="90"/>
      <c r="FU563" s="90"/>
      <c r="FV563" s="84"/>
      <c r="FW563" s="84"/>
      <c r="FX563" s="84"/>
      <c r="FY563" s="90"/>
      <c r="FZ563" s="84"/>
      <c r="GA563" s="90"/>
      <c r="GB563" s="90"/>
      <c r="GC563" s="90"/>
      <c r="GD563" s="304"/>
      <c r="GE563" s="305"/>
      <c r="GF563" s="90"/>
    </row>
    <row r="564" spans="175:188">
      <c r="FS564" s="90"/>
      <c r="FT564" s="90"/>
      <c r="FU564" s="90"/>
      <c r="FV564" s="84"/>
      <c r="FW564" s="84"/>
      <c r="FX564" s="84"/>
      <c r="FY564" s="90"/>
      <c r="FZ564" s="84"/>
      <c r="GA564" s="90"/>
      <c r="GB564" s="90"/>
      <c r="GC564" s="90"/>
      <c r="GD564" s="304"/>
      <c r="GE564" s="305"/>
      <c r="GF564" s="90"/>
    </row>
    <row r="565" spans="175:188">
      <c r="FS565" s="90"/>
      <c r="FT565" s="90"/>
      <c r="FU565" s="90"/>
      <c r="FV565" s="84"/>
      <c r="FW565" s="84"/>
      <c r="FX565" s="84"/>
      <c r="FY565" s="90"/>
      <c r="FZ565" s="84"/>
      <c r="GA565" s="90"/>
      <c r="GB565" s="90"/>
      <c r="GC565" s="90"/>
      <c r="GD565" s="304"/>
      <c r="GE565" s="305"/>
      <c r="GF565" s="90"/>
    </row>
    <row r="566" spans="175:188">
      <c r="FS566" s="90"/>
      <c r="FT566" s="90"/>
      <c r="FU566" s="90"/>
      <c r="FV566" s="84"/>
      <c r="FW566" s="84"/>
      <c r="FX566" s="84"/>
      <c r="FY566" s="90"/>
      <c r="FZ566" s="84"/>
      <c r="GA566" s="90"/>
      <c r="GB566" s="90"/>
      <c r="GC566" s="90"/>
      <c r="GD566" s="304"/>
      <c r="GE566" s="305"/>
      <c r="GF566" s="90"/>
    </row>
    <row r="567" spans="175:188">
      <c r="FS567" s="90"/>
      <c r="FT567" s="90"/>
      <c r="FU567" s="90"/>
      <c r="FV567" s="84"/>
      <c r="FW567" s="84"/>
      <c r="FX567" s="84"/>
      <c r="FY567" s="90"/>
      <c r="FZ567" s="84"/>
      <c r="GA567" s="90"/>
      <c r="GB567" s="90"/>
      <c r="GC567" s="90"/>
      <c r="GD567" s="304"/>
      <c r="GE567" s="305"/>
      <c r="GF567" s="90"/>
    </row>
    <row r="568" spans="175:188">
      <c r="FS568" s="90"/>
      <c r="FT568" s="90"/>
      <c r="FU568" s="90"/>
      <c r="FV568" s="84"/>
      <c r="FW568" s="84"/>
      <c r="FX568" s="84"/>
      <c r="FY568" s="90"/>
      <c r="FZ568" s="84"/>
      <c r="GA568" s="90"/>
      <c r="GB568" s="90"/>
      <c r="GC568" s="90"/>
      <c r="GD568" s="304"/>
      <c r="GE568" s="305"/>
      <c r="GF568" s="90"/>
    </row>
    <row r="569" spans="175:188">
      <c r="FS569" s="90"/>
      <c r="FT569" s="90"/>
      <c r="FU569" s="90"/>
      <c r="FV569" s="84"/>
      <c r="FW569" s="84"/>
      <c r="FX569" s="84"/>
      <c r="FY569" s="90"/>
      <c r="FZ569" s="84"/>
      <c r="GA569" s="90"/>
      <c r="GB569" s="90"/>
      <c r="GC569" s="90"/>
      <c r="GD569" s="304"/>
      <c r="GE569" s="305"/>
      <c r="GF569" s="90"/>
    </row>
    <row r="570" spans="175:188">
      <c r="FS570" s="90"/>
      <c r="FT570" s="90"/>
      <c r="FU570" s="90"/>
      <c r="FV570" s="84"/>
      <c r="FW570" s="84"/>
      <c r="FX570" s="84"/>
      <c r="FY570" s="90"/>
      <c r="FZ570" s="84"/>
      <c r="GA570" s="90"/>
      <c r="GB570" s="90"/>
      <c r="GC570" s="90"/>
      <c r="GD570" s="304"/>
      <c r="GE570" s="305"/>
      <c r="GF570" s="90"/>
    </row>
    <row r="571" spans="175:188">
      <c r="FS571" s="90"/>
      <c r="FT571" s="90"/>
      <c r="FU571" s="90"/>
      <c r="FV571" s="84"/>
      <c r="FW571" s="84"/>
      <c r="FX571" s="84"/>
      <c r="FY571" s="90"/>
      <c r="FZ571" s="84"/>
      <c r="GA571" s="90"/>
      <c r="GB571" s="90"/>
      <c r="GC571" s="90"/>
      <c r="GD571" s="304"/>
      <c r="GE571" s="305"/>
      <c r="GF571" s="90"/>
    </row>
    <row r="572" spans="175:188">
      <c r="FS572" s="90"/>
      <c r="FT572" s="90"/>
      <c r="FU572" s="90"/>
      <c r="FV572" s="84"/>
      <c r="FW572" s="84"/>
      <c r="FX572" s="84"/>
      <c r="FY572" s="90"/>
      <c r="FZ572" s="84"/>
      <c r="GA572" s="90"/>
      <c r="GB572" s="90"/>
      <c r="GC572" s="90"/>
      <c r="GD572" s="304"/>
      <c r="GE572" s="305"/>
      <c r="GF572" s="90"/>
    </row>
    <row r="573" spans="175:188">
      <c r="FS573" s="90"/>
      <c r="FT573" s="90"/>
      <c r="FU573" s="90"/>
      <c r="FV573" s="84"/>
      <c r="FW573" s="84"/>
      <c r="FX573" s="84"/>
      <c r="FY573" s="90"/>
      <c r="FZ573" s="84"/>
      <c r="GA573" s="90"/>
      <c r="GB573" s="90"/>
      <c r="GC573" s="90"/>
      <c r="GD573" s="304"/>
      <c r="GE573" s="305"/>
      <c r="GF573" s="90"/>
    </row>
    <row r="574" spans="175:188">
      <c r="FS574" s="90"/>
      <c r="FT574" s="90"/>
      <c r="FU574" s="90"/>
      <c r="FV574" s="84"/>
      <c r="FW574" s="84"/>
      <c r="FX574" s="84"/>
      <c r="FY574" s="90"/>
      <c r="FZ574" s="84"/>
      <c r="GA574" s="90"/>
      <c r="GB574" s="90"/>
      <c r="GC574" s="90"/>
      <c r="GD574" s="304"/>
      <c r="GE574" s="305"/>
      <c r="GF574" s="90"/>
    </row>
    <row r="575" spans="175:188">
      <c r="FS575" s="90"/>
      <c r="FT575" s="90"/>
      <c r="FU575" s="90"/>
      <c r="FV575" s="84"/>
      <c r="FW575" s="84"/>
      <c r="FX575" s="84"/>
      <c r="FY575" s="90"/>
      <c r="FZ575" s="84"/>
      <c r="GA575" s="90"/>
      <c r="GB575" s="90"/>
      <c r="GC575" s="90"/>
      <c r="GD575" s="304"/>
      <c r="GE575" s="305"/>
      <c r="GF575" s="90"/>
    </row>
    <row r="576" spans="175:188">
      <c r="FS576" s="90"/>
      <c r="FT576" s="90"/>
      <c r="FU576" s="90"/>
      <c r="FV576" s="84"/>
      <c r="FW576" s="84"/>
      <c r="FX576" s="84"/>
      <c r="FY576" s="90"/>
      <c r="FZ576" s="84"/>
      <c r="GA576" s="90"/>
      <c r="GB576" s="90"/>
      <c r="GC576" s="90"/>
      <c r="GD576" s="304"/>
      <c r="GE576" s="305"/>
      <c r="GF576" s="90"/>
    </row>
    <row r="577" spans="175:188">
      <c r="FS577" s="90"/>
      <c r="FT577" s="90"/>
      <c r="FU577" s="90"/>
      <c r="FV577" s="84"/>
      <c r="FW577" s="84"/>
      <c r="FX577" s="84"/>
      <c r="FY577" s="90"/>
      <c r="FZ577" s="84"/>
      <c r="GA577" s="90"/>
      <c r="GB577" s="90"/>
      <c r="GC577" s="90"/>
      <c r="GD577" s="304"/>
      <c r="GE577" s="305"/>
      <c r="GF577" s="90"/>
    </row>
    <row r="578" spans="175:188">
      <c r="FS578" s="90"/>
      <c r="FT578" s="90"/>
      <c r="FU578" s="90"/>
      <c r="FV578" s="84"/>
      <c r="FW578" s="84"/>
      <c r="FX578" s="84"/>
      <c r="FY578" s="90"/>
      <c r="FZ578" s="84"/>
      <c r="GA578" s="90"/>
      <c r="GB578" s="90"/>
      <c r="GC578" s="90"/>
      <c r="GD578" s="304"/>
      <c r="GE578" s="305"/>
      <c r="GF578" s="90"/>
    </row>
    <row r="579" spans="175:188">
      <c r="FS579" s="90"/>
      <c r="FT579" s="90"/>
      <c r="FU579" s="90"/>
      <c r="FV579" s="84"/>
      <c r="FW579" s="84"/>
      <c r="FX579" s="84"/>
      <c r="FY579" s="90"/>
      <c r="FZ579" s="84"/>
      <c r="GA579" s="90"/>
      <c r="GB579" s="90"/>
      <c r="GC579" s="90"/>
      <c r="GD579" s="304"/>
      <c r="GE579" s="305"/>
      <c r="GF579" s="90"/>
    </row>
    <row r="580" spans="175:188">
      <c r="FS580" s="90"/>
      <c r="FT580" s="90"/>
      <c r="FU580" s="90"/>
      <c r="FV580" s="84"/>
      <c r="FW580" s="84"/>
      <c r="FX580" s="84"/>
      <c r="FY580" s="90"/>
      <c r="FZ580" s="84"/>
      <c r="GA580" s="90"/>
      <c r="GB580" s="90"/>
      <c r="GC580" s="90"/>
      <c r="GD580" s="304"/>
      <c r="GE580" s="305"/>
      <c r="GF580" s="90"/>
    </row>
    <row r="581" spans="175:188">
      <c r="FS581" s="90"/>
      <c r="FT581" s="90"/>
      <c r="FU581" s="90"/>
      <c r="FV581" s="84"/>
      <c r="FW581" s="84"/>
      <c r="FX581" s="84"/>
      <c r="FY581" s="90"/>
      <c r="FZ581" s="84"/>
      <c r="GA581" s="90"/>
      <c r="GB581" s="90"/>
      <c r="GC581" s="90"/>
      <c r="GD581" s="304"/>
      <c r="GE581" s="305"/>
      <c r="GF581" s="90"/>
    </row>
    <row r="582" spans="175:188">
      <c r="FS582" s="90"/>
      <c r="FT582" s="90"/>
      <c r="FU582" s="90"/>
      <c r="FV582" s="84"/>
      <c r="FW582" s="84"/>
      <c r="FX582" s="84"/>
      <c r="FY582" s="90"/>
      <c r="FZ582" s="84"/>
      <c r="GA582" s="90"/>
      <c r="GB582" s="90"/>
      <c r="GC582" s="90"/>
      <c r="GD582" s="304"/>
      <c r="GE582" s="305"/>
      <c r="GF582" s="90"/>
    </row>
    <row r="583" spans="175:188">
      <c r="FS583" s="90"/>
      <c r="FT583" s="90"/>
      <c r="FU583" s="90"/>
      <c r="FV583" s="84"/>
      <c r="FW583" s="84"/>
      <c r="FX583" s="84"/>
      <c r="FY583" s="90"/>
      <c r="FZ583" s="84"/>
      <c r="GA583" s="90"/>
      <c r="GB583" s="90"/>
      <c r="GC583" s="90"/>
      <c r="GD583" s="304"/>
      <c r="GE583" s="305"/>
      <c r="GF583" s="90"/>
    </row>
    <row r="584" spans="175:188">
      <c r="FS584" s="90"/>
      <c r="FT584" s="90"/>
      <c r="FU584" s="90"/>
      <c r="FV584" s="84"/>
      <c r="FW584" s="84"/>
      <c r="FX584" s="84"/>
      <c r="FY584" s="90"/>
      <c r="FZ584" s="84"/>
      <c r="GA584" s="90"/>
      <c r="GB584" s="90"/>
      <c r="GC584" s="90"/>
      <c r="GD584" s="304"/>
      <c r="GE584" s="305"/>
      <c r="GF584" s="90"/>
    </row>
    <row r="585" spans="175:188">
      <c r="FS585" s="90"/>
      <c r="FT585" s="90"/>
      <c r="FU585" s="90"/>
      <c r="FV585" s="84"/>
      <c r="FW585" s="84"/>
      <c r="FX585" s="84"/>
      <c r="FY585" s="90"/>
      <c r="FZ585" s="84"/>
      <c r="GA585" s="90"/>
      <c r="GB585" s="90"/>
      <c r="GC585" s="90"/>
      <c r="GD585" s="304"/>
      <c r="GE585" s="305"/>
      <c r="GF585" s="90"/>
    </row>
    <row r="586" spans="175:188">
      <c r="FS586" s="90"/>
      <c r="FT586" s="90"/>
      <c r="FU586" s="90"/>
      <c r="FV586" s="84"/>
      <c r="FW586" s="84"/>
      <c r="FX586" s="84"/>
      <c r="FY586" s="90"/>
      <c r="FZ586" s="84"/>
      <c r="GA586" s="90"/>
      <c r="GB586" s="90"/>
      <c r="GC586" s="90"/>
      <c r="GD586" s="304"/>
      <c r="GE586" s="305"/>
      <c r="GF586" s="90"/>
    </row>
    <row r="587" spans="175:188">
      <c r="FS587" s="90"/>
      <c r="FT587" s="90"/>
      <c r="FU587" s="90"/>
      <c r="FV587" s="84"/>
      <c r="FW587" s="84"/>
      <c r="FX587" s="84"/>
      <c r="FY587" s="90"/>
      <c r="FZ587" s="84"/>
      <c r="GA587" s="90"/>
      <c r="GB587" s="90"/>
      <c r="GC587" s="90"/>
      <c r="GD587" s="304"/>
      <c r="GE587" s="305"/>
      <c r="GF587" s="90"/>
    </row>
    <row r="588" spans="175:188">
      <c r="FS588" s="90"/>
      <c r="FT588" s="90"/>
      <c r="FU588" s="90"/>
      <c r="FV588" s="84"/>
      <c r="FW588" s="84"/>
      <c r="FX588" s="84"/>
      <c r="FY588" s="90"/>
      <c r="FZ588" s="84"/>
      <c r="GA588" s="90"/>
      <c r="GB588" s="90"/>
      <c r="GC588" s="90"/>
      <c r="GD588" s="304"/>
      <c r="GE588" s="305"/>
      <c r="GF588" s="90"/>
    </row>
    <row r="589" spans="175:188">
      <c r="FS589" s="90"/>
      <c r="FT589" s="90"/>
      <c r="FU589" s="90"/>
      <c r="FV589" s="84"/>
      <c r="FW589" s="84"/>
      <c r="FX589" s="84"/>
      <c r="FY589" s="90"/>
      <c r="FZ589" s="84"/>
      <c r="GA589" s="90"/>
      <c r="GB589" s="90"/>
      <c r="GC589" s="90"/>
      <c r="GD589" s="304"/>
      <c r="GE589" s="305"/>
      <c r="GF589" s="90"/>
    </row>
    <row r="590" spans="175:188">
      <c r="FS590" s="90"/>
      <c r="FT590" s="90"/>
      <c r="FU590" s="90"/>
      <c r="FV590" s="84"/>
      <c r="FW590" s="84"/>
      <c r="FX590" s="84"/>
      <c r="FY590" s="90"/>
      <c r="FZ590" s="84"/>
      <c r="GA590" s="90"/>
      <c r="GB590" s="90"/>
      <c r="GC590" s="90"/>
      <c r="GD590" s="304"/>
      <c r="GE590" s="305"/>
      <c r="GF590" s="90"/>
    </row>
    <row r="591" spans="175:188">
      <c r="FS591" s="90"/>
      <c r="FT591" s="90"/>
      <c r="FU591" s="90"/>
      <c r="FV591" s="84"/>
      <c r="FW591" s="84"/>
      <c r="FX591" s="84"/>
      <c r="FY591" s="90"/>
      <c r="FZ591" s="84"/>
      <c r="GA591" s="90"/>
      <c r="GB591" s="90"/>
      <c r="GC591" s="90"/>
      <c r="GD591" s="304"/>
      <c r="GE591" s="305"/>
      <c r="GF591" s="90"/>
    </row>
    <row r="592" spans="175:188">
      <c r="FS592" s="90"/>
      <c r="FT592" s="90"/>
      <c r="FU592" s="90"/>
      <c r="FV592" s="84"/>
      <c r="FW592" s="84"/>
      <c r="FX592" s="84"/>
      <c r="FY592" s="90"/>
      <c r="FZ592" s="84"/>
      <c r="GA592" s="90"/>
      <c r="GB592" s="90"/>
      <c r="GC592" s="90"/>
      <c r="GD592" s="304"/>
      <c r="GE592" s="305"/>
      <c r="GF592" s="90"/>
    </row>
    <row r="593" spans="175:188">
      <c r="FS593" s="90"/>
      <c r="FT593" s="90"/>
      <c r="FU593" s="90"/>
      <c r="FV593" s="84"/>
      <c r="FW593" s="84"/>
      <c r="FX593" s="84"/>
      <c r="FY593" s="90"/>
      <c r="FZ593" s="84"/>
      <c r="GA593" s="90"/>
      <c r="GB593" s="90"/>
      <c r="GC593" s="90"/>
      <c r="GD593" s="304"/>
      <c r="GE593" s="305"/>
      <c r="GF593" s="90"/>
    </row>
    <row r="594" spans="175:188">
      <c r="FS594" s="90"/>
      <c r="FT594" s="90"/>
      <c r="FU594" s="90"/>
      <c r="FV594" s="84"/>
      <c r="FW594" s="84"/>
      <c r="FX594" s="84"/>
      <c r="FY594" s="90"/>
      <c r="FZ594" s="84"/>
      <c r="GA594" s="90"/>
      <c r="GB594" s="90"/>
      <c r="GC594" s="90"/>
      <c r="GD594" s="304"/>
      <c r="GE594" s="305"/>
      <c r="GF594" s="90"/>
    </row>
    <row r="595" spans="175:188">
      <c r="FS595" s="90"/>
      <c r="FT595" s="90"/>
      <c r="FU595" s="90"/>
      <c r="FV595" s="84"/>
      <c r="FW595" s="84"/>
      <c r="FX595" s="84"/>
      <c r="FY595" s="90"/>
      <c r="FZ595" s="84"/>
      <c r="GA595" s="90"/>
      <c r="GB595" s="90"/>
      <c r="GC595" s="90"/>
      <c r="GD595" s="304"/>
      <c r="GE595" s="305"/>
      <c r="GF595" s="90"/>
    </row>
    <row r="596" spans="175:188">
      <c r="FS596" s="90"/>
      <c r="FT596" s="90"/>
      <c r="FU596" s="90"/>
      <c r="FV596" s="84"/>
      <c r="FW596" s="84"/>
      <c r="FX596" s="84"/>
      <c r="FY596" s="90"/>
      <c r="FZ596" s="84"/>
      <c r="GA596" s="90"/>
      <c r="GB596" s="90"/>
      <c r="GC596" s="90"/>
      <c r="GD596" s="304"/>
      <c r="GE596" s="305"/>
      <c r="GF596" s="90"/>
    </row>
    <row r="597" spans="175:188">
      <c r="FS597" s="90"/>
      <c r="FT597" s="90"/>
      <c r="FU597" s="90"/>
      <c r="FV597" s="84"/>
      <c r="FW597" s="84"/>
      <c r="FX597" s="84"/>
      <c r="FY597" s="90"/>
      <c r="FZ597" s="84"/>
      <c r="GA597" s="90"/>
      <c r="GB597" s="90"/>
      <c r="GC597" s="90"/>
      <c r="GD597" s="304"/>
      <c r="GE597" s="305"/>
      <c r="GF597" s="90"/>
    </row>
    <row r="598" spans="175:188">
      <c r="FS598" s="90"/>
      <c r="FT598" s="90"/>
      <c r="FU598" s="90"/>
      <c r="FV598" s="84"/>
      <c r="FW598" s="84"/>
      <c r="FX598" s="84"/>
      <c r="FY598" s="90"/>
      <c r="FZ598" s="84"/>
      <c r="GA598" s="90"/>
      <c r="GB598" s="90"/>
      <c r="GC598" s="90"/>
      <c r="GD598" s="304"/>
      <c r="GE598" s="305"/>
      <c r="GF598" s="90"/>
    </row>
    <row r="599" spans="175:188">
      <c r="FS599" s="90"/>
      <c r="FT599" s="90"/>
      <c r="FU599" s="90"/>
      <c r="FV599" s="84"/>
      <c r="FW599" s="84"/>
      <c r="FX599" s="84"/>
      <c r="FY599" s="90"/>
      <c r="FZ599" s="84"/>
      <c r="GA599" s="90"/>
      <c r="GB599" s="90"/>
      <c r="GC599" s="90"/>
      <c r="GD599" s="304"/>
      <c r="GE599" s="305"/>
      <c r="GF599" s="90"/>
    </row>
    <row r="600" spans="175:188">
      <c r="FS600" s="90"/>
      <c r="FT600" s="90"/>
      <c r="FU600" s="90"/>
      <c r="FV600" s="84"/>
      <c r="FW600" s="84"/>
      <c r="FX600" s="84"/>
      <c r="FY600" s="90"/>
      <c r="FZ600" s="84"/>
      <c r="GA600" s="90"/>
      <c r="GB600" s="90"/>
      <c r="GC600" s="90"/>
      <c r="GD600" s="304"/>
      <c r="GE600" s="305"/>
      <c r="GF600" s="90"/>
    </row>
    <row r="601" spans="175:188">
      <c r="FS601" s="90"/>
      <c r="FT601" s="90"/>
      <c r="FU601" s="90"/>
      <c r="FV601" s="84"/>
      <c r="FW601" s="84"/>
      <c r="FX601" s="84"/>
      <c r="FY601" s="90"/>
      <c r="FZ601" s="84"/>
      <c r="GA601" s="90"/>
      <c r="GB601" s="90"/>
      <c r="GC601" s="90"/>
      <c r="GD601" s="304"/>
      <c r="GE601" s="305"/>
      <c r="GF601" s="90"/>
    </row>
    <row r="602" spans="175:188">
      <c r="FS602" s="90"/>
      <c r="FT602" s="90"/>
      <c r="FU602" s="90"/>
      <c r="FV602" s="84"/>
      <c r="FW602" s="84"/>
      <c r="FX602" s="84"/>
      <c r="FY602" s="90"/>
      <c r="FZ602" s="84"/>
      <c r="GA602" s="90"/>
      <c r="GB602" s="90"/>
      <c r="GC602" s="90"/>
      <c r="GD602" s="304"/>
      <c r="GE602" s="305"/>
      <c r="GF602" s="90"/>
    </row>
    <row r="603" spans="175:188">
      <c r="FS603" s="90"/>
      <c r="FT603" s="90"/>
      <c r="FU603" s="90"/>
      <c r="FV603" s="84"/>
      <c r="FW603" s="84"/>
      <c r="FX603" s="84"/>
      <c r="FY603" s="90"/>
      <c r="FZ603" s="84"/>
      <c r="GA603" s="90"/>
      <c r="GB603" s="90"/>
      <c r="GC603" s="90"/>
      <c r="GD603" s="304"/>
      <c r="GE603" s="305"/>
      <c r="GF603" s="90"/>
    </row>
    <row r="604" spans="175:188">
      <c r="FS604" s="90"/>
      <c r="FT604" s="90"/>
      <c r="FU604" s="90"/>
      <c r="FV604" s="84"/>
      <c r="FW604" s="84"/>
      <c r="FX604" s="84"/>
      <c r="FY604" s="90"/>
      <c r="FZ604" s="84"/>
      <c r="GA604" s="90"/>
      <c r="GB604" s="90"/>
      <c r="GC604" s="90"/>
      <c r="GD604" s="304"/>
      <c r="GE604" s="305"/>
      <c r="GF604" s="90"/>
    </row>
    <row r="605" spans="175:188">
      <c r="FS605" s="90"/>
      <c r="FT605" s="90"/>
      <c r="FU605" s="90"/>
      <c r="FV605" s="84"/>
      <c r="FW605" s="84"/>
      <c r="FX605" s="84"/>
      <c r="FY605" s="90"/>
      <c r="FZ605" s="84"/>
      <c r="GA605" s="90"/>
      <c r="GB605" s="90"/>
      <c r="GC605" s="90"/>
      <c r="GD605" s="304"/>
      <c r="GE605" s="305"/>
      <c r="GF605" s="90"/>
    </row>
    <row r="606" spans="175:188">
      <c r="FS606" s="90"/>
      <c r="FT606" s="90"/>
      <c r="FU606" s="90"/>
      <c r="FV606" s="84"/>
      <c r="FW606" s="84"/>
      <c r="FX606" s="84"/>
      <c r="FY606" s="90"/>
      <c r="FZ606" s="84"/>
      <c r="GA606" s="90"/>
      <c r="GB606" s="90"/>
      <c r="GC606" s="90"/>
      <c r="GD606" s="304"/>
      <c r="GE606" s="305"/>
      <c r="GF606" s="90"/>
    </row>
    <row r="607" spans="175:188">
      <c r="FS607" s="90"/>
      <c r="FT607" s="90"/>
      <c r="FU607" s="90"/>
      <c r="FV607" s="84"/>
      <c r="FW607" s="84"/>
      <c r="FX607" s="84"/>
      <c r="FY607" s="90"/>
      <c r="FZ607" s="84"/>
      <c r="GA607" s="90"/>
      <c r="GB607" s="90"/>
      <c r="GC607" s="90"/>
      <c r="GD607" s="304"/>
      <c r="GE607" s="305"/>
      <c r="GF607" s="90"/>
    </row>
    <row r="608" spans="175:188">
      <c r="FS608" s="90"/>
      <c r="FT608" s="90"/>
      <c r="FU608" s="90"/>
      <c r="FV608" s="84"/>
      <c r="FW608" s="84"/>
      <c r="FX608" s="84"/>
      <c r="FY608" s="90"/>
      <c r="FZ608" s="84"/>
      <c r="GA608" s="90"/>
      <c r="GB608" s="90"/>
      <c r="GC608" s="90"/>
      <c r="GD608" s="304"/>
      <c r="GE608" s="305"/>
      <c r="GF608" s="90"/>
    </row>
    <row r="609" spans="175:188">
      <c r="FS609" s="90"/>
      <c r="FT609" s="90"/>
      <c r="FU609" s="90"/>
      <c r="FV609" s="84"/>
      <c r="FW609" s="84"/>
      <c r="FX609" s="84"/>
      <c r="FY609" s="90"/>
      <c r="FZ609" s="84"/>
      <c r="GA609" s="90"/>
      <c r="GB609" s="90"/>
      <c r="GC609" s="90"/>
      <c r="GD609" s="304"/>
      <c r="GE609" s="305"/>
      <c r="GF609" s="90"/>
    </row>
    <row r="610" spans="175:188">
      <c r="FS610" s="90"/>
      <c r="FT610" s="90"/>
      <c r="FU610" s="90"/>
      <c r="FV610" s="84"/>
      <c r="FW610" s="84"/>
      <c r="FX610" s="84"/>
      <c r="FY610" s="90"/>
      <c r="FZ610" s="84"/>
      <c r="GA610" s="90"/>
      <c r="GB610" s="90"/>
      <c r="GC610" s="90"/>
      <c r="GD610" s="304"/>
      <c r="GE610" s="305"/>
      <c r="GF610" s="90"/>
    </row>
    <row r="611" spans="175:188">
      <c r="FS611" s="90"/>
      <c r="FT611" s="90"/>
      <c r="FU611" s="90"/>
      <c r="FV611" s="84"/>
      <c r="FW611" s="84"/>
      <c r="FX611" s="84"/>
      <c r="FY611" s="90"/>
      <c r="FZ611" s="84"/>
      <c r="GA611" s="90"/>
      <c r="GB611" s="90"/>
      <c r="GC611" s="90"/>
      <c r="GD611" s="304"/>
      <c r="GE611" s="305"/>
      <c r="GF611" s="90"/>
    </row>
    <row r="612" spans="175:188">
      <c r="FS612" s="90"/>
      <c r="FT612" s="90"/>
      <c r="FU612" s="90"/>
      <c r="FV612" s="84"/>
      <c r="FW612" s="84"/>
      <c r="FX612" s="84"/>
      <c r="FY612" s="90"/>
      <c r="FZ612" s="84"/>
      <c r="GA612" s="90"/>
      <c r="GB612" s="90"/>
      <c r="GC612" s="90"/>
      <c r="GD612" s="304"/>
      <c r="GE612" s="305"/>
      <c r="GF612" s="90"/>
    </row>
    <row r="613" spans="175:188">
      <c r="FS613" s="90"/>
      <c r="FT613" s="90"/>
      <c r="FU613" s="90"/>
      <c r="FV613" s="84"/>
      <c r="FW613" s="84"/>
      <c r="FX613" s="84"/>
      <c r="FY613" s="90"/>
      <c r="FZ613" s="84"/>
      <c r="GA613" s="90"/>
      <c r="GB613" s="90"/>
      <c r="GC613" s="90"/>
      <c r="GD613" s="304"/>
      <c r="GE613" s="305"/>
      <c r="GF613" s="90"/>
    </row>
    <row r="614" spans="175:188">
      <c r="FS614" s="90"/>
      <c r="FT614" s="90"/>
      <c r="FU614" s="90"/>
      <c r="FV614" s="84"/>
      <c r="FW614" s="84"/>
      <c r="FX614" s="84"/>
      <c r="FY614" s="90"/>
      <c r="FZ614" s="84"/>
      <c r="GA614" s="90"/>
      <c r="GB614" s="90"/>
      <c r="GC614" s="90"/>
      <c r="GD614" s="304"/>
      <c r="GE614" s="305"/>
      <c r="GF614" s="90"/>
    </row>
    <row r="615" spans="175:188">
      <c r="FS615" s="90"/>
      <c r="FT615" s="90"/>
      <c r="FU615" s="90"/>
      <c r="FV615" s="84"/>
      <c r="FW615" s="84"/>
      <c r="FX615" s="84"/>
      <c r="FY615" s="90"/>
      <c r="FZ615" s="84"/>
      <c r="GA615" s="90"/>
      <c r="GB615" s="90"/>
      <c r="GC615" s="90"/>
      <c r="GD615" s="304"/>
      <c r="GE615" s="305"/>
      <c r="GF615" s="90"/>
    </row>
    <row r="616" spans="175:188">
      <c r="FS616" s="90"/>
      <c r="FT616" s="90"/>
      <c r="FU616" s="90"/>
      <c r="FV616" s="84"/>
      <c r="FW616" s="84"/>
      <c r="FX616" s="84"/>
      <c r="FY616" s="90"/>
      <c r="FZ616" s="84"/>
      <c r="GA616" s="90"/>
      <c r="GB616" s="90"/>
      <c r="GC616" s="90"/>
      <c r="GD616" s="304"/>
      <c r="GE616" s="305"/>
      <c r="GF616" s="90"/>
    </row>
    <row r="617" spans="175:188">
      <c r="FS617" s="90"/>
      <c r="FT617" s="90"/>
      <c r="FU617" s="90"/>
      <c r="FV617" s="84"/>
      <c r="FW617" s="84"/>
      <c r="FX617" s="84"/>
      <c r="FY617" s="90"/>
      <c r="FZ617" s="84"/>
      <c r="GA617" s="90"/>
      <c r="GB617" s="90"/>
      <c r="GC617" s="90"/>
      <c r="GD617" s="304"/>
      <c r="GE617" s="305"/>
      <c r="GF617" s="90"/>
    </row>
    <row r="618" spans="175:188">
      <c r="FS618" s="90"/>
      <c r="FT618" s="90"/>
      <c r="FU618" s="90"/>
      <c r="FV618" s="84"/>
      <c r="FW618" s="84"/>
      <c r="FX618" s="84"/>
      <c r="FY618" s="90"/>
      <c r="FZ618" s="84"/>
      <c r="GA618" s="90"/>
      <c r="GB618" s="90"/>
      <c r="GC618" s="90"/>
      <c r="GD618" s="304"/>
      <c r="GE618" s="305"/>
      <c r="GF618" s="90"/>
    </row>
    <row r="619" spans="175:188">
      <c r="FS619" s="90"/>
      <c r="FT619" s="90"/>
      <c r="FU619" s="90"/>
      <c r="FV619" s="84"/>
      <c r="FW619" s="84"/>
      <c r="FX619" s="84"/>
      <c r="FY619" s="90"/>
      <c r="FZ619" s="84"/>
      <c r="GA619" s="90"/>
      <c r="GB619" s="90"/>
      <c r="GC619" s="90"/>
      <c r="GD619" s="304"/>
      <c r="GE619" s="305"/>
      <c r="GF619" s="90"/>
    </row>
    <row r="620" spans="175:188">
      <c r="FS620" s="90"/>
      <c r="FT620" s="90"/>
      <c r="FU620" s="90"/>
      <c r="FV620" s="84"/>
      <c r="FW620" s="84"/>
      <c r="FX620" s="84"/>
      <c r="FY620" s="90"/>
      <c r="FZ620" s="84"/>
      <c r="GA620" s="90"/>
      <c r="GB620" s="90"/>
      <c r="GC620" s="90"/>
      <c r="GD620" s="304"/>
      <c r="GE620" s="305"/>
      <c r="GF620" s="90"/>
    </row>
    <row r="621" spans="175:188">
      <c r="FS621" s="90"/>
      <c r="FT621" s="90"/>
      <c r="FU621" s="90"/>
      <c r="FV621" s="84"/>
      <c r="FW621" s="84"/>
      <c r="FX621" s="84"/>
      <c r="FY621" s="90"/>
      <c r="FZ621" s="84"/>
      <c r="GA621" s="90"/>
      <c r="GB621" s="90"/>
      <c r="GC621" s="90"/>
      <c r="GD621" s="304"/>
      <c r="GE621" s="305"/>
      <c r="GF621" s="90"/>
    </row>
    <row r="622" spans="175:188">
      <c r="FS622" s="90"/>
      <c r="FT622" s="90"/>
      <c r="FU622" s="90"/>
      <c r="FV622" s="84"/>
      <c r="FW622" s="84"/>
      <c r="FX622" s="84"/>
      <c r="FY622" s="90"/>
      <c r="FZ622" s="84"/>
      <c r="GA622" s="90"/>
      <c r="GB622" s="90"/>
      <c r="GC622" s="90"/>
      <c r="GD622" s="304"/>
      <c r="GE622" s="305"/>
      <c r="GF622" s="90"/>
    </row>
    <row r="623" spans="175:188">
      <c r="FS623" s="90"/>
      <c r="FT623" s="90"/>
      <c r="FU623" s="90"/>
      <c r="FV623" s="84"/>
      <c r="FW623" s="84"/>
      <c r="FX623" s="84"/>
      <c r="FY623" s="90"/>
      <c r="FZ623" s="84"/>
      <c r="GA623" s="90"/>
      <c r="GB623" s="90"/>
      <c r="GC623" s="90"/>
      <c r="GD623" s="304"/>
      <c r="GE623" s="305"/>
      <c r="GF623" s="90"/>
    </row>
    <row r="624" spans="175:188">
      <c r="FS624" s="90"/>
      <c r="FT624" s="90"/>
      <c r="FU624" s="90"/>
      <c r="FV624" s="84"/>
      <c r="FW624" s="84"/>
      <c r="FX624" s="84"/>
      <c r="FY624" s="90"/>
      <c r="FZ624" s="84"/>
      <c r="GA624" s="90"/>
      <c r="GB624" s="90"/>
      <c r="GC624" s="90"/>
      <c r="GD624" s="304"/>
      <c r="GE624" s="305"/>
      <c r="GF624" s="90"/>
    </row>
    <row r="625" spans="175:188">
      <c r="FS625" s="90"/>
      <c r="FT625" s="90"/>
      <c r="FU625" s="90"/>
      <c r="FV625" s="84"/>
      <c r="FW625" s="84"/>
      <c r="FX625" s="84"/>
      <c r="FY625" s="90"/>
      <c r="FZ625" s="84"/>
      <c r="GA625" s="90"/>
      <c r="GB625" s="90"/>
      <c r="GC625" s="90"/>
      <c r="GD625" s="304"/>
      <c r="GE625" s="305"/>
      <c r="GF625" s="90"/>
    </row>
    <row r="626" spans="175:188">
      <c r="FS626" s="90"/>
      <c r="FT626" s="90"/>
      <c r="FU626" s="90"/>
      <c r="FV626" s="84"/>
      <c r="FW626" s="84"/>
      <c r="FX626" s="84"/>
      <c r="FY626" s="90"/>
      <c r="FZ626" s="84"/>
      <c r="GA626" s="90"/>
      <c r="GB626" s="90"/>
      <c r="GC626" s="90"/>
      <c r="GD626" s="304"/>
      <c r="GE626" s="305"/>
      <c r="GF626" s="90"/>
    </row>
    <row r="627" spans="175:188">
      <c r="FS627" s="90"/>
      <c r="FT627" s="90"/>
      <c r="FU627" s="90"/>
      <c r="FV627" s="84"/>
      <c r="FW627" s="84"/>
      <c r="FX627" s="84"/>
      <c r="FY627" s="90"/>
      <c r="FZ627" s="84"/>
      <c r="GA627" s="90"/>
      <c r="GB627" s="90"/>
      <c r="GC627" s="90"/>
      <c r="GD627" s="304"/>
      <c r="GE627" s="305"/>
      <c r="GF627" s="90"/>
    </row>
    <row r="628" spans="175:188">
      <c r="FS628" s="90"/>
      <c r="FT628" s="90"/>
      <c r="FU628" s="90"/>
      <c r="FV628" s="84"/>
      <c r="FW628" s="84"/>
      <c r="FX628" s="84"/>
      <c r="FY628" s="90"/>
      <c r="FZ628" s="84"/>
      <c r="GA628" s="90"/>
      <c r="GB628" s="90"/>
      <c r="GC628" s="90"/>
      <c r="GD628" s="304"/>
      <c r="GE628" s="305"/>
      <c r="GF628" s="90"/>
    </row>
    <row r="629" spans="175:188">
      <c r="FS629" s="90"/>
      <c r="FT629" s="90"/>
      <c r="FU629" s="90"/>
      <c r="FV629" s="84"/>
      <c r="FW629" s="84"/>
      <c r="FX629" s="84"/>
      <c r="FY629" s="90"/>
      <c r="FZ629" s="84"/>
      <c r="GA629" s="90"/>
      <c r="GB629" s="90"/>
      <c r="GC629" s="90"/>
      <c r="GD629" s="304"/>
      <c r="GE629" s="305"/>
      <c r="GF629" s="90"/>
    </row>
    <row r="630" spans="175:188">
      <c r="FS630" s="90"/>
      <c r="FT630" s="90"/>
      <c r="FU630" s="90"/>
      <c r="FV630" s="84"/>
      <c r="FW630" s="84"/>
      <c r="FX630" s="84"/>
      <c r="FY630" s="90"/>
      <c r="FZ630" s="84"/>
      <c r="GA630" s="90"/>
      <c r="GB630" s="90"/>
      <c r="GC630" s="90"/>
      <c r="GD630" s="304"/>
      <c r="GE630" s="305"/>
      <c r="GF630" s="90"/>
    </row>
    <row r="631" spans="175:188">
      <c r="FS631" s="90"/>
      <c r="FT631" s="90"/>
      <c r="FU631" s="90"/>
      <c r="FV631" s="84"/>
      <c r="FW631" s="84"/>
      <c r="FX631" s="84"/>
      <c r="FY631" s="90"/>
      <c r="FZ631" s="84"/>
      <c r="GA631" s="90"/>
      <c r="GB631" s="90"/>
      <c r="GC631" s="90"/>
      <c r="GD631" s="304"/>
      <c r="GE631" s="305"/>
      <c r="GF631" s="90"/>
    </row>
    <row r="632" spans="175:188">
      <c r="FS632" s="90"/>
      <c r="FT632" s="90"/>
      <c r="FU632" s="90"/>
      <c r="FV632" s="84"/>
      <c r="FW632" s="84"/>
      <c r="FX632" s="84"/>
      <c r="FY632" s="90"/>
      <c r="FZ632" s="84"/>
      <c r="GA632" s="90"/>
      <c r="GB632" s="90"/>
      <c r="GC632" s="90"/>
      <c r="GD632" s="304"/>
      <c r="GE632" s="305"/>
      <c r="GF632" s="90"/>
    </row>
    <row r="633" spans="175:188">
      <c r="FS633" s="90"/>
      <c r="FT633" s="90"/>
      <c r="FU633" s="90"/>
      <c r="FV633" s="84"/>
      <c r="FW633" s="84"/>
      <c r="FX633" s="84"/>
      <c r="FY633" s="90"/>
      <c r="FZ633" s="84"/>
      <c r="GA633" s="90"/>
      <c r="GB633" s="90"/>
      <c r="GC633" s="90"/>
      <c r="GD633" s="304"/>
      <c r="GE633" s="305"/>
      <c r="GF633" s="90"/>
    </row>
    <row r="634" spans="175:188">
      <c r="FS634" s="90"/>
      <c r="FT634" s="90"/>
      <c r="FU634" s="90"/>
      <c r="FV634" s="84"/>
      <c r="FW634" s="84"/>
      <c r="FX634" s="84"/>
      <c r="FY634" s="90"/>
      <c r="FZ634" s="84"/>
      <c r="GA634" s="90"/>
      <c r="GB634" s="90"/>
      <c r="GC634" s="90"/>
      <c r="GD634" s="304"/>
      <c r="GE634" s="305"/>
      <c r="GF634" s="90"/>
    </row>
    <row r="635" spans="175:188">
      <c r="FS635" s="90"/>
      <c r="FT635" s="90"/>
      <c r="FU635" s="90"/>
      <c r="FV635" s="84"/>
      <c r="FW635" s="84"/>
      <c r="FX635" s="84"/>
      <c r="FY635" s="90"/>
      <c r="FZ635" s="84"/>
      <c r="GA635" s="90"/>
      <c r="GB635" s="90"/>
      <c r="GC635" s="90"/>
      <c r="GD635" s="304"/>
      <c r="GE635" s="305"/>
      <c r="GF635" s="90"/>
    </row>
    <row r="636" spans="175:188">
      <c r="FS636" s="90"/>
      <c r="FT636" s="90"/>
      <c r="FU636" s="90"/>
      <c r="FV636" s="84"/>
      <c r="FW636" s="84"/>
      <c r="FX636" s="84"/>
      <c r="FY636" s="90"/>
      <c r="FZ636" s="84"/>
      <c r="GA636" s="90"/>
      <c r="GB636" s="90"/>
      <c r="GC636" s="90"/>
      <c r="GD636" s="304"/>
      <c r="GE636" s="305"/>
      <c r="GF636" s="90"/>
    </row>
    <row r="637" spans="175:188">
      <c r="FS637" s="90"/>
      <c r="FT637" s="90"/>
      <c r="FU637" s="90"/>
      <c r="FV637" s="84"/>
      <c r="FW637" s="84"/>
      <c r="FX637" s="84"/>
      <c r="FY637" s="90"/>
      <c r="FZ637" s="84"/>
      <c r="GA637" s="90"/>
      <c r="GB637" s="90"/>
      <c r="GC637" s="90"/>
      <c r="GD637" s="304"/>
      <c r="GE637" s="305"/>
      <c r="GF637" s="90"/>
    </row>
    <row r="638" spans="175:188">
      <c r="FS638" s="90"/>
      <c r="FT638" s="90"/>
      <c r="FU638" s="90"/>
      <c r="FV638" s="84"/>
      <c r="FW638" s="84"/>
      <c r="FX638" s="84"/>
      <c r="FY638" s="90"/>
      <c r="FZ638" s="84"/>
      <c r="GA638" s="90"/>
      <c r="GB638" s="90"/>
      <c r="GC638" s="90"/>
      <c r="GD638" s="304"/>
      <c r="GE638" s="305"/>
      <c r="GF638" s="90"/>
    </row>
    <row r="639" spans="175:188">
      <c r="FS639" s="90"/>
      <c r="FT639" s="90"/>
      <c r="FU639" s="90"/>
      <c r="FV639" s="84"/>
      <c r="FW639" s="84"/>
      <c r="FX639" s="84"/>
      <c r="FY639" s="90"/>
      <c r="FZ639" s="84"/>
      <c r="GA639" s="90"/>
      <c r="GB639" s="90"/>
      <c r="GC639" s="90"/>
      <c r="GD639" s="304"/>
      <c r="GE639" s="305"/>
      <c r="GF639" s="90"/>
    </row>
    <row r="640" spans="175:188">
      <c r="FS640" s="90"/>
      <c r="FT640" s="90"/>
      <c r="FU640" s="90"/>
      <c r="FV640" s="84"/>
      <c r="FW640" s="84"/>
      <c r="FX640" s="84"/>
      <c r="FY640" s="90"/>
      <c r="FZ640" s="84"/>
      <c r="GA640" s="90"/>
      <c r="GB640" s="90"/>
      <c r="GC640" s="90"/>
      <c r="GD640" s="304"/>
      <c r="GE640" s="305"/>
      <c r="GF640" s="90"/>
    </row>
    <row r="641" spans="175:188">
      <c r="FS641" s="90"/>
      <c r="FT641" s="90"/>
      <c r="FU641" s="90"/>
      <c r="FV641" s="84"/>
      <c r="FW641" s="84"/>
      <c r="FX641" s="84"/>
      <c r="FY641" s="90"/>
      <c r="FZ641" s="84"/>
      <c r="GA641" s="90"/>
      <c r="GB641" s="90"/>
      <c r="GC641" s="90"/>
      <c r="GD641" s="304"/>
      <c r="GE641" s="305"/>
      <c r="GF641" s="90"/>
    </row>
    <row r="642" spans="175:188">
      <c r="FS642" s="90"/>
      <c r="FT642" s="90"/>
      <c r="FU642" s="90"/>
      <c r="FV642" s="84"/>
      <c r="FW642" s="84"/>
      <c r="FX642" s="84"/>
      <c r="FY642" s="90"/>
      <c r="FZ642" s="84"/>
      <c r="GA642" s="90"/>
      <c r="GB642" s="90"/>
      <c r="GC642" s="90"/>
      <c r="GD642" s="304"/>
      <c r="GE642" s="305"/>
      <c r="GF642" s="90"/>
    </row>
    <row r="643" spans="175:188">
      <c r="FS643" s="90"/>
      <c r="FT643" s="90"/>
      <c r="FU643" s="90"/>
      <c r="FV643" s="84"/>
      <c r="FW643" s="84"/>
      <c r="FX643" s="84"/>
      <c r="FY643" s="90"/>
      <c r="FZ643" s="84"/>
      <c r="GA643" s="90"/>
      <c r="GB643" s="90"/>
      <c r="GC643" s="90"/>
      <c r="GD643" s="304"/>
      <c r="GE643" s="305"/>
      <c r="GF643" s="90"/>
    </row>
    <row r="644" spans="175:188">
      <c r="FS644" s="90"/>
      <c r="FT644" s="90"/>
      <c r="FU644" s="90"/>
      <c r="FV644" s="84"/>
      <c r="FW644" s="84"/>
      <c r="FX644" s="84"/>
      <c r="FY644" s="90"/>
      <c r="FZ644" s="84"/>
      <c r="GA644" s="90"/>
      <c r="GB644" s="90"/>
      <c r="GC644" s="90"/>
      <c r="GD644" s="304"/>
      <c r="GE644" s="305"/>
      <c r="GF644" s="90"/>
    </row>
    <row r="645" spans="175:188">
      <c r="FS645" s="90"/>
      <c r="FT645" s="90"/>
      <c r="FU645" s="90"/>
      <c r="FV645" s="84"/>
      <c r="FW645" s="84"/>
      <c r="FX645" s="84"/>
      <c r="FY645" s="90"/>
      <c r="FZ645" s="84"/>
      <c r="GA645" s="90"/>
      <c r="GB645" s="90"/>
      <c r="GC645" s="90"/>
      <c r="GD645" s="304"/>
      <c r="GE645" s="305"/>
      <c r="GF645" s="90"/>
    </row>
    <row r="646" spans="175:188">
      <c r="FS646" s="90"/>
      <c r="FT646" s="90"/>
      <c r="FU646" s="90"/>
      <c r="FV646" s="84"/>
      <c r="FW646" s="84"/>
      <c r="FX646" s="84"/>
      <c r="FY646" s="90"/>
      <c r="FZ646" s="84"/>
      <c r="GA646" s="90"/>
      <c r="GB646" s="90"/>
      <c r="GC646" s="90"/>
      <c r="GD646" s="304"/>
      <c r="GE646" s="305"/>
      <c r="GF646" s="90"/>
    </row>
    <row r="647" spans="175:188">
      <c r="FS647" s="90"/>
      <c r="FT647" s="90"/>
      <c r="FU647" s="90"/>
      <c r="FV647" s="84"/>
      <c r="FW647" s="84"/>
      <c r="FX647" s="84"/>
      <c r="FY647" s="90"/>
      <c r="FZ647" s="84"/>
      <c r="GA647" s="90"/>
      <c r="GB647" s="90"/>
      <c r="GC647" s="90"/>
      <c r="GD647" s="304"/>
      <c r="GE647" s="305"/>
      <c r="GF647" s="90"/>
    </row>
    <row r="648" spans="175:188">
      <c r="FS648" s="90"/>
      <c r="FT648" s="90"/>
      <c r="FU648" s="90"/>
      <c r="FV648" s="84"/>
      <c r="FW648" s="84"/>
      <c r="FX648" s="84"/>
      <c r="FY648" s="90"/>
      <c r="FZ648" s="84"/>
      <c r="GA648" s="90"/>
      <c r="GB648" s="90"/>
      <c r="GC648" s="90"/>
      <c r="GD648" s="304"/>
      <c r="GE648" s="305"/>
      <c r="GF648" s="90"/>
    </row>
    <row r="649" spans="175:188">
      <c r="FS649" s="90"/>
      <c r="FT649" s="90"/>
      <c r="FU649" s="90"/>
      <c r="FV649" s="84"/>
      <c r="FW649" s="84"/>
      <c r="FX649" s="84"/>
      <c r="FY649" s="90"/>
      <c r="FZ649" s="84"/>
      <c r="GA649" s="90"/>
      <c r="GB649" s="90"/>
      <c r="GC649" s="90"/>
      <c r="GD649" s="304"/>
      <c r="GE649" s="305"/>
      <c r="GF649" s="90"/>
    </row>
    <row r="650" spans="175:188">
      <c r="FS650" s="90"/>
      <c r="FT650" s="90"/>
      <c r="FU650" s="90"/>
      <c r="FV650" s="84"/>
      <c r="FW650" s="84"/>
      <c r="FX650" s="84"/>
      <c r="FY650" s="90"/>
      <c r="FZ650" s="84"/>
      <c r="GA650" s="90"/>
      <c r="GB650" s="90"/>
      <c r="GC650" s="90"/>
      <c r="GD650" s="304"/>
      <c r="GE650" s="305"/>
      <c r="GF650" s="90"/>
    </row>
    <row r="651" spans="175:188">
      <c r="FS651" s="90"/>
      <c r="FT651" s="90"/>
      <c r="FU651" s="90"/>
      <c r="FV651" s="84"/>
      <c r="FW651" s="84"/>
      <c r="FX651" s="84"/>
      <c r="FY651" s="90"/>
      <c r="FZ651" s="84"/>
      <c r="GA651" s="90"/>
      <c r="GB651" s="90"/>
      <c r="GC651" s="90"/>
      <c r="GD651" s="304"/>
      <c r="GE651" s="305"/>
      <c r="GF651" s="90"/>
    </row>
    <row r="652" spans="175:188">
      <c r="FS652" s="90"/>
      <c r="FT652" s="90"/>
      <c r="FU652" s="90"/>
      <c r="FV652" s="84"/>
      <c r="FW652" s="84"/>
      <c r="FX652" s="84"/>
      <c r="FY652" s="90"/>
      <c r="FZ652" s="84"/>
      <c r="GA652" s="90"/>
      <c r="GB652" s="90"/>
      <c r="GC652" s="90"/>
      <c r="GD652" s="304"/>
      <c r="GE652" s="305"/>
      <c r="GF652" s="90"/>
    </row>
    <row r="653" spans="175:188">
      <c r="FS653" s="90"/>
      <c r="FT653" s="90"/>
      <c r="FU653" s="90"/>
      <c r="FV653" s="84"/>
      <c r="FW653" s="84"/>
      <c r="FX653" s="84"/>
      <c r="FY653" s="90"/>
      <c r="FZ653" s="84"/>
      <c r="GA653" s="90"/>
      <c r="GB653" s="90"/>
      <c r="GC653" s="90"/>
      <c r="GD653" s="304"/>
      <c r="GE653" s="305"/>
      <c r="GF653" s="90"/>
    </row>
    <row r="654" spans="175:188">
      <c r="FS654" s="90"/>
      <c r="FT654" s="90"/>
      <c r="FU654" s="90"/>
      <c r="FV654" s="84"/>
      <c r="FW654" s="84"/>
      <c r="FX654" s="84"/>
      <c r="FY654" s="90"/>
      <c r="FZ654" s="84"/>
      <c r="GA654" s="90"/>
      <c r="GB654" s="90"/>
      <c r="GC654" s="90"/>
      <c r="GD654" s="304"/>
      <c r="GE654" s="305"/>
      <c r="GF654" s="90"/>
    </row>
    <row r="655" spans="175:188">
      <c r="FS655" s="90"/>
      <c r="FT655" s="90"/>
      <c r="FU655" s="90"/>
      <c r="FV655" s="84"/>
      <c r="FW655" s="84"/>
      <c r="FX655" s="84"/>
      <c r="FY655" s="90"/>
      <c r="FZ655" s="84"/>
      <c r="GA655" s="90"/>
      <c r="GB655" s="90"/>
      <c r="GC655" s="90"/>
      <c r="GD655" s="304"/>
      <c r="GE655" s="305"/>
      <c r="GF655" s="90"/>
    </row>
    <row r="656" spans="175:188">
      <c r="FS656" s="90"/>
      <c r="FT656" s="90"/>
      <c r="FU656" s="90"/>
      <c r="FV656" s="84"/>
      <c r="FW656" s="84"/>
      <c r="FX656" s="84"/>
      <c r="FY656" s="90"/>
      <c r="FZ656" s="84"/>
      <c r="GA656" s="90"/>
      <c r="GB656" s="90"/>
      <c r="GC656" s="90"/>
      <c r="GD656" s="304"/>
      <c r="GE656" s="305"/>
      <c r="GF656" s="90"/>
    </row>
    <row r="657" spans="175:188">
      <c r="FS657" s="90"/>
      <c r="FT657" s="90"/>
      <c r="FU657" s="90"/>
      <c r="FV657" s="84"/>
      <c r="FW657" s="84"/>
      <c r="FX657" s="84"/>
      <c r="FY657" s="90"/>
      <c r="FZ657" s="84"/>
      <c r="GA657" s="90"/>
      <c r="GB657" s="90"/>
      <c r="GC657" s="90"/>
      <c r="GD657" s="304"/>
      <c r="GE657" s="305"/>
      <c r="GF657" s="90"/>
    </row>
    <row r="658" spans="175:188">
      <c r="FS658" s="90"/>
      <c r="FT658" s="90"/>
      <c r="FU658" s="90"/>
      <c r="FV658" s="84"/>
      <c r="FW658" s="84"/>
      <c r="FX658" s="84"/>
      <c r="FY658" s="90"/>
      <c r="FZ658" s="84"/>
      <c r="GA658" s="90"/>
      <c r="GB658" s="90"/>
      <c r="GC658" s="90"/>
      <c r="GD658" s="304"/>
      <c r="GE658" s="305"/>
      <c r="GF658" s="90"/>
    </row>
    <row r="659" spans="175:188">
      <c r="FS659" s="90"/>
      <c r="FT659" s="90"/>
      <c r="FU659" s="90"/>
      <c r="FV659" s="84"/>
      <c r="FW659" s="84"/>
      <c r="FX659" s="84"/>
      <c r="FY659" s="90"/>
      <c r="FZ659" s="84"/>
      <c r="GA659" s="90"/>
      <c r="GB659" s="90"/>
      <c r="GC659" s="90"/>
      <c r="GD659" s="304"/>
      <c r="GE659" s="305"/>
      <c r="GF659" s="90"/>
    </row>
    <row r="660" spans="175:188">
      <c r="FS660" s="90"/>
      <c r="FT660" s="90"/>
      <c r="FU660" s="90"/>
      <c r="FV660" s="84"/>
      <c r="FW660" s="84"/>
      <c r="FX660" s="84"/>
      <c r="FY660" s="90"/>
      <c r="FZ660" s="84"/>
      <c r="GA660" s="90"/>
      <c r="GB660" s="90"/>
      <c r="GC660" s="90"/>
      <c r="GD660" s="304"/>
      <c r="GE660" s="305"/>
      <c r="GF660" s="90"/>
    </row>
    <row r="661" spans="175:188">
      <c r="FS661" s="90"/>
      <c r="FT661" s="90"/>
      <c r="FU661" s="90"/>
      <c r="FV661" s="84"/>
      <c r="FW661" s="84"/>
      <c r="FX661" s="84"/>
      <c r="FY661" s="90"/>
      <c r="FZ661" s="84"/>
      <c r="GA661" s="90"/>
      <c r="GB661" s="90"/>
      <c r="GC661" s="90"/>
      <c r="GD661" s="304"/>
      <c r="GE661" s="305"/>
      <c r="GF661" s="90"/>
    </row>
    <row r="662" spans="175:188">
      <c r="FS662" s="90"/>
      <c r="FT662" s="90"/>
      <c r="FU662" s="90"/>
      <c r="FV662" s="84"/>
      <c r="FW662" s="84"/>
      <c r="FX662" s="84"/>
      <c r="FY662" s="90"/>
      <c r="FZ662" s="84"/>
      <c r="GA662" s="90"/>
      <c r="GB662" s="90"/>
      <c r="GC662" s="90"/>
      <c r="GD662" s="304"/>
      <c r="GE662" s="305"/>
      <c r="GF662" s="90"/>
    </row>
    <row r="663" spans="175:188">
      <c r="FS663" s="90"/>
      <c r="FT663" s="90"/>
      <c r="FU663" s="90"/>
      <c r="FV663" s="84"/>
      <c r="FW663" s="84"/>
      <c r="FX663" s="84"/>
      <c r="FY663" s="90"/>
      <c r="FZ663" s="84"/>
      <c r="GA663" s="90"/>
      <c r="GB663" s="90"/>
      <c r="GC663" s="90"/>
      <c r="GD663" s="304"/>
      <c r="GE663" s="305"/>
      <c r="GF663" s="90"/>
    </row>
    <row r="664" spans="175:188">
      <c r="FS664" s="90"/>
      <c r="FT664" s="90"/>
      <c r="FU664" s="90"/>
      <c r="FV664" s="84"/>
      <c r="FW664" s="84"/>
      <c r="FX664" s="84"/>
      <c r="FY664" s="90"/>
      <c r="FZ664" s="84"/>
      <c r="GA664" s="90"/>
      <c r="GB664" s="90"/>
      <c r="GC664" s="90"/>
      <c r="GD664" s="304"/>
      <c r="GE664" s="305"/>
      <c r="GF664" s="90"/>
    </row>
    <row r="665" spans="175:188">
      <c r="FS665" s="90"/>
      <c r="FT665" s="90"/>
      <c r="FU665" s="90"/>
      <c r="FV665" s="84"/>
      <c r="FW665" s="84"/>
      <c r="FX665" s="84"/>
      <c r="FY665" s="90"/>
      <c r="FZ665" s="84"/>
      <c r="GA665" s="90"/>
      <c r="GB665" s="90"/>
      <c r="GC665" s="90"/>
      <c r="GD665" s="304"/>
      <c r="GE665" s="305"/>
      <c r="GF665" s="90"/>
    </row>
    <row r="666" spans="175:188">
      <c r="FS666" s="90"/>
      <c r="FT666" s="90"/>
      <c r="FU666" s="90"/>
      <c r="FV666" s="84"/>
      <c r="FW666" s="84"/>
      <c r="FX666" s="84"/>
      <c r="FY666" s="90"/>
      <c r="FZ666" s="84"/>
      <c r="GA666" s="90"/>
      <c r="GB666" s="90"/>
      <c r="GC666" s="90"/>
      <c r="GD666" s="304"/>
      <c r="GE666" s="305"/>
      <c r="GF666" s="90"/>
    </row>
    <row r="667" spans="175:188">
      <c r="FS667" s="90"/>
      <c r="FT667" s="90"/>
      <c r="FU667" s="90"/>
      <c r="FV667" s="84"/>
      <c r="FW667" s="84"/>
      <c r="FX667" s="84"/>
      <c r="FY667" s="90"/>
      <c r="FZ667" s="84"/>
      <c r="GA667" s="90"/>
      <c r="GB667" s="90"/>
      <c r="GC667" s="90"/>
      <c r="GD667" s="304"/>
      <c r="GE667" s="305"/>
      <c r="GF667" s="90"/>
    </row>
    <row r="668" spans="175:188">
      <c r="FS668" s="90"/>
      <c r="FT668" s="90"/>
      <c r="FU668" s="90"/>
      <c r="FV668" s="84"/>
      <c r="FW668" s="84"/>
      <c r="FX668" s="84"/>
      <c r="FY668" s="90"/>
      <c r="FZ668" s="84"/>
      <c r="GA668" s="90"/>
      <c r="GB668" s="90"/>
      <c r="GC668" s="90"/>
      <c r="GD668" s="304"/>
      <c r="GE668" s="305"/>
      <c r="GF668" s="90"/>
    </row>
    <row r="669" spans="175:188">
      <c r="FS669" s="90"/>
      <c r="FT669" s="90"/>
      <c r="FU669" s="90"/>
      <c r="FV669" s="84"/>
      <c r="FW669" s="84"/>
      <c r="FX669" s="84"/>
      <c r="FY669" s="90"/>
      <c r="FZ669" s="84"/>
      <c r="GA669" s="90"/>
      <c r="GB669" s="90"/>
      <c r="GC669" s="90"/>
      <c r="GD669" s="304"/>
      <c r="GE669" s="305"/>
      <c r="GF669" s="90"/>
    </row>
    <row r="670" spans="175:188">
      <c r="FS670" s="90"/>
      <c r="FT670" s="90"/>
      <c r="FU670" s="90"/>
      <c r="FV670" s="84"/>
      <c r="FW670" s="84"/>
      <c r="FX670" s="84"/>
      <c r="FY670" s="90"/>
      <c r="FZ670" s="84"/>
      <c r="GA670" s="90"/>
      <c r="GB670" s="90"/>
      <c r="GC670" s="90"/>
      <c r="GD670" s="304"/>
      <c r="GE670" s="305"/>
      <c r="GF670" s="90"/>
    </row>
    <row r="671" spans="175:188">
      <c r="FS671" s="90"/>
      <c r="FT671" s="90"/>
      <c r="FU671" s="90"/>
      <c r="FV671" s="84"/>
      <c r="FW671" s="84"/>
      <c r="FX671" s="84"/>
      <c r="FY671" s="90"/>
      <c r="FZ671" s="84"/>
      <c r="GA671" s="90"/>
      <c r="GB671" s="90"/>
      <c r="GC671" s="90"/>
      <c r="GD671" s="304"/>
      <c r="GE671" s="305"/>
      <c r="GF671" s="90"/>
    </row>
    <row r="672" spans="175:188">
      <c r="FS672" s="90"/>
      <c r="FT672" s="90"/>
      <c r="FU672" s="90"/>
      <c r="FV672" s="84"/>
      <c r="FW672" s="84"/>
      <c r="FX672" s="84"/>
      <c r="FY672" s="90"/>
      <c r="FZ672" s="84"/>
      <c r="GA672" s="90"/>
      <c r="GB672" s="90"/>
      <c r="GC672" s="90"/>
      <c r="GD672" s="304"/>
      <c r="GE672" s="305"/>
      <c r="GF672" s="90"/>
    </row>
    <row r="673" spans="175:188">
      <c r="FS673" s="90"/>
      <c r="FT673" s="90"/>
      <c r="FU673" s="90"/>
      <c r="FV673" s="84"/>
      <c r="FW673" s="84"/>
      <c r="FX673" s="84"/>
      <c r="FY673" s="90"/>
      <c r="FZ673" s="84"/>
      <c r="GA673" s="90"/>
      <c r="GB673" s="90"/>
      <c r="GC673" s="90"/>
      <c r="GD673" s="304"/>
      <c r="GE673" s="305"/>
      <c r="GF673" s="90"/>
    </row>
    <row r="674" spans="175:188">
      <c r="FS674" s="90"/>
      <c r="FT674" s="90"/>
      <c r="FU674" s="90"/>
      <c r="FV674" s="84"/>
      <c r="FW674" s="84"/>
      <c r="FX674" s="84"/>
      <c r="FY674" s="90"/>
      <c r="FZ674" s="84"/>
      <c r="GA674" s="90"/>
      <c r="GB674" s="90"/>
      <c r="GC674" s="90"/>
      <c r="GD674" s="304"/>
      <c r="GE674" s="305"/>
      <c r="GF674" s="90"/>
    </row>
    <row r="675" spans="175:188">
      <c r="FS675" s="90"/>
      <c r="FT675" s="90"/>
      <c r="FU675" s="90"/>
      <c r="FV675" s="84"/>
      <c r="FW675" s="84"/>
      <c r="FX675" s="84"/>
      <c r="FY675" s="90"/>
      <c r="FZ675" s="84"/>
      <c r="GA675" s="90"/>
      <c r="GB675" s="90"/>
      <c r="GC675" s="90"/>
      <c r="GD675" s="304"/>
      <c r="GE675" s="305"/>
      <c r="GF675" s="90"/>
    </row>
    <row r="676" spans="175:188">
      <c r="FS676" s="90"/>
      <c r="FT676" s="90"/>
      <c r="FU676" s="90"/>
      <c r="FV676" s="84"/>
      <c r="FW676" s="84"/>
      <c r="FX676" s="84"/>
      <c r="FY676" s="90"/>
      <c r="FZ676" s="84"/>
      <c r="GA676" s="90"/>
      <c r="GB676" s="90"/>
      <c r="GC676" s="90"/>
      <c r="GD676" s="304"/>
      <c r="GE676" s="305"/>
      <c r="GF676" s="90"/>
    </row>
    <row r="677" spans="175:188">
      <c r="FS677" s="90"/>
      <c r="FT677" s="90"/>
      <c r="FU677" s="90"/>
      <c r="FV677" s="84"/>
      <c r="FW677" s="84"/>
      <c r="FX677" s="84"/>
      <c r="FY677" s="90"/>
      <c r="FZ677" s="84"/>
      <c r="GA677" s="90"/>
      <c r="GB677" s="90"/>
      <c r="GC677" s="90"/>
      <c r="GD677" s="304"/>
      <c r="GE677" s="305"/>
      <c r="GF677" s="90"/>
    </row>
    <row r="678" spans="175:188">
      <c r="FS678" s="90"/>
      <c r="FT678" s="90"/>
      <c r="FU678" s="90"/>
      <c r="FV678" s="84"/>
      <c r="FW678" s="84"/>
      <c r="FX678" s="84"/>
      <c r="FY678" s="90"/>
      <c r="FZ678" s="84"/>
      <c r="GA678" s="90"/>
      <c r="GB678" s="90"/>
      <c r="GC678" s="90"/>
      <c r="GD678" s="304"/>
      <c r="GE678" s="305"/>
      <c r="GF678" s="90"/>
    </row>
    <row r="679" spans="175:188">
      <c r="FS679" s="90"/>
      <c r="FT679" s="90"/>
      <c r="FU679" s="90"/>
      <c r="FV679" s="84"/>
      <c r="FW679" s="84"/>
      <c r="FX679" s="84"/>
      <c r="FY679" s="90"/>
      <c r="FZ679" s="84"/>
      <c r="GA679" s="90"/>
      <c r="GB679" s="90"/>
      <c r="GC679" s="90"/>
      <c r="GD679" s="304"/>
      <c r="GE679" s="305"/>
      <c r="GF679" s="90"/>
    </row>
    <row r="680" spans="175:188">
      <c r="FS680" s="90"/>
      <c r="FT680" s="90"/>
      <c r="FU680" s="90"/>
      <c r="FV680" s="84"/>
      <c r="FW680" s="84"/>
      <c r="FX680" s="84"/>
      <c r="FY680" s="90"/>
      <c r="FZ680" s="84"/>
      <c r="GA680" s="90"/>
      <c r="GB680" s="90"/>
      <c r="GC680" s="90"/>
      <c r="GD680" s="304"/>
      <c r="GE680" s="305"/>
      <c r="GF680" s="90"/>
    </row>
    <row r="681" spans="175:188">
      <c r="FS681" s="90"/>
      <c r="FT681" s="90"/>
      <c r="FU681" s="90"/>
      <c r="FV681" s="84"/>
      <c r="FW681" s="84"/>
      <c r="FX681" s="84"/>
      <c r="FY681" s="90"/>
      <c r="FZ681" s="84"/>
      <c r="GA681" s="90"/>
      <c r="GB681" s="90"/>
      <c r="GC681" s="90"/>
      <c r="GD681" s="304"/>
      <c r="GE681" s="305"/>
      <c r="GF681" s="90"/>
    </row>
    <row r="682" spans="175:188">
      <c r="FS682" s="90"/>
      <c r="FT682" s="90"/>
      <c r="FU682" s="90"/>
      <c r="FV682" s="84"/>
      <c r="FW682" s="84"/>
      <c r="FX682" s="84"/>
      <c r="FY682" s="90"/>
      <c r="FZ682" s="84"/>
      <c r="GA682" s="90"/>
      <c r="GB682" s="90"/>
      <c r="GC682" s="90"/>
      <c r="GD682" s="304"/>
      <c r="GE682" s="305"/>
      <c r="GF682" s="90"/>
    </row>
    <row r="683" spans="175:188">
      <c r="FS683" s="90"/>
      <c r="FT683" s="90"/>
      <c r="FU683" s="90"/>
      <c r="FV683" s="84"/>
      <c r="FW683" s="84"/>
      <c r="FX683" s="84"/>
      <c r="FY683" s="90"/>
      <c r="FZ683" s="84"/>
      <c r="GA683" s="90"/>
      <c r="GB683" s="90"/>
      <c r="GC683" s="90"/>
      <c r="GD683" s="304"/>
      <c r="GE683" s="305"/>
      <c r="GF683" s="90"/>
    </row>
    <row r="684" spans="175:188">
      <c r="FS684" s="90"/>
      <c r="FT684" s="90"/>
      <c r="FU684" s="90"/>
      <c r="FV684" s="84"/>
      <c r="FW684" s="84"/>
      <c r="FX684" s="84"/>
      <c r="FY684" s="90"/>
      <c r="FZ684" s="84"/>
      <c r="GA684" s="90"/>
      <c r="GB684" s="90"/>
      <c r="GC684" s="90"/>
      <c r="GD684" s="304"/>
      <c r="GE684" s="305"/>
      <c r="GF684" s="90"/>
    </row>
    <row r="685" spans="175:188">
      <c r="FS685" s="90"/>
      <c r="FT685" s="90"/>
      <c r="FU685" s="90"/>
      <c r="FV685" s="84"/>
      <c r="FW685" s="84"/>
      <c r="FX685" s="84"/>
      <c r="FY685" s="90"/>
      <c r="FZ685" s="84"/>
      <c r="GA685" s="90"/>
      <c r="GB685" s="90"/>
      <c r="GC685" s="90"/>
      <c r="GD685" s="304"/>
      <c r="GE685" s="305"/>
      <c r="GF685" s="90"/>
    </row>
    <row r="686" spans="175:188">
      <c r="FS686" s="90"/>
      <c r="FT686" s="90"/>
      <c r="FU686" s="90"/>
      <c r="FV686" s="84"/>
      <c r="FW686" s="84"/>
      <c r="FX686" s="84"/>
      <c r="FY686" s="90"/>
      <c r="FZ686" s="84"/>
      <c r="GA686" s="90"/>
      <c r="GB686" s="90"/>
      <c r="GC686" s="90"/>
      <c r="GD686" s="304"/>
      <c r="GE686" s="305"/>
      <c r="GF686" s="90"/>
    </row>
    <row r="687" spans="175:188">
      <c r="FS687" s="90"/>
      <c r="FT687" s="90"/>
      <c r="FU687" s="90"/>
      <c r="FV687" s="84"/>
      <c r="FW687" s="84"/>
      <c r="FX687" s="84"/>
      <c r="FY687" s="90"/>
      <c r="FZ687" s="84"/>
      <c r="GA687" s="90"/>
      <c r="GB687" s="90"/>
      <c r="GC687" s="90"/>
      <c r="GD687" s="304"/>
      <c r="GE687" s="305"/>
      <c r="GF687" s="90"/>
    </row>
    <row r="688" spans="175:188">
      <c r="FS688" s="90"/>
      <c r="FT688" s="90"/>
      <c r="FU688" s="90"/>
      <c r="FV688" s="84"/>
      <c r="FW688" s="84"/>
      <c r="FX688" s="84"/>
      <c r="FY688" s="90"/>
      <c r="FZ688" s="84"/>
      <c r="GA688" s="90"/>
      <c r="GB688" s="90"/>
      <c r="GC688" s="90"/>
      <c r="GD688" s="304"/>
      <c r="GE688" s="305"/>
      <c r="GF688" s="90"/>
    </row>
    <row r="689" spans="175:188">
      <c r="FS689" s="90"/>
      <c r="FT689" s="90"/>
      <c r="FU689" s="90"/>
      <c r="FV689" s="84"/>
      <c r="FW689" s="84"/>
      <c r="FX689" s="84"/>
      <c r="FY689" s="90"/>
      <c r="FZ689" s="84"/>
      <c r="GA689" s="90"/>
      <c r="GB689" s="90"/>
      <c r="GC689" s="90"/>
      <c r="GD689" s="304"/>
      <c r="GE689" s="305"/>
      <c r="GF689" s="90"/>
    </row>
    <row r="690" spans="175:188">
      <c r="FS690" s="90"/>
      <c r="FT690" s="90"/>
      <c r="FU690" s="90"/>
      <c r="FV690" s="84"/>
      <c r="FW690" s="84"/>
      <c r="FX690" s="84"/>
      <c r="FY690" s="90"/>
      <c r="FZ690" s="84"/>
      <c r="GA690" s="90"/>
      <c r="GB690" s="90"/>
      <c r="GC690" s="90"/>
      <c r="GD690" s="304"/>
      <c r="GE690" s="305"/>
      <c r="GF690" s="90"/>
    </row>
    <row r="691" spans="175:188">
      <c r="FS691" s="90"/>
      <c r="FT691" s="90"/>
      <c r="FU691" s="90"/>
      <c r="FV691" s="84"/>
      <c r="FW691" s="84"/>
      <c r="FX691" s="84"/>
      <c r="FY691" s="90"/>
      <c r="FZ691" s="84"/>
      <c r="GA691" s="90"/>
      <c r="GB691" s="90"/>
      <c r="GC691" s="90"/>
      <c r="GD691" s="304"/>
      <c r="GE691" s="305"/>
      <c r="GF691" s="90"/>
    </row>
    <row r="692" spans="175:188">
      <c r="FS692" s="90"/>
      <c r="FT692" s="90"/>
      <c r="FU692" s="90"/>
      <c r="FV692" s="84"/>
      <c r="FW692" s="84"/>
      <c r="FX692" s="84"/>
      <c r="FY692" s="90"/>
      <c r="FZ692" s="84"/>
      <c r="GA692" s="90"/>
      <c r="GB692" s="90"/>
      <c r="GC692" s="90"/>
      <c r="GD692" s="304"/>
      <c r="GE692" s="305"/>
      <c r="GF692" s="90"/>
    </row>
    <row r="693" spans="175:188">
      <c r="FS693" s="90"/>
      <c r="FT693" s="90"/>
      <c r="FU693" s="90"/>
      <c r="FV693" s="84"/>
      <c r="FW693" s="84"/>
      <c r="FX693" s="84"/>
      <c r="FY693" s="90"/>
      <c r="FZ693" s="84"/>
      <c r="GA693" s="90"/>
      <c r="GB693" s="90"/>
      <c r="GC693" s="90"/>
      <c r="GD693" s="304"/>
      <c r="GE693" s="305"/>
      <c r="GF693" s="90"/>
    </row>
    <row r="694" spans="175:188">
      <c r="FS694" s="90"/>
      <c r="FT694" s="90"/>
      <c r="FU694" s="90"/>
      <c r="FV694" s="84"/>
      <c r="FW694" s="84"/>
      <c r="FX694" s="84"/>
      <c r="FY694" s="90"/>
      <c r="FZ694" s="84"/>
      <c r="GA694" s="90"/>
      <c r="GB694" s="90"/>
      <c r="GC694" s="90"/>
      <c r="GD694" s="304"/>
      <c r="GE694" s="305"/>
      <c r="GF694" s="90"/>
    </row>
    <row r="695" spans="175:188">
      <c r="FS695" s="90"/>
      <c r="FT695" s="90"/>
      <c r="FU695" s="90"/>
      <c r="FV695" s="84"/>
      <c r="FW695" s="84"/>
      <c r="FX695" s="84"/>
      <c r="FY695" s="90"/>
      <c r="FZ695" s="84"/>
      <c r="GA695" s="90"/>
      <c r="GB695" s="90"/>
      <c r="GC695" s="90"/>
      <c r="GD695" s="304"/>
      <c r="GE695" s="305"/>
      <c r="GF695" s="90"/>
    </row>
    <row r="696" spans="175:188">
      <c r="FS696" s="90"/>
      <c r="FT696" s="90"/>
      <c r="FU696" s="90"/>
      <c r="FV696" s="84"/>
      <c r="FW696" s="84"/>
      <c r="FX696" s="84"/>
      <c r="FY696" s="90"/>
      <c r="FZ696" s="84"/>
      <c r="GA696" s="90"/>
      <c r="GB696" s="90"/>
      <c r="GC696" s="90"/>
      <c r="GD696" s="304"/>
      <c r="GE696" s="305"/>
      <c r="GF696" s="90"/>
    </row>
    <row r="697" spans="175:188">
      <c r="FS697" s="90"/>
      <c r="FT697" s="90"/>
      <c r="FU697" s="90"/>
      <c r="FV697" s="84"/>
      <c r="FW697" s="84"/>
      <c r="FX697" s="84"/>
      <c r="FY697" s="90"/>
      <c r="FZ697" s="84"/>
      <c r="GA697" s="90"/>
      <c r="GB697" s="90"/>
      <c r="GC697" s="90"/>
      <c r="GD697" s="304"/>
      <c r="GE697" s="305"/>
      <c r="GF697" s="90"/>
    </row>
    <row r="698" spans="175:188">
      <c r="FS698" s="90"/>
      <c r="FT698" s="90"/>
      <c r="FU698" s="90"/>
      <c r="FV698" s="84"/>
      <c r="FW698" s="84"/>
      <c r="FX698" s="84"/>
      <c r="FY698" s="90"/>
      <c r="FZ698" s="84"/>
      <c r="GA698" s="90"/>
      <c r="GB698" s="90"/>
      <c r="GC698" s="90"/>
      <c r="GD698" s="304"/>
      <c r="GE698" s="305"/>
      <c r="GF698" s="90"/>
    </row>
    <row r="699" spans="175:188">
      <c r="FS699" s="90"/>
      <c r="FT699" s="90"/>
      <c r="FU699" s="90"/>
      <c r="FV699" s="84"/>
      <c r="FW699" s="84"/>
      <c r="FX699" s="84"/>
      <c r="FY699" s="90"/>
      <c r="FZ699" s="84"/>
      <c r="GA699" s="90"/>
      <c r="GB699" s="90"/>
      <c r="GC699" s="90"/>
      <c r="GD699" s="304"/>
      <c r="GE699" s="305"/>
      <c r="GF699" s="90"/>
    </row>
    <row r="700" spans="175:188">
      <c r="FS700" s="90"/>
      <c r="FT700" s="90"/>
      <c r="FU700" s="90"/>
      <c r="FV700" s="84"/>
      <c r="FW700" s="84"/>
      <c r="FX700" s="84"/>
      <c r="FY700" s="90"/>
      <c r="FZ700" s="84"/>
      <c r="GA700" s="90"/>
      <c r="GB700" s="90"/>
      <c r="GC700" s="90"/>
      <c r="GD700" s="304"/>
      <c r="GE700" s="305"/>
      <c r="GF700" s="90"/>
    </row>
    <row r="701" spans="175:188">
      <c r="FS701" s="90"/>
      <c r="FT701" s="90"/>
      <c r="FU701" s="90"/>
      <c r="FV701" s="84"/>
      <c r="FW701" s="84"/>
      <c r="FX701" s="84"/>
      <c r="FY701" s="90"/>
      <c r="FZ701" s="84"/>
      <c r="GA701" s="90"/>
      <c r="GB701" s="90"/>
      <c r="GC701" s="90"/>
      <c r="GD701" s="304"/>
      <c r="GE701" s="305"/>
      <c r="GF701" s="90"/>
    </row>
    <row r="702" spans="175:188">
      <c r="FS702" s="90"/>
      <c r="FT702" s="90"/>
      <c r="FU702" s="90"/>
      <c r="FV702" s="84"/>
      <c r="FW702" s="84"/>
      <c r="FX702" s="84"/>
      <c r="FY702" s="90"/>
      <c r="FZ702" s="84"/>
      <c r="GA702" s="90"/>
      <c r="GB702" s="90"/>
      <c r="GC702" s="90"/>
      <c r="GD702" s="304"/>
      <c r="GE702" s="305"/>
      <c r="GF702" s="90"/>
    </row>
    <row r="703" spans="175:188">
      <c r="FS703" s="90"/>
      <c r="FT703" s="90"/>
      <c r="FU703" s="90"/>
      <c r="FV703" s="84"/>
      <c r="FW703" s="84"/>
      <c r="FX703" s="84"/>
      <c r="FY703" s="90"/>
      <c r="FZ703" s="84"/>
      <c r="GA703" s="90"/>
      <c r="GB703" s="90"/>
      <c r="GC703" s="90"/>
      <c r="GD703" s="304"/>
      <c r="GE703" s="305"/>
      <c r="GF703" s="90"/>
    </row>
    <row r="704" spans="175:188">
      <c r="FS704" s="90"/>
      <c r="FT704" s="90"/>
      <c r="FU704" s="90"/>
      <c r="FV704" s="84"/>
      <c r="FW704" s="84"/>
      <c r="FX704" s="84"/>
      <c r="FY704" s="90"/>
      <c r="FZ704" s="84"/>
      <c r="GA704" s="90"/>
      <c r="GB704" s="90"/>
      <c r="GC704" s="90"/>
      <c r="GD704" s="304"/>
      <c r="GE704" s="305"/>
      <c r="GF704" s="90"/>
    </row>
    <row r="705" spans="175:188">
      <c r="FS705" s="90"/>
      <c r="FT705" s="90"/>
      <c r="FU705" s="90"/>
      <c r="FV705" s="84"/>
      <c r="FW705" s="84"/>
      <c r="FX705" s="84"/>
      <c r="FY705" s="90"/>
      <c r="FZ705" s="84"/>
      <c r="GA705" s="90"/>
      <c r="GB705" s="90"/>
      <c r="GC705" s="90"/>
      <c r="GD705" s="304"/>
      <c r="GE705" s="305"/>
      <c r="GF705" s="90"/>
    </row>
    <row r="706" spans="175:188">
      <c r="FS706" s="90"/>
      <c r="FT706" s="90"/>
      <c r="FU706" s="90"/>
      <c r="FV706" s="84"/>
      <c r="FW706" s="84"/>
      <c r="FX706" s="84"/>
      <c r="FY706" s="90"/>
      <c r="FZ706" s="84"/>
      <c r="GA706" s="90"/>
      <c r="GB706" s="90"/>
      <c r="GC706" s="90"/>
      <c r="GD706" s="304"/>
      <c r="GE706" s="305"/>
      <c r="GF706" s="90"/>
    </row>
    <row r="707" spans="175:188">
      <c r="FS707" s="90"/>
      <c r="FT707" s="90"/>
      <c r="FU707" s="90"/>
      <c r="FV707" s="84"/>
      <c r="FW707" s="84"/>
      <c r="FX707" s="84"/>
      <c r="FY707" s="90"/>
      <c r="FZ707" s="84"/>
      <c r="GA707" s="90"/>
      <c r="GB707" s="90"/>
      <c r="GC707" s="90"/>
      <c r="GD707" s="304"/>
      <c r="GE707" s="305"/>
      <c r="GF707" s="90"/>
    </row>
    <row r="708" spans="175:188">
      <c r="FS708" s="90"/>
      <c r="FT708" s="90"/>
      <c r="FU708" s="90"/>
      <c r="FV708" s="84"/>
      <c r="FW708" s="84"/>
      <c r="FX708" s="84"/>
      <c r="FY708" s="90"/>
      <c r="FZ708" s="84"/>
      <c r="GA708" s="90"/>
      <c r="GB708" s="90"/>
      <c r="GC708" s="90"/>
      <c r="GD708" s="304"/>
      <c r="GE708" s="305"/>
      <c r="GF708" s="90"/>
    </row>
    <row r="709" spans="175:188">
      <c r="FS709" s="90"/>
      <c r="FT709" s="90"/>
      <c r="FU709" s="90"/>
      <c r="FV709" s="84"/>
      <c r="FW709" s="84"/>
      <c r="FX709" s="84"/>
      <c r="FY709" s="90"/>
      <c r="FZ709" s="84"/>
      <c r="GA709" s="90"/>
      <c r="GB709" s="90"/>
      <c r="GC709" s="90"/>
      <c r="GD709" s="304"/>
      <c r="GE709" s="305"/>
      <c r="GF709" s="90"/>
    </row>
    <row r="710" spans="175:188">
      <c r="FS710" s="90"/>
      <c r="FT710" s="90"/>
      <c r="FU710" s="90"/>
      <c r="FV710" s="84"/>
      <c r="FW710" s="84"/>
      <c r="FX710" s="84"/>
      <c r="FY710" s="90"/>
      <c r="FZ710" s="84"/>
      <c r="GA710" s="90"/>
      <c r="GB710" s="90"/>
      <c r="GC710" s="90"/>
      <c r="GD710" s="304"/>
      <c r="GE710" s="305"/>
      <c r="GF710" s="90"/>
    </row>
    <row r="711" spans="175:188">
      <c r="FS711" s="90"/>
      <c r="FT711" s="90"/>
      <c r="FU711" s="90"/>
      <c r="FV711" s="84"/>
      <c r="FW711" s="84"/>
      <c r="FX711" s="84"/>
      <c r="FY711" s="90"/>
      <c r="FZ711" s="84"/>
      <c r="GA711" s="90"/>
      <c r="GB711" s="90"/>
      <c r="GC711" s="90"/>
      <c r="GD711" s="304"/>
      <c r="GE711" s="305"/>
      <c r="GF711" s="90"/>
    </row>
    <row r="712" spans="175:188">
      <c r="FS712" s="90"/>
      <c r="FT712" s="90"/>
      <c r="FU712" s="90"/>
      <c r="FV712" s="84"/>
      <c r="FW712" s="84"/>
      <c r="FX712" s="84"/>
      <c r="FY712" s="90"/>
      <c r="FZ712" s="84"/>
      <c r="GA712" s="90"/>
      <c r="GB712" s="90"/>
      <c r="GC712" s="90"/>
      <c r="GD712" s="304"/>
      <c r="GE712" s="305"/>
      <c r="GF712" s="90"/>
    </row>
    <row r="713" spans="175:188">
      <c r="FS713" s="90"/>
      <c r="FT713" s="90"/>
      <c r="FU713" s="90"/>
      <c r="FV713" s="84"/>
      <c r="FW713" s="84"/>
      <c r="FX713" s="84"/>
      <c r="FY713" s="90"/>
      <c r="FZ713" s="84"/>
      <c r="GA713" s="90"/>
      <c r="GB713" s="90"/>
      <c r="GC713" s="90"/>
      <c r="GD713" s="304"/>
      <c r="GE713" s="305"/>
      <c r="GF713" s="90"/>
    </row>
    <row r="714" spans="175:188">
      <c r="FS714" s="90"/>
      <c r="FT714" s="90"/>
      <c r="FU714" s="90"/>
      <c r="FV714" s="84"/>
      <c r="FW714" s="84"/>
      <c r="FX714" s="84"/>
      <c r="FY714" s="90"/>
      <c r="FZ714" s="84"/>
      <c r="GA714" s="90"/>
      <c r="GB714" s="90"/>
      <c r="GC714" s="90"/>
      <c r="GD714" s="304"/>
      <c r="GE714" s="305"/>
      <c r="GF714" s="90"/>
    </row>
    <row r="715" spans="175:188">
      <c r="FS715" s="90"/>
      <c r="FT715" s="90"/>
      <c r="FU715" s="90"/>
      <c r="FV715" s="84"/>
      <c r="FW715" s="84"/>
      <c r="FX715" s="84"/>
      <c r="FY715" s="90"/>
      <c r="FZ715" s="84"/>
      <c r="GA715" s="90"/>
      <c r="GB715" s="90"/>
      <c r="GC715" s="90"/>
      <c r="GD715" s="304"/>
      <c r="GE715" s="305"/>
      <c r="GF715" s="90"/>
    </row>
    <row r="716" spans="175:188">
      <c r="FS716" s="90"/>
      <c r="FT716" s="90"/>
      <c r="FU716" s="90"/>
      <c r="FV716" s="84"/>
      <c r="FW716" s="84"/>
      <c r="FX716" s="84"/>
      <c r="FY716" s="90"/>
      <c r="FZ716" s="84"/>
      <c r="GA716" s="90"/>
      <c r="GB716" s="90"/>
      <c r="GC716" s="90"/>
      <c r="GD716" s="304"/>
      <c r="GE716" s="305"/>
      <c r="GF716" s="90"/>
    </row>
    <row r="717" spans="175:188">
      <c r="FS717" s="90"/>
      <c r="FT717" s="90"/>
      <c r="FU717" s="90"/>
      <c r="FV717" s="84"/>
      <c r="FW717" s="84"/>
      <c r="FX717" s="84"/>
      <c r="FY717" s="90"/>
      <c r="FZ717" s="84"/>
      <c r="GA717" s="90"/>
      <c r="GB717" s="90"/>
      <c r="GC717" s="90"/>
      <c r="GD717" s="304"/>
      <c r="GE717" s="305"/>
      <c r="GF717" s="90"/>
    </row>
    <row r="718" spans="175:188">
      <c r="FS718" s="90"/>
      <c r="FT718" s="90"/>
      <c r="FU718" s="90"/>
      <c r="FV718" s="84"/>
      <c r="FW718" s="84"/>
      <c r="FX718" s="84"/>
      <c r="FY718" s="90"/>
      <c r="FZ718" s="84"/>
      <c r="GA718" s="90"/>
      <c r="GB718" s="90"/>
      <c r="GC718" s="90"/>
      <c r="GD718" s="304"/>
      <c r="GE718" s="305"/>
      <c r="GF718" s="90"/>
    </row>
    <row r="719" spans="175:188">
      <c r="FS719" s="90"/>
      <c r="FT719" s="90"/>
      <c r="FU719" s="90"/>
      <c r="FV719" s="84"/>
      <c r="FW719" s="84"/>
      <c r="FX719" s="84"/>
      <c r="FY719" s="90"/>
      <c r="FZ719" s="84"/>
      <c r="GA719" s="90"/>
      <c r="GB719" s="90"/>
      <c r="GC719" s="90"/>
      <c r="GD719" s="304"/>
      <c r="GE719" s="305"/>
      <c r="GF719" s="90"/>
    </row>
    <row r="720" spans="175:188">
      <c r="FS720" s="90"/>
      <c r="FT720" s="90"/>
      <c r="FU720" s="90"/>
      <c r="FV720" s="84"/>
      <c r="FW720" s="84"/>
      <c r="FX720" s="84"/>
      <c r="FY720" s="90"/>
      <c r="FZ720" s="84"/>
      <c r="GA720" s="90"/>
      <c r="GB720" s="90"/>
      <c r="GC720" s="90"/>
      <c r="GD720" s="304"/>
      <c r="GE720" s="305"/>
      <c r="GF720" s="90"/>
    </row>
    <row r="721" spans="175:188">
      <c r="FS721" s="90"/>
      <c r="FT721" s="90"/>
      <c r="FU721" s="90"/>
      <c r="FV721" s="84"/>
      <c r="FW721" s="84"/>
      <c r="FX721" s="84"/>
      <c r="FY721" s="90"/>
      <c r="FZ721" s="84"/>
      <c r="GA721" s="90"/>
      <c r="GB721" s="90"/>
      <c r="GC721" s="90"/>
      <c r="GD721" s="304"/>
      <c r="GE721" s="305"/>
      <c r="GF721" s="90"/>
    </row>
    <row r="722" spans="175:188">
      <c r="FS722" s="90"/>
      <c r="FT722" s="90"/>
      <c r="FU722" s="90"/>
      <c r="FV722" s="84"/>
      <c r="FW722" s="84"/>
      <c r="FX722" s="84"/>
      <c r="FY722" s="90"/>
      <c r="FZ722" s="84"/>
      <c r="GA722" s="90"/>
      <c r="GB722" s="90"/>
      <c r="GC722" s="90"/>
      <c r="GD722" s="304"/>
      <c r="GE722" s="305"/>
      <c r="GF722" s="90"/>
    </row>
    <row r="723" spans="175:188">
      <c r="FS723" s="90"/>
      <c r="FT723" s="90"/>
      <c r="FU723" s="90"/>
      <c r="FV723" s="84"/>
      <c r="FW723" s="84"/>
      <c r="FX723" s="84"/>
      <c r="FY723" s="90"/>
      <c r="FZ723" s="84"/>
      <c r="GA723" s="90"/>
      <c r="GB723" s="90"/>
      <c r="GC723" s="90"/>
      <c r="GD723" s="304"/>
      <c r="GE723" s="305"/>
      <c r="GF723" s="90"/>
    </row>
    <row r="724" spans="175:188">
      <c r="FS724" s="90"/>
      <c r="FT724" s="90"/>
      <c r="FU724" s="90"/>
      <c r="FV724" s="84"/>
      <c r="FW724" s="84"/>
      <c r="FX724" s="84"/>
      <c r="FY724" s="90"/>
      <c r="FZ724" s="84"/>
      <c r="GA724" s="90"/>
      <c r="GB724" s="90"/>
      <c r="GC724" s="90"/>
      <c r="GD724" s="304"/>
      <c r="GE724" s="305"/>
      <c r="GF724" s="90"/>
    </row>
    <row r="725" spans="175:188">
      <c r="FS725" s="90"/>
      <c r="FT725" s="90"/>
      <c r="FU725" s="90"/>
      <c r="FV725" s="84"/>
      <c r="FW725" s="84"/>
      <c r="FX725" s="84"/>
      <c r="FY725" s="90"/>
      <c r="FZ725" s="84"/>
      <c r="GA725" s="90"/>
      <c r="GB725" s="90"/>
      <c r="GC725" s="90"/>
      <c r="GD725" s="304"/>
      <c r="GE725" s="305"/>
      <c r="GF725" s="90"/>
    </row>
    <row r="726" spans="175:188">
      <c r="FS726" s="90"/>
      <c r="FT726" s="90"/>
      <c r="FU726" s="90"/>
      <c r="FV726" s="84"/>
      <c r="FW726" s="84"/>
      <c r="FX726" s="84"/>
      <c r="FY726" s="90"/>
      <c r="FZ726" s="84"/>
      <c r="GA726" s="90"/>
      <c r="GB726" s="90"/>
      <c r="GC726" s="90"/>
      <c r="GD726" s="304"/>
      <c r="GE726" s="305"/>
      <c r="GF726" s="90"/>
    </row>
    <row r="727" spans="175:188">
      <c r="FS727" s="90"/>
      <c r="FT727" s="90"/>
      <c r="FU727" s="90"/>
      <c r="FV727" s="84"/>
      <c r="FW727" s="84"/>
      <c r="FX727" s="84"/>
      <c r="FY727" s="90"/>
      <c r="FZ727" s="84"/>
      <c r="GA727" s="90"/>
      <c r="GB727" s="90"/>
      <c r="GC727" s="90"/>
      <c r="GD727" s="304"/>
      <c r="GE727" s="305"/>
      <c r="GF727" s="90"/>
    </row>
    <row r="728" spans="175:188">
      <c r="FS728" s="90"/>
      <c r="FT728" s="90"/>
      <c r="FU728" s="90"/>
      <c r="FV728" s="84"/>
      <c r="FW728" s="84"/>
      <c r="FX728" s="84"/>
      <c r="FY728" s="90"/>
      <c r="FZ728" s="84"/>
      <c r="GA728" s="90"/>
      <c r="GB728" s="90"/>
      <c r="GC728" s="90"/>
      <c r="GD728" s="304"/>
      <c r="GE728" s="305"/>
      <c r="GF728" s="90"/>
    </row>
    <row r="729" spans="175:188">
      <c r="FS729" s="90"/>
      <c r="FT729" s="90"/>
      <c r="FU729" s="90"/>
      <c r="FV729" s="84"/>
      <c r="FW729" s="84"/>
      <c r="FX729" s="84"/>
      <c r="FY729" s="90"/>
      <c r="FZ729" s="84"/>
      <c r="GA729" s="90"/>
      <c r="GB729" s="90"/>
      <c r="GC729" s="90"/>
      <c r="GD729" s="304"/>
      <c r="GE729" s="305"/>
      <c r="GF729" s="90"/>
    </row>
    <row r="730" spans="175:188">
      <c r="FS730" s="90"/>
      <c r="FT730" s="90"/>
      <c r="FU730" s="90"/>
      <c r="FV730" s="84"/>
      <c r="FW730" s="84"/>
      <c r="FX730" s="84"/>
      <c r="FY730" s="90"/>
      <c r="FZ730" s="84"/>
      <c r="GA730" s="90"/>
      <c r="GB730" s="90"/>
      <c r="GC730" s="90"/>
      <c r="GD730" s="304"/>
      <c r="GE730" s="305"/>
      <c r="GF730" s="90"/>
    </row>
    <row r="731" spans="175:188">
      <c r="FS731" s="90"/>
      <c r="FT731" s="90"/>
      <c r="FU731" s="90"/>
      <c r="FV731" s="84"/>
      <c r="FW731" s="84"/>
      <c r="FX731" s="84"/>
      <c r="FY731" s="90"/>
      <c r="FZ731" s="84"/>
      <c r="GA731" s="90"/>
      <c r="GB731" s="90"/>
      <c r="GC731" s="90"/>
      <c r="GD731" s="304"/>
      <c r="GE731" s="305"/>
      <c r="GF731" s="90"/>
    </row>
    <row r="732" spans="175:188">
      <c r="FS732" s="90"/>
      <c r="FT732" s="90"/>
      <c r="FU732" s="90"/>
      <c r="FV732" s="84"/>
      <c r="FW732" s="84"/>
      <c r="FX732" s="84"/>
      <c r="FY732" s="90"/>
      <c r="FZ732" s="84"/>
      <c r="GA732" s="90"/>
      <c r="GB732" s="90"/>
      <c r="GC732" s="90"/>
      <c r="GD732" s="304"/>
      <c r="GE732" s="305"/>
      <c r="GF732" s="90"/>
    </row>
    <row r="733" spans="175:188">
      <c r="FS733" s="90"/>
      <c r="FT733" s="90"/>
      <c r="FU733" s="90"/>
      <c r="FV733" s="84"/>
      <c r="FW733" s="84"/>
      <c r="FX733" s="84"/>
      <c r="FY733" s="90"/>
      <c r="FZ733" s="84"/>
      <c r="GA733" s="90"/>
      <c r="GB733" s="90"/>
      <c r="GC733" s="90"/>
      <c r="GD733" s="304"/>
      <c r="GE733" s="305"/>
      <c r="GF733" s="90"/>
    </row>
    <row r="734" spans="175:188">
      <c r="FS734" s="90"/>
      <c r="FT734" s="90"/>
      <c r="FU734" s="90"/>
      <c r="FV734" s="84"/>
      <c r="FW734" s="84"/>
      <c r="FX734" s="84"/>
      <c r="FY734" s="90"/>
      <c r="FZ734" s="84"/>
      <c r="GA734" s="90"/>
      <c r="GB734" s="90"/>
      <c r="GC734" s="90"/>
      <c r="GD734" s="304"/>
      <c r="GE734" s="305"/>
      <c r="GF734" s="90"/>
    </row>
    <row r="735" spans="175:188">
      <c r="FS735" s="90"/>
      <c r="FT735" s="90"/>
      <c r="FU735" s="90"/>
      <c r="FV735" s="84"/>
      <c r="FW735" s="84"/>
      <c r="FX735" s="84"/>
      <c r="FY735" s="90"/>
      <c r="FZ735" s="84"/>
      <c r="GA735" s="90"/>
      <c r="GB735" s="90"/>
      <c r="GC735" s="90"/>
      <c r="GD735" s="304"/>
      <c r="GE735" s="305"/>
      <c r="GF735" s="90"/>
    </row>
    <row r="736" spans="175:188">
      <c r="FS736" s="90"/>
      <c r="FT736" s="90"/>
      <c r="FU736" s="90"/>
      <c r="FV736" s="84"/>
      <c r="FW736" s="84"/>
      <c r="FX736" s="84"/>
      <c r="FY736" s="90"/>
      <c r="FZ736" s="84"/>
      <c r="GA736" s="90"/>
      <c r="GB736" s="90"/>
      <c r="GC736" s="90"/>
      <c r="GD736" s="304"/>
      <c r="GE736" s="305"/>
      <c r="GF736" s="90"/>
    </row>
    <row r="737" spans="175:188">
      <c r="FS737" s="90"/>
      <c r="FT737" s="90"/>
      <c r="FU737" s="90"/>
      <c r="FV737" s="84"/>
      <c r="FW737" s="84"/>
      <c r="FX737" s="84"/>
      <c r="FY737" s="90"/>
      <c r="FZ737" s="84"/>
      <c r="GA737" s="90"/>
      <c r="GB737" s="90"/>
      <c r="GC737" s="90"/>
      <c r="GD737" s="304"/>
      <c r="GE737" s="305"/>
      <c r="GF737" s="90"/>
    </row>
    <row r="738" spans="175:188">
      <c r="FS738" s="90"/>
      <c r="FT738" s="90"/>
      <c r="FU738" s="90"/>
      <c r="FV738" s="84"/>
      <c r="FW738" s="84"/>
      <c r="FX738" s="84"/>
      <c r="FY738" s="90"/>
      <c r="FZ738" s="84"/>
      <c r="GA738" s="90"/>
      <c r="GB738" s="90"/>
      <c r="GC738" s="90"/>
      <c r="GD738" s="304"/>
      <c r="GE738" s="305"/>
      <c r="GF738" s="90"/>
    </row>
    <row r="739" spans="175:188">
      <c r="FS739" s="90"/>
      <c r="FT739" s="90"/>
      <c r="FU739" s="90"/>
      <c r="FV739" s="84"/>
      <c r="FW739" s="84"/>
      <c r="FX739" s="84"/>
      <c r="FY739" s="90"/>
      <c r="FZ739" s="84"/>
      <c r="GA739" s="90"/>
      <c r="GB739" s="90"/>
      <c r="GC739" s="90"/>
      <c r="GD739" s="304"/>
      <c r="GE739" s="305"/>
      <c r="GF739" s="90"/>
    </row>
    <row r="740" spans="175:188">
      <c r="FS740" s="90"/>
      <c r="FT740" s="90"/>
      <c r="FU740" s="90"/>
      <c r="FV740" s="84"/>
      <c r="FW740" s="84"/>
      <c r="FX740" s="84"/>
      <c r="FY740" s="90"/>
      <c r="FZ740" s="84"/>
      <c r="GA740" s="90"/>
      <c r="GB740" s="90"/>
      <c r="GC740" s="90"/>
      <c r="GD740" s="304"/>
      <c r="GE740" s="305"/>
      <c r="GF740" s="90"/>
    </row>
    <row r="741" spans="175:188">
      <c r="FS741" s="90"/>
      <c r="FT741" s="90"/>
      <c r="FU741" s="90"/>
      <c r="FV741" s="84"/>
      <c r="FW741" s="84"/>
      <c r="FX741" s="84"/>
      <c r="FY741" s="90"/>
      <c r="FZ741" s="84"/>
      <c r="GA741" s="90"/>
      <c r="GB741" s="90"/>
      <c r="GC741" s="90"/>
      <c r="GD741" s="304"/>
      <c r="GE741" s="305"/>
      <c r="GF741" s="90"/>
    </row>
    <row r="742" spans="175:188">
      <c r="FS742" s="90"/>
      <c r="FT742" s="90"/>
      <c r="FU742" s="90"/>
      <c r="FV742" s="84"/>
      <c r="FW742" s="84"/>
      <c r="FX742" s="84"/>
      <c r="FY742" s="90"/>
      <c r="FZ742" s="84"/>
      <c r="GA742" s="90"/>
      <c r="GB742" s="90"/>
      <c r="GC742" s="90"/>
      <c r="GD742" s="304"/>
      <c r="GE742" s="305"/>
      <c r="GF742" s="90"/>
    </row>
    <row r="743" spans="175:188">
      <c r="FS743" s="90"/>
      <c r="FT743" s="90"/>
      <c r="FU743" s="90"/>
      <c r="FV743" s="84"/>
      <c r="FW743" s="84"/>
      <c r="FX743" s="84"/>
      <c r="FY743" s="90"/>
      <c r="FZ743" s="84"/>
      <c r="GA743" s="90"/>
      <c r="GB743" s="90"/>
      <c r="GC743" s="90"/>
      <c r="GD743" s="304"/>
      <c r="GE743" s="305"/>
      <c r="GF743" s="90"/>
    </row>
  </sheetData>
  <autoFilter ref="A2:XEE57">
    <sortState ref="A3:XEE57">
      <sortCondition ref="C2:C57"/>
    </sortState>
  </autoFilter>
  <conditionalFormatting sqref="CL40 CL52:CL57 CL43 CL46 CL48:CL50">
    <cfRule type="cellIs" dxfId="4" priority="73" operator="lessThanOrEqual">
      <formula>0.3</formula>
    </cfRule>
    <cfRule type="cellIs" dxfId="3" priority="74" operator="greaterThanOrEqual">
      <formula>3</formula>
    </cfRule>
  </conditionalFormatting>
  <conditionalFormatting sqref="AX40 AX52:AX57 AX43 AX46 AX48:AX50">
    <cfRule type="cellIs" dxfId="2" priority="77" operator="greaterThanOrEqual">
      <formula>7</formula>
    </cfRule>
  </conditionalFormatting>
  <conditionalFormatting sqref="BL40 BL52:BL57 BL43 BL46 BL48:BL50">
    <cfRule type="cellIs" dxfId="1" priority="75" operator="lessThanOrEqual">
      <formula>0.5</formula>
    </cfRule>
    <cfRule type="cellIs" dxfId="0" priority="76" operator="greaterThanOrEqual">
      <formula>2.5</formula>
    </cfRule>
  </conditionalFormatting>
  <conditionalFormatting sqref="GK3:GK5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L3:GL5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M3:GM5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N3:GN5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O3:GO5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P3:GP5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Q3:GQ5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R3:GR5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S3:GS5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T3:GT5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U3:GU5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V3:GV5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W3:GW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ORTHO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Sloviak Matúš, MUDr.</cp:lastModifiedBy>
  <dcterms:created xsi:type="dcterms:W3CDTF">2020-07-17T14:04:55Z</dcterms:created>
  <dcterms:modified xsi:type="dcterms:W3CDTF">2021-02-09T10:11:24Z</dcterms:modified>
</cp:coreProperties>
</file>